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TA\ccastañeda\SEGUIMIENTO FINANCIERO FISICO\Seguimiento 2016\Reportes mensuales\Febrero\"/>
    </mc:Choice>
  </mc:AlternateContent>
  <bookViews>
    <workbookView xWindow="0" yWindow="0" windowWidth="21600" windowHeight="9735" tabRatio="842" firstSheet="119" activeTab="128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CPE Pliego" sheetId="104" r:id="rId103"/>
    <sheet name="CPE Dpto" sheetId="105" r:id="rId104"/>
    <sheet name="CPE Prod" sheetId="106" r:id="rId105"/>
    <sheet name="CPE Act" sheetId="107" r:id="rId106"/>
    <sheet name="OC Pliego" sheetId="108" r:id="rId107"/>
    <sheet name="OC Dpto" sheetId="109" r:id="rId108"/>
    <sheet name="OC Prod" sheetId="110" r:id="rId109"/>
    <sheet name="OC Act" sheetId="111" r:id="rId110"/>
    <sheet name="UNI Pliego" sheetId="112" r:id="rId111"/>
    <sheet name="UNI Dpto" sheetId="113" r:id="rId112"/>
    <sheet name="UNI Prod" sheetId="114" r:id="rId113"/>
    <sheet name="UNI Act" sheetId="115" r:id="rId114"/>
    <sheet name="PJF Pliego" sheetId="116" r:id="rId115"/>
    <sheet name="PJF Dpto" sheetId="117" r:id="rId116"/>
    <sheet name="PJF Prod" sheetId="118" r:id="rId117"/>
    <sheet name="PJF Act" sheetId="119" r:id="rId118"/>
    <sheet name="DES Pliego" sheetId="120" r:id="rId119"/>
    <sheet name="DES Dpto" sheetId="121" r:id="rId120"/>
    <sheet name="DES Prod" sheetId="122" r:id="rId121"/>
    <sheet name="DES Act" sheetId="123" r:id="rId122"/>
    <sheet name="PIRDAIS Pliego" sheetId="124" r:id="rId123"/>
    <sheet name="PIRDAIS Dpto" sheetId="125" r:id="rId124"/>
    <sheet name="PIRDAIS Prod" sheetId="126" r:id="rId125"/>
    <sheet name="PIRDAIS Act" sheetId="127" r:id="rId126"/>
    <sheet name="TRAB Pliego" sheetId="128" r:id="rId127"/>
    <sheet name="TRAB Dpto" sheetId="129" r:id="rId128"/>
    <sheet name="TRAB Prod" sheetId="130" r:id="rId129"/>
    <sheet name="TRAB Act" sheetId="131" r:id="rId130"/>
    <sheet name="GIECOD Pliego" sheetId="132" r:id="rId131"/>
    <sheet name="GIECOD Dpto" sheetId="133" r:id="rId132"/>
    <sheet name="GIECOD Prod" sheetId="134" r:id="rId133"/>
    <sheet name="GIECOD Act" sheetId="135" r:id="rId134"/>
    <sheet name="API Pliego" sheetId="136" r:id="rId135"/>
    <sheet name="API Dpto" sheetId="137" r:id="rId136"/>
    <sheet name="API Prod" sheetId="138" r:id="rId137"/>
    <sheet name="API Act" sheetId="139" r:id="rId138"/>
    <sheet name="LCVF Pliego" sheetId="140" r:id="rId139"/>
    <sheet name="LCVF Dpto" sheetId="141" r:id="rId140"/>
    <sheet name="LCVF Prod" sheetId="142" r:id="rId141"/>
    <sheet name="LCVF Act" sheetId="143" r:id="rId142"/>
    <sheet name="SU Pliego" sheetId="144" r:id="rId143"/>
    <sheet name="SU Dpto" sheetId="145" r:id="rId144"/>
    <sheet name="SU Prod" sheetId="146" r:id="rId145"/>
    <sheet name="SU Act" sheetId="147" r:id="rId146"/>
    <sheet name="SR Pliego" sheetId="148" r:id="rId147"/>
    <sheet name="SR Dpto" sheetId="149" r:id="rId148"/>
    <sheet name="SR Prod" sheetId="150" r:id="rId149"/>
    <sheet name="SR Act" sheetId="151" r:id="rId150"/>
    <sheet name="OPP Pliego" sheetId="152" r:id="rId151"/>
    <sheet name="OPP Dpto" sheetId="153" r:id="rId152"/>
    <sheet name="OPP Prod" sheetId="154" r:id="rId153"/>
    <sheet name="OPP Act" sheetId="155" r:id="rId154"/>
    <sheet name="CSA Pliego" sheetId="156" r:id="rId155"/>
    <sheet name="CSA Dpto" sheetId="157" r:id="rId156"/>
    <sheet name="CSA Prod" sheetId="158" r:id="rId157"/>
    <sheet name="CSA Act" sheetId="159" r:id="rId158"/>
    <sheet name="MGP Pliego" sheetId="160" r:id="rId159"/>
    <sheet name="MGP Dpto" sheetId="161" r:id="rId160"/>
    <sheet name="MGP Prod" sheetId="162" r:id="rId161"/>
    <sheet name="MGP Act" sheetId="163" r:id="rId162"/>
    <sheet name="DSA Pliego" sheetId="164" r:id="rId163"/>
    <sheet name="DSA Dpto" sheetId="165" r:id="rId164"/>
    <sheet name="DSA Prod" sheetId="166" r:id="rId165"/>
    <sheet name="DSA Act" sheetId="167" r:id="rId166"/>
    <sheet name="EBR Pliego" sheetId="168" r:id="rId167"/>
    <sheet name="EBR Dpto" sheetId="169" r:id="rId168"/>
    <sheet name="EBR Prod" sheetId="170" r:id="rId169"/>
    <sheet name="EBR Act" sheetId="171" r:id="rId170"/>
    <sheet name="AEBR Pliego" sheetId="172" r:id="rId171"/>
    <sheet name="AEBR Dpto" sheetId="173" r:id="rId172"/>
    <sheet name="AEBR Prod" sheetId="174" r:id="rId173"/>
    <sheet name="AEBR Act" sheetId="175" r:id="rId174"/>
    <sheet name="DPE Pliego" sheetId="176" r:id="rId175"/>
    <sheet name="DPE Dpto" sheetId="177" r:id="rId176"/>
    <sheet name="DPE Prod" sheetId="178" r:id="rId177"/>
    <sheet name="DPE Act" sheetId="179" r:id="rId178"/>
    <sheet name="ODA Pliego" sheetId="180" r:id="rId179"/>
    <sheet name="ODA Dpto" sheetId="181" r:id="rId180"/>
    <sheet name="ODA Prod" sheetId="182" r:id="rId181"/>
    <sheet name="ODA Act" sheetId="183" r:id="rId182"/>
    <sheet name="FPA Pliego" sheetId="184" r:id="rId183"/>
    <sheet name="FPA Dpto" sheetId="185" r:id="rId184"/>
    <sheet name="FPA Prod" sheetId="186" r:id="rId185"/>
    <sheet name="FPA Act" sheetId="187" r:id="rId186"/>
    <sheet name="GCA Pliego" sheetId="188" r:id="rId187"/>
    <sheet name="GCA Dpto" sheetId="189" r:id="rId188"/>
    <sheet name="GCA Prod" sheetId="190" r:id="rId189"/>
    <sheet name="GCA Act" sheetId="191" r:id="rId190"/>
    <sheet name="PENSION Pliego" sheetId="192" r:id="rId191"/>
    <sheet name="PENSION Dpto" sheetId="193" r:id="rId192"/>
    <sheet name="PENSION Prod" sheetId="194" r:id="rId193"/>
    <sheet name="PENSION Act" sheetId="195" r:id="rId194"/>
    <sheet name="CUNA Pliego" sheetId="196" r:id="rId195"/>
    <sheet name="CUNA Dpto" sheetId="197" r:id="rId196"/>
    <sheet name="CUNA Prod" sheetId="198" r:id="rId197"/>
    <sheet name="CUNA Act" sheetId="199" r:id="rId198"/>
    <sheet name="CPJL Pliego" sheetId="200" r:id="rId199"/>
    <sheet name="CPJL Dpto" sheetId="201" r:id="rId200"/>
    <sheet name="CPJL Prod" sheetId="202" r:id="rId201"/>
    <sheet name="CPJL Act" sheetId="203" r:id="rId202"/>
    <sheet name="IDPP Pliego" sheetId="204" r:id="rId203"/>
    <sheet name="IDPP Dpto" sheetId="205" r:id="rId204"/>
    <sheet name="IDPP Prod" sheetId="206" r:id="rId205"/>
    <sheet name="IDPP Act" sheetId="207" r:id="rId206"/>
    <sheet name="FCL Pliego" sheetId="208" r:id="rId207"/>
    <sheet name="FCL Dpto" sheetId="209" r:id="rId208"/>
    <sheet name="FCL Prod" sheetId="210" r:id="rId209"/>
    <sheet name="FCL Act" sheetId="211" r:id="rId210"/>
    <sheet name="RMEU Pliego" sheetId="212" r:id="rId211"/>
    <sheet name="RMEU Dpto" sheetId="213" r:id="rId212"/>
    <sheet name="RMEU Prod" sheetId="214" r:id="rId213"/>
    <sheet name="RMEU Act" sheetId="215" r:id="rId214"/>
    <sheet name="INJD Pliego" sheetId="216" r:id="rId215"/>
    <sheet name="INJD Dpto" sheetId="217" r:id="rId216"/>
    <sheet name="INJD Prod" sheetId="218" r:id="rId217"/>
    <sheet name="INJD Act" sheetId="219" r:id="rId218"/>
    <sheet name="CDNU Pliego" sheetId="220" r:id="rId219"/>
    <sheet name="CDNU Dpto" sheetId="221" r:id="rId220"/>
    <sheet name="CDNU Prod" sheetId="222" r:id="rId221"/>
    <sheet name="CDNU Act" sheetId="223" r:id="rId222"/>
    <sheet name="MIB Pliego" sheetId="224" r:id="rId223"/>
    <sheet name="MIB Dpto" sheetId="225" r:id="rId224"/>
    <sheet name="MIB Prod" sheetId="226" r:id="rId225"/>
    <sheet name="MIB Act" sheetId="227" r:id="rId226"/>
    <sheet name="UN Pliego" sheetId="228" r:id="rId227"/>
    <sheet name="UN Dpto" sheetId="229" r:id="rId228"/>
    <sheet name="UN Prod" sheetId="230" r:id="rId229"/>
    <sheet name="UN Act" sheetId="231" r:id="rId230"/>
    <sheet name="FA Pliego" sheetId="232" r:id="rId231"/>
    <sheet name="FA Dpto" sheetId="233" r:id="rId232"/>
    <sheet name="FA Prod" sheetId="234" r:id="rId233"/>
    <sheet name="FA Act" sheetId="235" r:id="rId234"/>
    <sheet name="AHR Pliego" sheetId="236" r:id="rId235"/>
    <sheet name="AHR Dpto" sheetId="237" r:id="rId236"/>
    <sheet name="AHR Prod" sheetId="238" r:id="rId237"/>
    <sheet name="AHR Act" sheetId="239" r:id="rId238"/>
    <sheet name="SRAO Pliego" sheetId="240" r:id="rId239"/>
    <sheet name="SRAO Dpto" sheetId="241" r:id="rId240"/>
    <sheet name="SRAO Prod" sheetId="242" r:id="rId241"/>
    <sheet name="SRAO Act" sheetId="243" r:id="rId242"/>
    <sheet name="PC Pliego" sheetId="244" r:id="rId243"/>
    <sheet name="PC Dpto" sheetId="245" r:id="rId244"/>
    <sheet name="PC Prod" sheetId="246" r:id="rId245"/>
    <sheet name="PC Act" sheetId="247" r:id="rId246"/>
    <sheet name="AEQW Pliego" sheetId="248" r:id="rId247"/>
    <sheet name="AEQW Dpto" sheetId="249" r:id="rId248"/>
    <sheet name="AEQW Prod" sheetId="250" r:id="rId249"/>
    <sheet name="AEQW Act" sheetId="251" r:id="rId250"/>
    <sheet name="PROE Pliego" sheetId="252" r:id="rId251"/>
    <sheet name="PROE Dpto" sheetId="253" r:id="rId252"/>
    <sheet name="PROE Prod" sheetId="254" r:id="rId253"/>
    <sheet name="PROE Act" sheetId="255" r:id="rId254"/>
    <sheet name="AONA Pliego" sheetId="256" r:id="rId255"/>
    <sheet name="AONA Dpto" sheetId="257" r:id="rId256"/>
    <sheet name="AONA Prod" sheetId="258" r:id="rId257"/>
    <sheet name="AONA Act" sheetId="259" r:id="rId258"/>
    <sheet name="AHRE Pliego" sheetId="260" r:id="rId259"/>
    <sheet name="AHRE Dpto" sheetId="261" r:id="rId260"/>
    <sheet name="AHRE Prod" sheetId="262" r:id="rId261"/>
    <sheet name="AHRE Act" sheetId="263" r:id="rId262"/>
    <sheet name="CPJCC Pliego" sheetId="264" r:id="rId263"/>
    <sheet name="CPJCC Dpto" sheetId="265" r:id="rId264"/>
    <sheet name="CPJCC Prod" sheetId="266" r:id="rId265"/>
    <sheet name="CPJCC Act" sheetId="267" r:id="rId266"/>
    <sheet name="RPAM Pliego" sheetId="268" r:id="rId267"/>
    <sheet name="RPAM Dpto" sheetId="269" r:id="rId268"/>
    <sheet name="RPAM Prod" sheetId="270" r:id="rId269"/>
    <sheet name="RPAM Act" sheetId="271" r:id="rId270"/>
    <sheet name="MAPP Pliego" sheetId="272" r:id="rId271"/>
    <sheet name="MAPP Dpto" sheetId="273" r:id="rId272"/>
    <sheet name="MAPP Prod" sheetId="274" r:id="rId273"/>
    <sheet name="MAPP Act" sheetId="275" r:id="rId274"/>
    <sheet name="AARES Pliego" sheetId="276" r:id="rId275"/>
    <sheet name="AARES Dpto" sheetId="277" r:id="rId276"/>
    <sheet name="AARES Prod" sheetId="278" r:id="rId277"/>
    <sheet name="AARES Act" sheetId="279" r:id="rId278"/>
    <sheet name="MCRS Pliego" sheetId="280" r:id="rId279"/>
    <sheet name="MCRS Dpto" sheetId="281" r:id="rId280"/>
    <sheet name="MCRS Prod" sheetId="282" r:id="rId281"/>
    <sheet name="MCRS Act" sheetId="283" r:id="rId282"/>
    <sheet name="MST Pliego" sheetId="284" r:id="rId283"/>
    <sheet name="MST Dpto" sheetId="285" r:id="rId284"/>
    <sheet name="MST Prod" sheetId="286" r:id="rId285"/>
    <sheet name="MST Act" sheetId="287" r:id="rId286"/>
    <sheet name="MPE Pliego" sheetId="288" r:id="rId287"/>
    <sheet name="MPE Dpto" sheetId="289" r:id="rId288"/>
    <sheet name="MPE Prod" sheetId="290" r:id="rId289"/>
    <sheet name="MPE Act" sheetId="291" r:id="rId290"/>
    <sheet name="FMIN Pliego" sheetId="292" r:id="rId291"/>
    <sheet name="FMIN Dpto" sheetId="293" r:id="rId292"/>
    <sheet name="FMIN Prod" sheetId="294" r:id="rId293"/>
    <sheet name="FMIN Act" sheetId="295" r:id="rId294"/>
    <sheet name="MCDT Pliego" sheetId="296" r:id="rId295"/>
    <sheet name="MCDT Dpto" sheetId="297" r:id="rId296"/>
    <sheet name="MCDT Prod" sheetId="298" r:id="rId297"/>
    <sheet name="MCDT Act" sheetId="299" r:id="rId298"/>
    <sheet name="RMI Pliego" sheetId="300" r:id="rId299"/>
    <sheet name="RMI Dpto" sheetId="301" r:id="rId300"/>
    <sheet name="RMI Prod" sheetId="302" r:id="rId301"/>
    <sheet name="RMI Act" sheetId="303" r:id="rId302"/>
    <sheet name="PCSD Pliego" sheetId="304" r:id="rId303"/>
    <sheet name="PCSD Dpto" sheetId="305" r:id="rId304"/>
    <sheet name="PCSD Prod" sheetId="306" r:id="rId305"/>
    <sheet name="PCSD Act" sheetId="307" r:id="rId306"/>
    <sheet name="CSRF Pliego" sheetId="308" r:id="rId307"/>
    <sheet name="CSRF Dpto" sheetId="309" r:id="rId308"/>
    <sheet name="CSRF Prod" sheetId="310" r:id="rId309"/>
    <sheet name="CSRF Act" sheetId="311" r:id="rId310"/>
    <sheet name="CPSM Pliego" sheetId="312" r:id="rId311"/>
    <sheet name="CPSM Dpto" sheetId="313" r:id="rId312"/>
    <sheet name="CPSM Prod" sheetId="314" r:id="rId313"/>
    <sheet name="CPSM Act" sheetId="315" r:id="rId314"/>
    <sheet name="PVPC Pliego" sheetId="316" r:id="rId315"/>
    <sheet name="PVPC Dpto" sheetId="317" r:id="rId316"/>
    <sheet name="PVPC Prod" sheetId="318" r:id="rId317"/>
    <sheet name="PVPC Act" sheetId="319" r:id="rId318"/>
    <sheet name="FPE Pliego" sheetId="320" r:id="rId319"/>
    <sheet name="FPE Dpto" sheetId="321" r:id="rId320"/>
    <sheet name="FPE Prod" sheetId="322" r:id="rId321"/>
    <sheet name="FPE Act" sheetId="323" r:id="rId322"/>
    <sheet name="PINP Pliego" sheetId="324" r:id="rId323"/>
    <sheet name="PINP Dpto" sheetId="325" r:id="rId324"/>
    <sheet name="PINP Prod" sheetId="326" r:id="rId325"/>
    <sheet name="PINP Act" sheetId="327" r:id="rId326"/>
    <sheet name="MCM Pliego" sheetId="328" r:id="rId327"/>
    <sheet name="MCM Dpto" sheetId="329" r:id="rId328"/>
    <sheet name="MCM Prod" sheetId="330" r:id="rId329"/>
    <sheet name="MCM Act" sheetId="331" r:id="rId330"/>
    <sheet name="PARA Pliego" sheetId="332" r:id="rId331"/>
    <sheet name="PARA Dpto" sheetId="333" r:id="rId332"/>
    <sheet name="PARA Prod" sheetId="334" r:id="rId333"/>
    <sheet name="PARA Act" sheetId="335" r:id="rId334"/>
    <sheet name="DCTI Pliego" sheetId="336" r:id="rId335"/>
    <sheet name="DCTI Dpto" sheetId="337" r:id="rId336"/>
    <sheet name="DCTI Prod" sheetId="338" r:id="rId337"/>
    <sheet name="DCTI Act" sheetId="339" r:id="rId338"/>
    <sheet name="RCTIT Pliego" sheetId="340" r:id="rId339"/>
    <sheet name="RCTIT Dpto" sheetId="341" r:id="rId340"/>
    <sheet name="RCTIT Prod" sheetId="342" r:id="rId341"/>
    <sheet name="RCTIT Act" sheetId="343" r:id="rId342"/>
    <sheet name="DCSV Pliego" sheetId="344" r:id="rId343"/>
    <sheet name="DCSV Dpto" sheetId="345" r:id="rId344"/>
    <sheet name="DCSV Prod" sheetId="346" r:id="rId345"/>
    <sheet name="DCSV Act" sheetId="347" r:id="rId346"/>
    <sheet name="DPIC Pliego" sheetId="348" r:id="rId347"/>
    <sheet name="DPIC Dpto" sheetId="349" r:id="rId348"/>
    <sheet name="DPIC Prod" sheetId="350" r:id="rId349"/>
    <sheet name="DPIC Act" sheetId="351" r:id="rId350"/>
    <sheet name="PPI Pliego" sheetId="352" r:id="rId351"/>
    <sheet name="PPI Dpto" sheetId="353" r:id="rId352"/>
    <sheet name="PPI Prod" sheetId="354" r:id="rId353"/>
    <sheet name="PPI Act" sheetId="355" r:id="rId354"/>
    <sheet name="APAMS Pliego" sheetId="356" r:id="rId355"/>
    <sheet name="APAMS Dpto" sheetId="357" r:id="rId356"/>
    <sheet name="APAMS Prod" sheetId="358" r:id="rId357"/>
    <sheet name="APAMS Act" sheetId="359" r:id="rId35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" i="359" l="1"/>
  <c r="L18" i="359" s="1"/>
  <c r="H7" i="356"/>
  <c r="L7" i="355"/>
  <c r="L16" i="355" s="1"/>
  <c r="H7" i="352"/>
  <c r="L7" i="351"/>
  <c r="L19" i="351" s="1"/>
  <c r="H7" i="348"/>
  <c r="L7" i="347"/>
  <c r="L19" i="347" s="1"/>
  <c r="H7" i="344"/>
  <c r="I7" i="343"/>
  <c r="I55" i="343" s="1"/>
  <c r="K7" i="343"/>
  <c r="K55" i="343" s="1"/>
  <c r="L7" i="343"/>
  <c r="L55" i="343" s="1"/>
  <c r="H7" i="343"/>
  <c r="H55" i="343" s="1"/>
  <c r="H11" i="340"/>
  <c r="H7" i="340"/>
  <c r="L7" i="339"/>
  <c r="L26" i="339" s="1"/>
  <c r="H7" i="336"/>
  <c r="L7" i="335"/>
  <c r="L14" i="335" s="1"/>
  <c r="H9" i="332"/>
  <c r="H7" i="332"/>
  <c r="L7" i="331"/>
  <c r="L27" i="331" s="1"/>
  <c r="H7" i="328"/>
  <c r="L7" i="327"/>
  <c r="L15" i="327" s="1"/>
  <c r="H9" i="324"/>
  <c r="H7" i="324"/>
  <c r="L7" i="323"/>
  <c r="L15" i="323" s="1"/>
  <c r="H7" i="320"/>
  <c r="L7" i="319"/>
  <c r="L15" i="319" s="1"/>
  <c r="H7" i="316"/>
  <c r="L7" i="315"/>
  <c r="L24" i="315" s="1"/>
  <c r="H13" i="312"/>
  <c r="H7" i="312"/>
  <c r="L7" i="311"/>
  <c r="L23" i="311" s="1"/>
  <c r="H11" i="308"/>
  <c r="H7" i="308"/>
  <c r="L7" i="307"/>
  <c r="L22" i="307" s="1"/>
  <c r="H10" i="304"/>
  <c r="H7" i="304"/>
  <c r="L7" i="303"/>
  <c r="L17" i="303" s="1"/>
  <c r="H12" i="300"/>
  <c r="H7" i="300"/>
  <c r="L7" i="299"/>
  <c r="L18" i="299" s="1"/>
  <c r="H11" i="296"/>
  <c r="H7" i="296"/>
  <c r="L7" i="295"/>
  <c r="L11" i="295" s="1"/>
  <c r="H7" i="292"/>
  <c r="L7" i="291"/>
  <c r="L19" i="291" s="1"/>
  <c r="H7" i="288"/>
  <c r="L7" i="287"/>
  <c r="L18" i="287" s="1"/>
  <c r="H7" i="284"/>
  <c r="L7" i="283"/>
  <c r="L38" i="283" s="1"/>
  <c r="H7" i="280"/>
  <c r="L7" i="279"/>
  <c r="L16" i="279" s="1"/>
  <c r="H7" i="276"/>
  <c r="L7" i="275"/>
  <c r="L29" i="275" s="1"/>
  <c r="H10" i="272"/>
  <c r="H7" i="272"/>
  <c r="L7" i="271"/>
  <c r="L14" i="271" s="1"/>
  <c r="H7" i="268"/>
  <c r="L7" i="267"/>
  <c r="L14" i="267" s="1"/>
  <c r="H7" i="264"/>
  <c r="L7" i="263"/>
  <c r="L15" i="263" s="1"/>
  <c r="H7" i="260"/>
  <c r="L7" i="259"/>
  <c r="L20" i="259" s="1"/>
  <c r="H9" i="256"/>
  <c r="H7" i="256"/>
  <c r="L7" i="255"/>
  <c r="L21" i="255" s="1"/>
  <c r="H9" i="252"/>
  <c r="H7" i="252"/>
  <c r="L7" i="251"/>
  <c r="L14" i="251" s="1"/>
  <c r="H7" i="248"/>
  <c r="L7" i="247"/>
  <c r="L17" i="247" s="1"/>
  <c r="H7" i="244"/>
  <c r="L7" i="243"/>
  <c r="L13" i="243" s="1"/>
  <c r="H7" i="240"/>
  <c r="L7" i="239"/>
  <c r="L18" i="239" s="1"/>
  <c r="H7" i="236"/>
  <c r="L7" i="235"/>
  <c r="L13" i="235" s="1"/>
  <c r="H7" i="232"/>
  <c r="L7" i="231"/>
  <c r="L15" i="231" s="1"/>
  <c r="H9" i="228"/>
  <c r="H7" i="228"/>
  <c r="L7" i="227"/>
  <c r="L12" i="227" s="1"/>
  <c r="H9" i="224"/>
  <c r="H7" i="224"/>
  <c r="L7" i="223"/>
  <c r="L21" i="223" s="1"/>
  <c r="H9" i="220"/>
  <c r="H7" i="220"/>
  <c r="L7" i="219"/>
  <c r="L26" i="219" s="1"/>
  <c r="H9" i="216"/>
  <c r="H7" i="216"/>
  <c r="L7" i="215"/>
  <c r="L19" i="215" s="1"/>
  <c r="H11" i="212"/>
  <c r="H7" i="212"/>
  <c r="L7" i="211"/>
  <c r="L17" i="211" s="1"/>
  <c r="H10" i="208"/>
  <c r="H7" i="208"/>
  <c r="L7" i="207"/>
  <c r="L22" i="207" s="1"/>
  <c r="H9" i="204"/>
  <c r="H7" i="204"/>
  <c r="L7" i="203"/>
  <c r="L14" i="203" s="1"/>
  <c r="H7" i="200"/>
  <c r="L7" i="199"/>
  <c r="L18" i="199" s="1"/>
  <c r="H7" i="196"/>
  <c r="L7" i="195"/>
  <c r="L12" i="195" s="1"/>
  <c r="H7" i="192"/>
  <c r="L7" i="191"/>
  <c r="L18" i="191" s="1"/>
  <c r="H7" i="188"/>
  <c r="L7" i="187"/>
  <c r="L17" i="187" s="1"/>
  <c r="H13" i="184"/>
  <c r="H7" i="184"/>
  <c r="L7" i="183"/>
  <c r="L19" i="183" s="1"/>
  <c r="H12" i="180"/>
  <c r="H7" i="180"/>
  <c r="L7" i="179"/>
  <c r="L24" i="179" s="1"/>
  <c r="H10" i="176"/>
  <c r="H7" i="176"/>
  <c r="L7" i="175"/>
  <c r="L24" i="175" s="1"/>
  <c r="H9" i="172"/>
  <c r="H7" i="172"/>
  <c r="L7" i="171" l="1"/>
  <c r="L36" i="171" s="1"/>
  <c r="H9" i="168"/>
  <c r="H7" i="168"/>
  <c r="L7" i="167"/>
  <c r="L16" i="167" s="1"/>
  <c r="H11" i="164"/>
  <c r="H7" i="164"/>
  <c r="L7" i="163"/>
  <c r="L18" i="163" s="1"/>
  <c r="H9" i="160"/>
  <c r="H7" i="160"/>
  <c r="L7" i="159"/>
  <c r="L15" i="159" s="1"/>
  <c r="H9" i="156"/>
  <c r="H7" i="156"/>
  <c r="L7" i="155"/>
  <c r="L26" i="155" s="1"/>
  <c r="H12" i="152"/>
  <c r="H7" i="152"/>
  <c r="L7" i="151"/>
  <c r="L14" i="151" s="1"/>
  <c r="H9" i="148"/>
  <c r="H7" i="148"/>
  <c r="L7" i="147"/>
  <c r="L21" i="147" s="1"/>
  <c r="H10" i="144"/>
  <c r="H7" i="144"/>
  <c r="L7" i="143"/>
  <c r="L23" i="143" s="1"/>
  <c r="H9" i="140"/>
  <c r="H7" i="140"/>
  <c r="L7" i="139"/>
  <c r="L17" i="139" s="1"/>
  <c r="H7" i="136"/>
  <c r="L7" i="135"/>
  <c r="L17" i="135" s="1"/>
  <c r="H12" i="132"/>
  <c r="H7" i="132"/>
  <c r="L7" i="131"/>
  <c r="L11" i="131" s="1"/>
  <c r="H7" i="128"/>
  <c r="L7" i="127"/>
  <c r="L17" i="127" s="1"/>
  <c r="H9" i="124"/>
  <c r="H7" i="124"/>
  <c r="L7" i="123"/>
  <c r="L40" i="123" s="1"/>
  <c r="E30" i="120"/>
  <c r="G30" i="120"/>
  <c r="H30" i="120"/>
  <c r="D30" i="120"/>
  <c r="E7" i="120"/>
  <c r="G7" i="120"/>
  <c r="H7" i="120"/>
  <c r="D7" i="120"/>
  <c r="L7" i="119"/>
  <c r="L13" i="119" s="1"/>
  <c r="H7" i="116"/>
  <c r="L7" i="115"/>
  <c r="L25" i="115" s="1"/>
  <c r="E7" i="112"/>
  <c r="G7" i="112"/>
  <c r="H7" i="112"/>
  <c r="D7" i="112"/>
  <c r="L7" i="111"/>
  <c r="L15" i="111" s="1"/>
  <c r="H10" i="108"/>
  <c r="H7" i="108"/>
  <c r="L7" i="107"/>
  <c r="L13" i="107" s="1"/>
  <c r="H7" i="104"/>
  <c r="L7" i="103"/>
  <c r="L16" i="103" s="1"/>
  <c r="H9" i="100"/>
  <c r="H7" i="100"/>
  <c r="L7" i="99"/>
  <c r="L14" i="99" s="1"/>
  <c r="H9" i="96"/>
  <c r="H7" i="96"/>
  <c r="L7" i="95"/>
  <c r="L17" i="95" s="1"/>
  <c r="H7" i="92"/>
  <c r="L7" i="91"/>
  <c r="L22" i="91" s="1"/>
  <c r="H9" i="88"/>
  <c r="H7" i="88"/>
  <c r="L7" i="87"/>
  <c r="L20" i="87" s="1"/>
  <c r="H13" i="84"/>
  <c r="H7" i="84"/>
  <c r="L7" i="83"/>
  <c r="L14" i="83" s="1"/>
  <c r="H7" i="80"/>
  <c r="L7" i="79"/>
  <c r="L18" i="79" s="1"/>
  <c r="H9" i="76"/>
  <c r="H7" i="76"/>
  <c r="L7" i="75"/>
  <c r="L24" i="75" s="1"/>
  <c r="H9" i="72"/>
  <c r="H7" i="72"/>
  <c r="L7" i="71"/>
  <c r="L13" i="71" s="1"/>
  <c r="H9" i="68"/>
  <c r="H7" i="68"/>
  <c r="L7" i="67"/>
  <c r="L17" i="67" s="1"/>
  <c r="H10" i="64"/>
  <c r="H7" i="64"/>
  <c r="L7" i="63"/>
  <c r="L13" i="63" s="1"/>
  <c r="H9" i="60"/>
  <c r="H7" i="60"/>
  <c r="L7" i="59"/>
  <c r="L16" i="59" s="1"/>
  <c r="H9" i="56"/>
  <c r="H7" i="56"/>
  <c r="L7" i="55"/>
  <c r="L16" i="55" s="1"/>
  <c r="H10" i="52"/>
  <c r="H7" i="52"/>
  <c r="L7" i="51"/>
  <c r="L20" i="51" s="1"/>
  <c r="H7" i="48"/>
  <c r="H9" i="48"/>
  <c r="L7" i="47"/>
  <c r="L21" i="47" s="1"/>
  <c r="H13" i="44"/>
  <c r="H7" i="44"/>
  <c r="L7" i="43"/>
  <c r="L26" i="43" s="1"/>
  <c r="H7" i="40"/>
  <c r="L7" i="39"/>
  <c r="L18" i="39" s="1"/>
  <c r="H7" i="36"/>
  <c r="L7" i="35"/>
  <c r="L31" i="35" s="1"/>
  <c r="H7" i="32"/>
  <c r="L7" i="31"/>
  <c r="L27" i="31" s="1"/>
  <c r="H9" i="28"/>
  <c r="H7" i="28"/>
  <c r="L7" i="27"/>
  <c r="L16" i="27" s="1"/>
  <c r="H13" i="24"/>
  <c r="H7" i="24"/>
  <c r="L7" i="23"/>
  <c r="L16" i="23" s="1"/>
  <c r="H12" i="20"/>
  <c r="H7" i="20"/>
  <c r="L7" i="19"/>
  <c r="L16" i="19" s="1"/>
  <c r="H12" i="16"/>
  <c r="H7" i="16"/>
  <c r="L7" i="15" l="1"/>
  <c r="L16" i="15" s="1"/>
  <c r="H13" i="12"/>
  <c r="H7" i="12"/>
  <c r="L7" i="11"/>
  <c r="L16" i="11" s="1"/>
  <c r="H12" i="8"/>
  <c r="H7" i="8"/>
  <c r="L7" i="7"/>
  <c r="L17" i="7" s="1"/>
  <c r="H12" i="4"/>
  <c r="H7" i="4"/>
  <c r="H116" i="3"/>
  <c r="H7" i="3"/>
  <c r="I7" i="359" l="1"/>
  <c r="I18" i="359" s="1"/>
  <c r="K7" i="359"/>
  <c r="K18" i="359" s="1"/>
  <c r="H7" i="359"/>
  <c r="H18" i="359" s="1"/>
  <c r="Q9" i="359"/>
  <c r="Q10" i="359"/>
  <c r="Q11" i="359"/>
  <c r="Q12" i="359"/>
  <c r="Q13" i="359"/>
  <c r="Q14" i="359"/>
  <c r="Q15" i="359"/>
  <c r="Q16" i="359"/>
  <c r="Q17" i="359"/>
  <c r="Q8" i="359"/>
  <c r="N8" i="359"/>
  <c r="N9" i="359"/>
  <c r="N10" i="359"/>
  <c r="N11" i="359"/>
  <c r="N12" i="359"/>
  <c r="N13" i="359"/>
  <c r="N14" i="359"/>
  <c r="N15" i="359"/>
  <c r="N16" i="359"/>
  <c r="N17" i="359"/>
  <c r="M8" i="359"/>
  <c r="M9" i="359"/>
  <c r="M10" i="359"/>
  <c r="M11" i="359"/>
  <c r="M12" i="359"/>
  <c r="M13" i="359"/>
  <c r="M14" i="359"/>
  <c r="M15" i="359"/>
  <c r="M16" i="359"/>
  <c r="M17" i="359"/>
  <c r="J8" i="359"/>
  <c r="J9" i="359"/>
  <c r="J10" i="359"/>
  <c r="J11" i="359"/>
  <c r="J12" i="359"/>
  <c r="J13" i="359"/>
  <c r="J14" i="359"/>
  <c r="J15" i="359"/>
  <c r="J16" i="359"/>
  <c r="J17" i="359"/>
  <c r="E7" i="358"/>
  <c r="E11" i="358" s="1"/>
  <c r="G7" i="358"/>
  <c r="H7" i="358"/>
  <c r="H11" i="358" s="1"/>
  <c r="D7" i="358"/>
  <c r="D11" i="358" s="1"/>
  <c r="J8" i="358"/>
  <c r="J9" i="358"/>
  <c r="J10" i="358"/>
  <c r="I8" i="358"/>
  <c r="I9" i="358"/>
  <c r="I10" i="358"/>
  <c r="F8" i="358"/>
  <c r="F9" i="358"/>
  <c r="F10" i="358"/>
  <c r="E7" i="356"/>
  <c r="G7" i="356"/>
  <c r="D7" i="356"/>
  <c r="J8" i="356"/>
  <c r="J10" i="356"/>
  <c r="I8" i="356"/>
  <c r="I10" i="356"/>
  <c r="F8" i="356"/>
  <c r="F7" i="356" s="1"/>
  <c r="F10" i="356"/>
  <c r="E6" i="357"/>
  <c r="G6" i="357"/>
  <c r="H6" i="357"/>
  <c r="D6" i="357"/>
  <c r="J7" i="357"/>
  <c r="J8" i="357"/>
  <c r="J9" i="357"/>
  <c r="J10" i="357"/>
  <c r="J11" i="357"/>
  <c r="J12" i="357"/>
  <c r="J13" i="357"/>
  <c r="J14" i="357"/>
  <c r="J15" i="357"/>
  <c r="J16" i="357"/>
  <c r="J17" i="357"/>
  <c r="J18" i="357"/>
  <c r="J19" i="357"/>
  <c r="J20" i="357"/>
  <c r="J21" i="357"/>
  <c r="J22" i="357"/>
  <c r="I7" i="357"/>
  <c r="I8" i="357"/>
  <c r="I9" i="357"/>
  <c r="I10" i="357"/>
  <c r="I11" i="357"/>
  <c r="I12" i="357"/>
  <c r="I13" i="357"/>
  <c r="I14" i="357"/>
  <c r="I15" i="357"/>
  <c r="I16" i="357"/>
  <c r="I17" i="357"/>
  <c r="I18" i="357"/>
  <c r="I19" i="357"/>
  <c r="I20" i="357"/>
  <c r="I21" i="357"/>
  <c r="I22" i="357"/>
  <c r="F7" i="357"/>
  <c r="F8" i="357"/>
  <c r="F9" i="357"/>
  <c r="F10" i="357"/>
  <c r="F11" i="357"/>
  <c r="F12" i="357"/>
  <c r="F13" i="357"/>
  <c r="F14" i="357"/>
  <c r="F15" i="357"/>
  <c r="F16" i="357"/>
  <c r="F17" i="357"/>
  <c r="F18" i="357"/>
  <c r="F19" i="357"/>
  <c r="F20" i="357"/>
  <c r="F21" i="357"/>
  <c r="F22" i="357"/>
  <c r="I7" i="355"/>
  <c r="I16" i="355" s="1"/>
  <c r="K7" i="355"/>
  <c r="H7" i="355"/>
  <c r="H16" i="355" s="1"/>
  <c r="Q9" i="355"/>
  <c r="Q10" i="355"/>
  <c r="Q11" i="355"/>
  <c r="Q12" i="355"/>
  <c r="Q13" i="355"/>
  <c r="Q14" i="355"/>
  <c r="Q15" i="355"/>
  <c r="Q8" i="355"/>
  <c r="N8" i="355"/>
  <c r="N9" i="355"/>
  <c r="N10" i="355"/>
  <c r="N11" i="355"/>
  <c r="N12" i="355"/>
  <c r="N13" i="355"/>
  <c r="N14" i="355"/>
  <c r="N15" i="355"/>
  <c r="M8" i="355"/>
  <c r="M9" i="355"/>
  <c r="M10" i="355"/>
  <c r="M11" i="355"/>
  <c r="M12" i="355"/>
  <c r="M13" i="355"/>
  <c r="M14" i="355"/>
  <c r="M15" i="355"/>
  <c r="J8" i="355"/>
  <c r="J9" i="355"/>
  <c r="J10" i="355"/>
  <c r="J11" i="355"/>
  <c r="J12" i="355"/>
  <c r="J13" i="355"/>
  <c r="J14" i="355"/>
  <c r="J15" i="355"/>
  <c r="E7" i="354"/>
  <c r="E13" i="354" s="1"/>
  <c r="G7" i="354"/>
  <c r="G13" i="354" s="1"/>
  <c r="H7" i="354"/>
  <c r="D7" i="354"/>
  <c r="D13" i="354" s="1"/>
  <c r="J8" i="354"/>
  <c r="J9" i="354"/>
  <c r="J10" i="354"/>
  <c r="J11" i="354"/>
  <c r="J12" i="354"/>
  <c r="I8" i="354"/>
  <c r="I9" i="354"/>
  <c r="I10" i="354"/>
  <c r="I11" i="354"/>
  <c r="I12" i="354"/>
  <c r="F8" i="354"/>
  <c r="F9" i="354"/>
  <c r="F10" i="354"/>
  <c r="F11" i="354"/>
  <c r="F12" i="354"/>
  <c r="E7" i="352"/>
  <c r="G7" i="352"/>
  <c r="D7" i="352"/>
  <c r="J8" i="352"/>
  <c r="J10" i="352"/>
  <c r="I8" i="352"/>
  <c r="I10" i="352"/>
  <c r="F8" i="352"/>
  <c r="F7" i="352" s="1"/>
  <c r="F10" i="352"/>
  <c r="E6" i="353"/>
  <c r="G6" i="353"/>
  <c r="H6" i="353"/>
  <c r="D6" i="353"/>
  <c r="J7" i="353"/>
  <c r="I7" i="353"/>
  <c r="F7" i="353"/>
  <c r="F6" i="353" s="1"/>
  <c r="I7" i="351"/>
  <c r="I19" i="351" s="1"/>
  <c r="K7" i="351"/>
  <c r="H7" i="351"/>
  <c r="H19" i="351" s="1"/>
  <c r="Q9" i="351"/>
  <c r="Q10" i="351"/>
  <c r="Q11" i="351"/>
  <c r="Q12" i="351"/>
  <c r="Q13" i="351"/>
  <c r="Q14" i="351"/>
  <c r="Q15" i="351"/>
  <c r="Q16" i="351"/>
  <c r="Q17" i="351"/>
  <c r="Q18" i="351"/>
  <c r="Q8" i="351"/>
  <c r="N8" i="351"/>
  <c r="N9" i="351"/>
  <c r="N10" i="351"/>
  <c r="N11" i="351"/>
  <c r="N12" i="351"/>
  <c r="N13" i="351"/>
  <c r="N14" i="351"/>
  <c r="N15" i="351"/>
  <c r="N16" i="351"/>
  <c r="N17" i="351"/>
  <c r="N18" i="351"/>
  <c r="M8" i="351"/>
  <c r="M9" i="351"/>
  <c r="M10" i="351"/>
  <c r="M11" i="351"/>
  <c r="M12" i="351"/>
  <c r="M13" i="351"/>
  <c r="M14" i="351"/>
  <c r="M15" i="351"/>
  <c r="M16" i="351"/>
  <c r="M17" i="351"/>
  <c r="M18" i="351"/>
  <c r="J8" i="351"/>
  <c r="J9" i="351"/>
  <c r="J10" i="351"/>
  <c r="J11" i="351"/>
  <c r="J12" i="351"/>
  <c r="J13" i="351"/>
  <c r="J14" i="351"/>
  <c r="J15" i="351"/>
  <c r="J16" i="351"/>
  <c r="J17" i="351"/>
  <c r="J18" i="351"/>
  <c r="E7" i="350"/>
  <c r="E13" i="350" s="1"/>
  <c r="G7" i="350"/>
  <c r="H7" i="350"/>
  <c r="H13" i="350" s="1"/>
  <c r="D7" i="350"/>
  <c r="D13" i="350" s="1"/>
  <c r="J8" i="350"/>
  <c r="J9" i="350"/>
  <c r="J10" i="350"/>
  <c r="J11" i="350"/>
  <c r="J12" i="350"/>
  <c r="I8" i="350"/>
  <c r="I9" i="350"/>
  <c r="I10" i="350"/>
  <c r="I11" i="350"/>
  <c r="I12" i="350"/>
  <c r="F8" i="350"/>
  <c r="F9" i="350"/>
  <c r="F10" i="350"/>
  <c r="F11" i="350"/>
  <c r="F12" i="350"/>
  <c r="E7" i="348"/>
  <c r="G7" i="348"/>
  <c r="D7" i="348"/>
  <c r="J8" i="348"/>
  <c r="J10" i="348"/>
  <c r="I8" i="348"/>
  <c r="I10" i="348"/>
  <c r="F8" i="348"/>
  <c r="F7" i="348" s="1"/>
  <c r="F10" i="348"/>
  <c r="E6" i="349"/>
  <c r="G6" i="349"/>
  <c r="H6" i="349"/>
  <c r="D6" i="349"/>
  <c r="J7" i="349"/>
  <c r="J8" i="349"/>
  <c r="I7" i="349"/>
  <c r="I8" i="349"/>
  <c r="F7" i="349"/>
  <c r="F6" i="349" s="1"/>
  <c r="F8" i="349"/>
  <c r="I7" i="347"/>
  <c r="I19" i="347" s="1"/>
  <c r="K7" i="347"/>
  <c r="H7" i="347"/>
  <c r="H19" i="347" s="1"/>
  <c r="Q9" i="347"/>
  <c r="Q10" i="347"/>
  <c r="Q11" i="347"/>
  <c r="Q12" i="347"/>
  <c r="Q13" i="347"/>
  <c r="Q14" i="347"/>
  <c r="Q15" i="347"/>
  <c r="Q16" i="347"/>
  <c r="Q17" i="347"/>
  <c r="Q18" i="347"/>
  <c r="Q8" i="347"/>
  <c r="N8" i="347"/>
  <c r="N9" i="347"/>
  <c r="N10" i="347"/>
  <c r="N11" i="347"/>
  <c r="N12" i="347"/>
  <c r="N13" i="347"/>
  <c r="N14" i="347"/>
  <c r="N15" i="347"/>
  <c r="N16" i="347"/>
  <c r="N17" i="347"/>
  <c r="N18" i="347"/>
  <c r="M8" i="347"/>
  <c r="M9" i="347"/>
  <c r="M10" i="347"/>
  <c r="M11" i="347"/>
  <c r="M12" i="347"/>
  <c r="M13" i="347"/>
  <c r="M14" i="347"/>
  <c r="M15" i="347"/>
  <c r="M16" i="347"/>
  <c r="M17" i="347"/>
  <c r="M18" i="347"/>
  <c r="J8" i="347"/>
  <c r="J9" i="347"/>
  <c r="J10" i="347"/>
  <c r="J11" i="347"/>
  <c r="J12" i="347"/>
  <c r="J13" i="347"/>
  <c r="J14" i="347"/>
  <c r="J15" i="347"/>
  <c r="J16" i="347"/>
  <c r="J17" i="347"/>
  <c r="J18" i="347"/>
  <c r="E7" i="346"/>
  <c r="E12" i="346" s="1"/>
  <c r="G7" i="346"/>
  <c r="H7" i="346"/>
  <c r="D7" i="346"/>
  <c r="D12" i="346" s="1"/>
  <c r="J8" i="346"/>
  <c r="J9" i="346"/>
  <c r="J10" i="346"/>
  <c r="J11" i="346"/>
  <c r="I8" i="346"/>
  <c r="I9" i="346"/>
  <c r="I10" i="346"/>
  <c r="I11" i="346"/>
  <c r="F8" i="346"/>
  <c r="F9" i="346"/>
  <c r="F10" i="346"/>
  <c r="F11" i="346"/>
  <c r="E7" i="344"/>
  <c r="G7" i="344"/>
  <c r="D7" i="344"/>
  <c r="J8" i="344"/>
  <c r="J9" i="344"/>
  <c r="J11" i="344"/>
  <c r="I8" i="344"/>
  <c r="I9" i="344"/>
  <c r="I11" i="344"/>
  <c r="F8" i="344"/>
  <c r="F9" i="344"/>
  <c r="F11" i="344"/>
  <c r="E6" i="345"/>
  <c r="G6" i="345"/>
  <c r="H6" i="345"/>
  <c r="D6" i="345"/>
  <c r="J7" i="345"/>
  <c r="J8" i="345"/>
  <c r="J9" i="345"/>
  <c r="J10" i="345"/>
  <c r="J11" i="345"/>
  <c r="J12" i="345"/>
  <c r="J13" i="345"/>
  <c r="J14" i="345"/>
  <c r="J15" i="345"/>
  <c r="J16" i="345"/>
  <c r="J17" i="345"/>
  <c r="J18" i="345"/>
  <c r="J19" i="345"/>
  <c r="I7" i="345"/>
  <c r="I8" i="345"/>
  <c r="I9" i="345"/>
  <c r="I10" i="345"/>
  <c r="I11" i="345"/>
  <c r="I12" i="345"/>
  <c r="I13" i="345"/>
  <c r="I14" i="345"/>
  <c r="I15" i="345"/>
  <c r="I16" i="345"/>
  <c r="I17" i="345"/>
  <c r="I18" i="345"/>
  <c r="I19" i="345"/>
  <c r="F7" i="345"/>
  <c r="F8" i="345"/>
  <c r="F9" i="345"/>
  <c r="F10" i="345"/>
  <c r="F11" i="345"/>
  <c r="F12" i="345"/>
  <c r="F13" i="345"/>
  <c r="F14" i="345"/>
  <c r="F15" i="345"/>
  <c r="F16" i="345"/>
  <c r="F17" i="345"/>
  <c r="F18" i="345"/>
  <c r="F19" i="345"/>
  <c r="Q9" i="343"/>
  <c r="Q10" i="343"/>
  <c r="Q11" i="343"/>
  <c r="Q12" i="343"/>
  <c r="Q13" i="343"/>
  <c r="Q14" i="343"/>
  <c r="Q15" i="343"/>
  <c r="Q16" i="343"/>
  <c r="Q17" i="343"/>
  <c r="Q18" i="343"/>
  <c r="Q19" i="343"/>
  <c r="Q20" i="343"/>
  <c r="Q21" i="343"/>
  <c r="Q22" i="343"/>
  <c r="Q23" i="343"/>
  <c r="Q24" i="343"/>
  <c r="Q25" i="343"/>
  <c r="Q26" i="343"/>
  <c r="Q27" i="343"/>
  <c r="Q28" i="343"/>
  <c r="Q29" i="343"/>
  <c r="Q30" i="343"/>
  <c r="Q31" i="343"/>
  <c r="Q32" i="343"/>
  <c r="Q33" i="343"/>
  <c r="Q34" i="343"/>
  <c r="Q35" i="343"/>
  <c r="Q36" i="343"/>
  <c r="Q37" i="343"/>
  <c r="Q38" i="343"/>
  <c r="Q39" i="343"/>
  <c r="Q40" i="343"/>
  <c r="Q41" i="343"/>
  <c r="Q42" i="343"/>
  <c r="Q43" i="343"/>
  <c r="Q44" i="343"/>
  <c r="Q45" i="343"/>
  <c r="Q46" i="343"/>
  <c r="Q47" i="343"/>
  <c r="Q48" i="343"/>
  <c r="Q49" i="343"/>
  <c r="Q50" i="343"/>
  <c r="Q51" i="343"/>
  <c r="Q52" i="343"/>
  <c r="Q53" i="343"/>
  <c r="Q54" i="343"/>
  <c r="Q8" i="343"/>
  <c r="N8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N23" i="343"/>
  <c r="N24" i="343"/>
  <c r="N25" i="343"/>
  <c r="N26" i="343"/>
  <c r="N27" i="343"/>
  <c r="N28" i="343"/>
  <c r="N29" i="343"/>
  <c r="N30" i="343"/>
  <c r="N31" i="343"/>
  <c r="N32" i="343"/>
  <c r="N33" i="343"/>
  <c r="N34" i="343"/>
  <c r="N35" i="343"/>
  <c r="N36" i="343"/>
  <c r="N37" i="343"/>
  <c r="N38" i="343"/>
  <c r="N39" i="343"/>
  <c r="N40" i="343"/>
  <c r="N41" i="343"/>
  <c r="N42" i="343"/>
  <c r="N43" i="343"/>
  <c r="N44" i="343"/>
  <c r="N45" i="343"/>
  <c r="N46" i="343"/>
  <c r="N47" i="343"/>
  <c r="N48" i="343"/>
  <c r="N49" i="343"/>
  <c r="N50" i="343"/>
  <c r="N51" i="343"/>
  <c r="N52" i="343"/>
  <c r="N53" i="343"/>
  <c r="N54" i="343"/>
  <c r="M8" i="343"/>
  <c r="M9" i="343"/>
  <c r="M10" i="343"/>
  <c r="M11" i="343"/>
  <c r="M12" i="343"/>
  <c r="M13" i="343"/>
  <c r="M14" i="343"/>
  <c r="M15" i="343"/>
  <c r="M16" i="343"/>
  <c r="M17" i="343"/>
  <c r="M18" i="343"/>
  <c r="M19" i="343"/>
  <c r="M20" i="343"/>
  <c r="M21" i="343"/>
  <c r="M22" i="343"/>
  <c r="M23" i="343"/>
  <c r="M24" i="343"/>
  <c r="M25" i="343"/>
  <c r="M26" i="343"/>
  <c r="M27" i="343"/>
  <c r="M28" i="343"/>
  <c r="M29" i="343"/>
  <c r="M30" i="343"/>
  <c r="M31" i="343"/>
  <c r="M32" i="343"/>
  <c r="M33" i="343"/>
  <c r="M34" i="343"/>
  <c r="M35" i="343"/>
  <c r="M36" i="343"/>
  <c r="M37" i="343"/>
  <c r="M38" i="343"/>
  <c r="M39" i="343"/>
  <c r="M40" i="343"/>
  <c r="M41" i="343"/>
  <c r="M42" i="343"/>
  <c r="M43" i="343"/>
  <c r="M44" i="343"/>
  <c r="M45" i="343"/>
  <c r="M46" i="343"/>
  <c r="M47" i="343"/>
  <c r="M48" i="343"/>
  <c r="M49" i="343"/>
  <c r="M50" i="343"/>
  <c r="M51" i="343"/>
  <c r="M52" i="343"/>
  <c r="M53" i="343"/>
  <c r="M54" i="343"/>
  <c r="J8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J21" i="343"/>
  <c r="J22" i="343"/>
  <c r="J23" i="343"/>
  <c r="J24" i="343"/>
  <c r="J25" i="343"/>
  <c r="J26" i="343"/>
  <c r="J27" i="343"/>
  <c r="J28" i="343"/>
  <c r="J29" i="343"/>
  <c r="J30" i="343"/>
  <c r="J31" i="343"/>
  <c r="J32" i="343"/>
  <c r="J33" i="343"/>
  <c r="J34" i="343"/>
  <c r="J35" i="343"/>
  <c r="J36" i="343"/>
  <c r="J37" i="343"/>
  <c r="J38" i="343"/>
  <c r="J39" i="343"/>
  <c r="J40" i="343"/>
  <c r="J41" i="343"/>
  <c r="J42" i="343"/>
  <c r="J43" i="343"/>
  <c r="J44" i="343"/>
  <c r="J45" i="343"/>
  <c r="J46" i="343"/>
  <c r="J47" i="343"/>
  <c r="J48" i="343"/>
  <c r="J49" i="343"/>
  <c r="J50" i="343"/>
  <c r="J51" i="343"/>
  <c r="J52" i="343"/>
  <c r="J53" i="343"/>
  <c r="J54" i="343"/>
  <c r="E7" i="342"/>
  <c r="E33" i="342" s="1"/>
  <c r="G7" i="342"/>
  <c r="H7" i="342"/>
  <c r="H33" i="342" s="1"/>
  <c r="D7" i="342"/>
  <c r="D33" i="342" s="1"/>
  <c r="J8" i="342"/>
  <c r="J9" i="342"/>
  <c r="J10" i="342"/>
  <c r="J11" i="342"/>
  <c r="J12" i="342"/>
  <c r="J13" i="342"/>
  <c r="J14" i="342"/>
  <c r="J15" i="342"/>
  <c r="J16" i="342"/>
  <c r="J17" i="342"/>
  <c r="J18" i="342"/>
  <c r="J19" i="342"/>
  <c r="J20" i="342"/>
  <c r="J21" i="342"/>
  <c r="J22" i="342"/>
  <c r="J23" i="342"/>
  <c r="J24" i="342"/>
  <c r="J25" i="342"/>
  <c r="J26" i="342"/>
  <c r="J27" i="342"/>
  <c r="J28" i="342"/>
  <c r="J29" i="342"/>
  <c r="J30" i="342"/>
  <c r="J31" i="342"/>
  <c r="J32" i="342"/>
  <c r="I8" i="342"/>
  <c r="I9" i="342"/>
  <c r="I10" i="342"/>
  <c r="I11" i="342"/>
  <c r="I12" i="342"/>
  <c r="I13" i="342"/>
  <c r="I14" i="342"/>
  <c r="I15" i="342"/>
  <c r="I16" i="342"/>
  <c r="I17" i="342"/>
  <c r="I18" i="342"/>
  <c r="I19" i="342"/>
  <c r="I20" i="342"/>
  <c r="I21" i="342"/>
  <c r="I22" i="342"/>
  <c r="I23" i="342"/>
  <c r="I24" i="342"/>
  <c r="I25" i="342"/>
  <c r="I26" i="342"/>
  <c r="I27" i="342"/>
  <c r="I28" i="342"/>
  <c r="I29" i="342"/>
  <c r="I30" i="342"/>
  <c r="I31" i="342"/>
  <c r="I32" i="342"/>
  <c r="F8" i="342"/>
  <c r="F9" i="342"/>
  <c r="F10" i="342"/>
  <c r="F11" i="342"/>
  <c r="F12" i="342"/>
  <c r="F13" i="342"/>
  <c r="F14" i="342"/>
  <c r="F15" i="342"/>
  <c r="F16" i="342"/>
  <c r="F17" i="342"/>
  <c r="F18" i="342"/>
  <c r="F19" i="342"/>
  <c r="F20" i="342"/>
  <c r="F21" i="342"/>
  <c r="F22" i="342"/>
  <c r="F23" i="342"/>
  <c r="F24" i="342"/>
  <c r="F25" i="342"/>
  <c r="F26" i="342"/>
  <c r="F27" i="342"/>
  <c r="F28" i="342"/>
  <c r="F29" i="342"/>
  <c r="F30" i="342"/>
  <c r="F31" i="342"/>
  <c r="F32" i="342"/>
  <c r="E11" i="340"/>
  <c r="G11" i="340"/>
  <c r="D11" i="340"/>
  <c r="E7" i="340"/>
  <c r="G7" i="340"/>
  <c r="D7" i="340"/>
  <c r="J8" i="340"/>
  <c r="J9" i="340"/>
  <c r="J10" i="340"/>
  <c r="J12" i="340"/>
  <c r="J13" i="340"/>
  <c r="J14" i="340"/>
  <c r="J15" i="340"/>
  <c r="J16" i="340"/>
  <c r="J17" i="340"/>
  <c r="J18" i="340"/>
  <c r="J19" i="340"/>
  <c r="J20" i="340"/>
  <c r="J21" i="340"/>
  <c r="J22" i="340"/>
  <c r="J23" i="340"/>
  <c r="J24" i="340"/>
  <c r="J25" i="340"/>
  <c r="J26" i="340"/>
  <c r="J27" i="340"/>
  <c r="J28" i="340"/>
  <c r="J29" i="340"/>
  <c r="J30" i="340"/>
  <c r="J31" i="340"/>
  <c r="J32" i="340"/>
  <c r="J33" i="340"/>
  <c r="J34" i="340"/>
  <c r="J35" i="340"/>
  <c r="J36" i="340"/>
  <c r="J37" i="340"/>
  <c r="I8" i="340"/>
  <c r="I9" i="340"/>
  <c r="I10" i="340"/>
  <c r="I12" i="340"/>
  <c r="I13" i="340"/>
  <c r="I14" i="340"/>
  <c r="I15" i="340"/>
  <c r="I16" i="340"/>
  <c r="I17" i="340"/>
  <c r="I18" i="340"/>
  <c r="I19" i="340"/>
  <c r="I20" i="340"/>
  <c r="I21" i="340"/>
  <c r="I22" i="340"/>
  <c r="I23" i="340"/>
  <c r="I24" i="340"/>
  <c r="I25" i="340"/>
  <c r="I26" i="340"/>
  <c r="I27" i="340"/>
  <c r="I28" i="340"/>
  <c r="I29" i="340"/>
  <c r="I30" i="340"/>
  <c r="I31" i="340"/>
  <c r="I32" i="340"/>
  <c r="I33" i="340"/>
  <c r="I34" i="340"/>
  <c r="I35" i="340"/>
  <c r="I36" i="340"/>
  <c r="I37" i="340"/>
  <c r="F8" i="340"/>
  <c r="F7" i="340" s="1"/>
  <c r="F9" i="340"/>
  <c r="F10" i="340"/>
  <c r="F12" i="340"/>
  <c r="F13" i="340"/>
  <c r="F14" i="340"/>
  <c r="F15" i="340"/>
  <c r="F16" i="340"/>
  <c r="F17" i="340"/>
  <c r="F18" i="340"/>
  <c r="F19" i="340"/>
  <c r="F20" i="340"/>
  <c r="F21" i="340"/>
  <c r="F22" i="340"/>
  <c r="F23" i="340"/>
  <c r="F24" i="340"/>
  <c r="F25" i="340"/>
  <c r="F26" i="340"/>
  <c r="F27" i="340"/>
  <c r="F28" i="340"/>
  <c r="F29" i="340"/>
  <c r="F30" i="340"/>
  <c r="F31" i="340"/>
  <c r="F32" i="340"/>
  <c r="F33" i="340"/>
  <c r="F34" i="340"/>
  <c r="F35" i="340"/>
  <c r="F36" i="340"/>
  <c r="F37" i="340"/>
  <c r="E6" i="341"/>
  <c r="G6" i="341"/>
  <c r="H6" i="341"/>
  <c r="D6" i="341"/>
  <c r="J7" i="341"/>
  <c r="J8" i="341"/>
  <c r="J9" i="341"/>
  <c r="J10" i="341"/>
  <c r="J11" i="341"/>
  <c r="J12" i="341"/>
  <c r="J13" i="341"/>
  <c r="J14" i="341"/>
  <c r="J15" i="341"/>
  <c r="J16" i="341"/>
  <c r="J17" i="341"/>
  <c r="J18" i="341"/>
  <c r="J19" i="341"/>
  <c r="J20" i="341"/>
  <c r="J21" i="341"/>
  <c r="J22" i="341"/>
  <c r="J23" i="341"/>
  <c r="J24" i="341"/>
  <c r="J25" i="341"/>
  <c r="J26" i="341"/>
  <c r="J27" i="341"/>
  <c r="J28" i="341"/>
  <c r="J29" i="341"/>
  <c r="J30" i="341"/>
  <c r="J31" i="341"/>
  <c r="I7" i="341"/>
  <c r="I8" i="341"/>
  <c r="I9" i="341"/>
  <c r="I10" i="341"/>
  <c r="I11" i="341"/>
  <c r="I12" i="341"/>
  <c r="I13" i="341"/>
  <c r="I14" i="341"/>
  <c r="I15" i="341"/>
  <c r="I16" i="341"/>
  <c r="I17" i="341"/>
  <c r="I18" i="341"/>
  <c r="I19" i="341"/>
  <c r="I20" i="341"/>
  <c r="I21" i="341"/>
  <c r="I22" i="341"/>
  <c r="I23" i="341"/>
  <c r="I24" i="341"/>
  <c r="I25" i="341"/>
  <c r="I26" i="341"/>
  <c r="I27" i="341"/>
  <c r="I28" i="341"/>
  <c r="I29" i="341"/>
  <c r="I30" i="341"/>
  <c r="I31" i="341"/>
  <c r="F7" i="341"/>
  <c r="F8" i="341"/>
  <c r="F9" i="341"/>
  <c r="F10" i="341"/>
  <c r="F11" i="341"/>
  <c r="F12" i="341"/>
  <c r="F13" i="341"/>
  <c r="F14" i="341"/>
  <c r="F15" i="341"/>
  <c r="F16" i="341"/>
  <c r="F17" i="341"/>
  <c r="F18" i="341"/>
  <c r="F19" i="341"/>
  <c r="F20" i="341"/>
  <c r="F21" i="341"/>
  <c r="F22" i="341"/>
  <c r="F23" i="341"/>
  <c r="F24" i="341"/>
  <c r="F25" i="341"/>
  <c r="F26" i="341"/>
  <c r="F27" i="341"/>
  <c r="F28" i="341"/>
  <c r="F29" i="341"/>
  <c r="F30" i="341"/>
  <c r="F31" i="341"/>
  <c r="I7" i="339"/>
  <c r="I26" i="339" s="1"/>
  <c r="K7" i="339"/>
  <c r="H7" i="339"/>
  <c r="H26" i="339" s="1"/>
  <c r="Q9" i="339"/>
  <c r="Q10" i="339"/>
  <c r="Q11" i="339"/>
  <c r="Q12" i="339"/>
  <c r="Q13" i="339"/>
  <c r="Q14" i="339"/>
  <c r="Q15" i="339"/>
  <c r="Q16" i="339"/>
  <c r="Q17" i="339"/>
  <c r="Q18" i="339"/>
  <c r="Q19" i="339"/>
  <c r="Q20" i="339"/>
  <c r="Q21" i="339"/>
  <c r="Q22" i="339"/>
  <c r="Q23" i="339"/>
  <c r="Q24" i="339"/>
  <c r="Q25" i="339"/>
  <c r="Q8" i="339"/>
  <c r="N8" i="339"/>
  <c r="N9" i="339"/>
  <c r="N10" i="339"/>
  <c r="N11" i="339"/>
  <c r="N12" i="339"/>
  <c r="N13" i="339"/>
  <c r="N14" i="339"/>
  <c r="N15" i="339"/>
  <c r="N16" i="339"/>
  <c r="N17" i="339"/>
  <c r="N18" i="339"/>
  <c r="N19" i="339"/>
  <c r="N20" i="339"/>
  <c r="N21" i="339"/>
  <c r="N22" i="339"/>
  <c r="N23" i="339"/>
  <c r="N24" i="339"/>
  <c r="N25" i="339"/>
  <c r="M8" i="339"/>
  <c r="M9" i="339"/>
  <c r="M10" i="339"/>
  <c r="M11" i="339"/>
  <c r="M12" i="339"/>
  <c r="M13" i="339"/>
  <c r="M14" i="339"/>
  <c r="M15" i="339"/>
  <c r="M16" i="339"/>
  <c r="M17" i="339"/>
  <c r="M18" i="339"/>
  <c r="M19" i="339"/>
  <c r="M20" i="339"/>
  <c r="M21" i="339"/>
  <c r="M22" i="339"/>
  <c r="M23" i="339"/>
  <c r="M24" i="339"/>
  <c r="M25" i="339"/>
  <c r="J8" i="339"/>
  <c r="J9" i="339"/>
  <c r="J10" i="339"/>
  <c r="J11" i="339"/>
  <c r="J12" i="339"/>
  <c r="J13" i="339"/>
  <c r="J14" i="339"/>
  <c r="J15" i="339"/>
  <c r="J16" i="339"/>
  <c r="J17" i="339"/>
  <c r="J18" i="339"/>
  <c r="J19" i="339"/>
  <c r="J20" i="339"/>
  <c r="J21" i="339"/>
  <c r="J22" i="339"/>
  <c r="J23" i="339"/>
  <c r="J24" i="339"/>
  <c r="J25" i="339"/>
  <c r="E7" i="338"/>
  <c r="E13" i="338" s="1"/>
  <c r="G7" i="338"/>
  <c r="H7" i="338"/>
  <c r="D7" i="338"/>
  <c r="D13" i="338" s="1"/>
  <c r="J8" i="338"/>
  <c r="J9" i="338"/>
  <c r="J10" i="338"/>
  <c r="J11" i="338"/>
  <c r="J12" i="338"/>
  <c r="I8" i="338"/>
  <c r="I9" i="338"/>
  <c r="I10" i="338"/>
  <c r="I11" i="338"/>
  <c r="I12" i="338"/>
  <c r="F8" i="338"/>
  <c r="F9" i="338"/>
  <c r="F10" i="338"/>
  <c r="F11" i="338"/>
  <c r="F12" i="338"/>
  <c r="E7" i="336"/>
  <c r="G7" i="336"/>
  <c r="D7" i="336"/>
  <c r="J8" i="336"/>
  <c r="J9" i="336"/>
  <c r="J10" i="336"/>
  <c r="J11" i="336"/>
  <c r="J12" i="336"/>
  <c r="J13" i="336"/>
  <c r="J14" i="336"/>
  <c r="J15" i="336"/>
  <c r="J16" i="336"/>
  <c r="J17" i="336"/>
  <c r="J18" i="336"/>
  <c r="J19" i="336"/>
  <c r="J21" i="336"/>
  <c r="I8" i="336"/>
  <c r="I9" i="336"/>
  <c r="I10" i="336"/>
  <c r="I11" i="336"/>
  <c r="I12" i="336"/>
  <c r="I13" i="336"/>
  <c r="I14" i="336"/>
  <c r="I15" i="336"/>
  <c r="I16" i="336"/>
  <c r="I17" i="336"/>
  <c r="I18" i="336"/>
  <c r="I19" i="336"/>
  <c r="I21" i="336"/>
  <c r="F8" i="336"/>
  <c r="F9" i="336"/>
  <c r="F10" i="336"/>
  <c r="F11" i="336"/>
  <c r="F12" i="336"/>
  <c r="F13" i="336"/>
  <c r="F14" i="336"/>
  <c r="F15" i="336"/>
  <c r="F16" i="336"/>
  <c r="F17" i="336"/>
  <c r="F18" i="336"/>
  <c r="F19" i="336"/>
  <c r="F21" i="336"/>
  <c r="E6" i="337"/>
  <c r="G6" i="337"/>
  <c r="H6" i="337"/>
  <c r="D6" i="337"/>
  <c r="J7" i="337"/>
  <c r="J8" i="337"/>
  <c r="J9" i="337"/>
  <c r="J10" i="337"/>
  <c r="J11" i="337"/>
  <c r="J12" i="337"/>
  <c r="J13" i="337"/>
  <c r="J14" i="337"/>
  <c r="J15" i="337"/>
  <c r="J16" i="337"/>
  <c r="I7" i="337"/>
  <c r="I8" i="337"/>
  <c r="I9" i="337"/>
  <c r="I10" i="337"/>
  <c r="I11" i="337"/>
  <c r="I12" i="337"/>
  <c r="I13" i="337"/>
  <c r="I14" i="337"/>
  <c r="I15" i="337"/>
  <c r="I16" i="337"/>
  <c r="F7" i="337"/>
  <c r="F8" i="337"/>
  <c r="F9" i="337"/>
  <c r="F10" i="337"/>
  <c r="F11" i="337"/>
  <c r="F12" i="337"/>
  <c r="F13" i="337"/>
  <c r="F14" i="337"/>
  <c r="F15" i="337"/>
  <c r="F16" i="337"/>
  <c r="I7" i="335"/>
  <c r="I14" i="335" s="1"/>
  <c r="K7" i="335"/>
  <c r="H7" i="335"/>
  <c r="H14" i="335" s="1"/>
  <c r="Q9" i="335"/>
  <c r="Q10" i="335"/>
  <c r="Q11" i="335"/>
  <c r="Q12" i="335"/>
  <c r="Q13" i="335"/>
  <c r="Q8" i="335"/>
  <c r="N8" i="335"/>
  <c r="N9" i="335"/>
  <c r="N10" i="335"/>
  <c r="N11" i="335"/>
  <c r="N12" i="335"/>
  <c r="N13" i="335"/>
  <c r="M8" i="335"/>
  <c r="M9" i="335"/>
  <c r="M10" i="335"/>
  <c r="M11" i="335"/>
  <c r="M12" i="335"/>
  <c r="M13" i="335"/>
  <c r="J8" i="335"/>
  <c r="J9" i="335"/>
  <c r="J10" i="335"/>
  <c r="J11" i="335"/>
  <c r="J12" i="335"/>
  <c r="J13" i="335"/>
  <c r="E7" i="334"/>
  <c r="E11" i="334" s="1"/>
  <c r="G7" i="334"/>
  <c r="H7" i="334"/>
  <c r="H11" i="334" s="1"/>
  <c r="D7" i="334"/>
  <c r="D11" i="334" s="1"/>
  <c r="J8" i="334"/>
  <c r="J9" i="334"/>
  <c r="J10" i="334"/>
  <c r="I8" i="334"/>
  <c r="I9" i="334"/>
  <c r="I10" i="334"/>
  <c r="F8" i="334"/>
  <c r="F9" i="334"/>
  <c r="F7" i="334" s="1"/>
  <c r="F11" i="334" s="1"/>
  <c r="F10" i="334"/>
  <c r="E9" i="332"/>
  <c r="G9" i="332"/>
  <c r="D9" i="332"/>
  <c r="E7" i="332"/>
  <c r="G7" i="332"/>
  <c r="D7" i="332"/>
  <c r="J8" i="332"/>
  <c r="J10" i="332"/>
  <c r="J11" i="332"/>
  <c r="I8" i="332"/>
  <c r="I10" i="332"/>
  <c r="I11" i="332"/>
  <c r="F8" i="332"/>
  <c r="F7" i="332" s="1"/>
  <c r="F10" i="332"/>
  <c r="F9" i="332" s="1"/>
  <c r="F11" i="332"/>
  <c r="E6" i="333"/>
  <c r="G6" i="333"/>
  <c r="H6" i="333"/>
  <c r="D6" i="333"/>
  <c r="J7" i="333"/>
  <c r="J8" i="333"/>
  <c r="J9" i="333"/>
  <c r="J10" i="333"/>
  <c r="J11" i="333"/>
  <c r="J12" i="333"/>
  <c r="J13" i="333"/>
  <c r="J14" i="333"/>
  <c r="J15" i="333"/>
  <c r="I7" i="333"/>
  <c r="I8" i="333"/>
  <c r="I9" i="333"/>
  <c r="I10" i="333"/>
  <c r="I11" i="333"/>
  <c r="I12" i="333"/>
  <c r="I13" i="333"/>
  <c r="I14" i="333"/>
  <c r="I15" i="333"/>
  <c r="F7" i="333"/>
  <c r="F8" i="333"/>
  <c r="F9" i="333"/>
  <c r="F10" i="333"/>
  <c r="F11" i="333"/>
  <c r="F12" i="333"/>
  <c r="F13" i="333"/>
  <c r="F14" i="333"/>
  <c r="F15" i="333"/>
  <c r="I7" i="331"/>
  <c r="I27" i="331" s="1"/>
  <c r="K7" i="331"/>
  <c r="H7" i="331"/>
  <c r="H27" i="331" s="1"/>
  <c r="Q9" i="331"/>
  <c r="Q10" i="331"/>
  <c r="Q11" i="331"/>
  <c r="Q12" i="331"/>
  <c r="Q13" i="331"/>
  <c r="Q14" i="331"/>
  <c r="Q15" i="331"/>
  <c r="Q16" i="331"/>
  <c r="Q17" i="331"/>
  <c r="Q18" i="331"/>
  <c r="Q19" i="331"/>
  <c r="Q20" i="331"/>
  <c r="Q21" i="331"/>
  <c r="Q22" i="331"/>
  <c r="Q23" i="331"/>
  <c r="Q24" i="331"/>
  <c r="Q25" i="331"/>
  <c r="Q26" i="331"/>
  <c r="Q8" i="331"/>
  <c r="N8" i="331"/>
  <c r="N9" i="331"/>
  <c r="N10" i="331"/>
  <c r="N11" i="331"/>
  <c r="N12" i="331"/>
  <c r="N13" i="331"/>
  <c r="N14" i="331"/>
  <c r="N15" i="331"/>
  <c r="N16" i="331"/>
  <c r="N17" i="331"/>
  <c r="N18" i="331"/>
  <c r="N19" i="331"/>
  <c r="N20" i="331"/>
  <c r="N21" i="331"/>
  <c r="N22" i="331"/>
  <c r="N23" i="331"/>
  <c r="N24" i="331"/>
  <c r="N25" i="331"/>
  <c r="N26" i="331"/>
  <c r="M8" i="331"/>
  <c r="M9" i="331"/>
  <c r="M10" i="331"/>
  <c r="M11" i="331"/>
  <c r="M12" i="331"/>
  <c r="M13" i="331"/>
  <c r="M14" i="331"/>
  <c r="M15" i="331"/>
  <c r="M16" i="331"/>
  <c r="M17" i="331"/>
  <c r="M18" i="331"/>
  <c r="M19" i="331"/>
  <c r="M20" i="331"/>
  <c r="M21" i="331"/>
  <c r="M22" i="331"/>
  <c r="M23" i="331"/>
  <c r="M24" i="331"/>
  <c r="M25" i="331"/>
  <c r="M26" i="331"/>
  <c r="J8" i="331"/>
  <c r="J9" i="331"/>
  <c r="J10" i="331"/>
  <c r="J11" i="331"/>
  <c r="J12" i="331"/>
  <c r="J13" i="331"/>
  <c r="J14" i="331"/>
  <c r="J15" i="331"/>
  <c r="J16" i="331"/>
  <c r="J17" i="331"/>
  <c r="J18" i="331"/>
  <c r="J19" i="331"/>
  <c r="J20" i="331"/>
  <c r="J21" i="331"/>
  <c r="J22" i="331"/>
  <c r="J23" i="331"/>
  <c r="J24" i="331"/>
  <c r="J25" i="331"/>
  <c r="J26" i="331"/>
  <c r="E7" i="330"/>
  <c r="E19" i="330" s="1"/>
  <c r="G7" i="330"/>
  <c r="G19" i="330" s="1"/>
  <c r="H7" i="330"/>
  <c r="H19" i="330" s="1"/>
  <c r="D7" i="330"/>
  <c r="D19" i="330" s="1"/>
  <c r="J8" i="330"/>
  <c r="J9" i="330"/>
  <c r="J10" i="330"/>
  <c r="J11" i="330"/>
  <c r="J12" i="330"/>
  <c r="J13" i="330"/>
  <c r="J14" i="330"/>
  <c r="J15" i="330"/>
  <c r="J16" i="330"/>
  <c r="J17" i="330"/>
  <c r="J18" i="330"/>
  <c r="I8" i="330"/>
  <c r="I9" i="330"/>
  <c r="I10" i="330"/>
  <c r="I11" i="330"/>
  <c r="I12" i="330"/>
  <c r="I13" i="330"/>
  <c r="I14" i="330"/>
  <c r="I15" i="330"/>
  <c r="I16" i="330"/>
  <c r="I17" i="330"/>
  <c r="I18" i="330"/>
  <c r="F8" i="330"/>
  <c r="F9" i="330"/>
  <c r="F10" i="330"/>
  <c r="F11" i="330"/>
  <c r="F12" i="330"/>
  <c r="F13" i="330"/>
  <c r="F14" i="330"/>
  <c r="F15" i="330"/>
  <c r="F16" i="330"/>
  <c r="F17" i="330"/>
  <c r="F18" i="330"/>
  <c r="E7" i="328"/>
  <c r="G7" i="328"/>
  <c r="D7" i="328"/>
  <c r="J8" i="328"/>
  <c r="J10" i="328"/>
  <c r="I8" i="328"/>
  <c r="I10" i="328"/>
  <c r="F8" i="328"/>
  <c r="F7" i="328" s="1"/>
  <c r="F10" i="328"/>
  <c r="E6" i="329"/>
  <c r="G6" i="329"/>
  <c r="H6" i="329"/>
  <c r="D6" i="329"/>
  <c r="J7" i="329"/>
  <c r="J8" i="329"/>
  <c r="J9" i="329"/>
  <c r="J10" i="329"/>
  <c r="J11" i="329"/>
  <c r="J12" i="329"/>
  <c r="J13" i="329"/>
  <c r="J14" i="329"/>
  <c r="J15" i="329"/>
  <c r="J16" i="329"/>
  <c r="J17" i="329"/>
  <c r="J18" i="329"/>
  <c r="J19" i="329"/>
  <c r="J20" i="329"/>
  <c r="J21" i="329"/>
  <c r="J22" i="329"/>
  <c r="J23" i="329"/>
  <c r="J24" i="329"/>
  <c r="J25" i="329"/>
  <c r="J26" i="329"/>
  <c r="J27" i="329"/>
  <c r="J28" i="329"/>
  <c r="J29" i="329"/>
  <c r="J30" i="329"/>
  <c r="J31" i="329"/>
  <c r="J32" i="329"/>
  <c r="I7" i="329"/>
  <c r="I8" i="329"/>
  <c r="I9" i="329"/>
  <c r="I10" i="329"/>
  <c r="I11" i="329"/>
  <c r="I12" i="329"/>
  <c r="I13" i="329"/>
  <c r="I14" i="329"/>
  <c r="I15" i="329"/>
  <c r="I16" i="329"/>
  <c r="I17" i="329"/>
  <c r="I18" i="329"/>
  <c r="I19" i="329"/>
  <c r="I20" i="329"/>
  <c r="I21" i="329"/>
  <c r="I22" i="329"/>
  <c r="I23" i="329"/>
  <c r="I24" i="329"/>
  <c r="I25" i="329"/>
  <c r="I26" i="329"/>
  <c r="I27" i="329"/>
  <c r="I28" i="329"/>
  <c r="I29" i="329"/>
  <c r="I30" i="329"/>
  <c r="I31" i="329"/>
  <c r="I32" i="329"/>
  <c r="F7" i="329"/>
  <c r="F8" i="329"/>
  <c r="F9" i="329"/>
  <c r="F10" i="329"/>
  <c r="F11" i="329"/>
  <c r="F12" i="329"/>
  <c r="F13" i="329"/>
  <c r="F14" i="329"/>
  <c r="F15" i="329"/>
  <c r="F16" i="329"/>
  <c r="F17" i="329"/>
  <c r="F18" i="329"/>
  <c r="F19" i="329"/>
  <c r="F20" i="329"/>
  <c r="F21" i="329"/>
  <c r="F22" i="329"/>
  <c r="F23" i="329"/>
  <c r="F24" i="329"/>
  <c r="F25" i="329"/>
  <c r="F26" i="329"/>
  <c r="F27" i="329"/>
  <c r="F28" i="329"/>
  <c r="F29" i="329"/>
  <c r="F30" i="329"/>
  <c r="F31" i="329"/>
  <c r="F32" i="329"/>
  <c r="I7" i="327"/>
  <c r="I15" i="327" s="1"/>
  <c r="K7" i="327"/>
  <c r="H7" i="327"/>
  <c r="H15" i="327" s="1"/>
  <c r="Q9" i="327"/>
  <c r="Q10" i="327"/>
  <c r="Q11" i="327"/>
  <c r="Q12" i="327"/>
  <c r="Q13" i="327"/>
  <c r="Q14" i="327"/>
  <c r="Q8" i="327"/>
  <c r="N8" i="327"/>
  <c r="N9" i="327"/>
  <c r="N10" i="327"/>
  <c r="N11" i="327"/>
  <c r="N12" i="327"/>
  <c r="N13" i="327"/>
  <c r="N14" i="327"/>
  <c r="M8" i="327"/>
  <c r="M9" i="327"/>
  <c r="M10" i="327"/>
  <c r="M11" i="327"/>
  <c r="M12" i="327"/>
  <c r="M13" i="327"/>
  <c r="M14" i="327"/>
  <c r="J8" i="327"/>
  <c r="J9" i="327"/>
  <c r="J10" i="327"/>
  <c r="J11" i="327"/>
  <c r="J12" i="327"/>
  <c r="J13" i="327"/>
  <c r="J14" i="327"/>
  <c r="E7" i="326"/>
  <c r="E11" i="326" s="1"/>
  <c r="G7" i="326"/>
  <c r="G11" i="326" s="1"/>
  <c r="H7" i="326"/>
  <c r="H11" i="326" s="1"/>
  <c r="D7" i="326"/>
  <c r="D11" i="326" s="1"/>
  <c r="J8" i="326"/>
  <c r="J9" i="326"/>
  <c r="J10" i="326"/>
  <c r="I8" i="326"/>
  <c r="I9" i="326"/>
  <c r="I10" i="326"/>
  <c r="F8" i="326"/>
  <c r="F9" i="326"/>
  <c r="F10" i="326"/>
  <c r="E9" i="324"/>
  <c r="G9" i="324"/>
  <c r="D9" i="324"/>
  <c r="E7" i="324"/>
  <c r="G7" i="324"/>
  <c r="D7" i="324"/>
  <c r="J8" i="324"/>
  <c r="J10" i="324"/>
  <c r="J11" i="324"/>
  <c r="I8" i="324"/>
  <c r="I10" i="324"/>
  <c r="I11" i="324"/>
  <c r="F8" i="324"/>
  <c r="F7" i="324" s="1"/>
  <c r="F10" i="324"/>
  <c r="F9" i="324" s="1"/>
  <c r="F11" i="324"/>
  <c r="E6" i="325"/>
  <c r="G6" i="325"/>
  <c r="H6" i="325"/>
  <c r="D6" i="325"/>
  <c r="J7" i="325"/>
  <c r="J8" i="325"/>
  <c r="I7" i="325"/>
  <c r="I8" i="325"/>
  <c r="F7" i="325"/>
  <c r="F6" i="325" s="1"/>
  <c r="F8" i="325"/>
  <c r="I7" i="323"/>
  <c r="I15" i="323" s="1"/>
  <c r="K7" i="323"/>
  <c r="K15" i="323" s="1"/>
  <c r="H7" i="323"/>
  <c r="H15" i="323" s="1"/>
  <c r="Q9" i="323"/>
  <c r="Q10" i="323"/>
  <c r="Q11" i="323"/>
  <c r="Q12" i="323"/>
  <c r="Q13" i="323"/>
  <c r="Q14" i="323"/>
  <c r="Q8" i="323"/>
  <c r="N8" i="323"/>
  <c r="N9" i="323"/>
  <c r="N10" i="323"/>
  <c r="N11" i="323"/>
  <c r="N12" i="323"/>
  <c r="N13" i="323"/>
  <c r="N14" i="323"/>
  <c r="M8" i="323"/>
  <c r="M9" i="323"/>
  <c r="M10" i="323"/>
  <c r="M11" i="323"/>
  <c r="M12" i="323"/>
  <c r="M13" i="323"/>
  <c r="M14" i="323"/>
  <c r="J8" i="323"/>
  <c r="J9" i="323"/>
  <c r="J10" i="323"/>
  <c r="J11" i="323"/>
  <c r="J12" i="323"/>
  <c r="J13" i="323"/>
  <c r="J14" i="323"/>
  <c r="E7" i="322"/>
  <c r="E10" i="322" s="1"/>
  <c r="G7" i="322"/>
  <c r="H7" i="322"/>
  <c r="H10" i="322" s="1"/>
  <c r="D7" i="322"/>
  <c r="D10" i="322" s="1"/>
  <c r="J8" i="322"/>
  <c r="J9" i="322"/>
  <c r="I8" i="322"/>
  <c r="I9" i="322"/>
  <c r="F8" i="322"/>
  <c r="F9" i="322"/>
  <c r="E7" i="320"/>
  <c r="G7" i="320"/>
  <c r="D7" i="320"/>
  <c r="J8" i="320"/>
  <c r="J10" i="320"/>
  <c r="I8" i="320"/>
  <c r="I10" i="320"/>
  <c r="F8" i="320"/>
  <c r="F7" i="320" s="1"/>
  <c r="F10" i="320"/>
  <c r="E6" i="321"/>
  <c r="G6" i="321"/>
  <c r="H6" i="321"/>
  <c r="D6" i="321"/>
  <c r="J7" i="321"/>
  <c r="J8" i="321"/>
  <c r="I7" i="321"/>
  <c r="I8" i="321"/>
  <c r="F7" i="321"/>
  <c r="F8" i="321"/>
  <c r="I7" i="319"/>
  <c r="I15" i="319" s="1"/>
  <c r="K7" i="319"/>
  <c r="H7" i="319"/>
  <c r="H15" i="319" s="1"/>
  <c r="Q9" i="319"/>
  <c r="Q10" i="319"/>
  <c r="Q11" i="319"/>
  <c r="Q12" i="319"/>
  <c r="Q13" i="319"/>
  <c r="Q14" i="319"/>
  <c r="Q8" i="319"/>
  <c r="N8" i="319"/>
  <c r="N9" i="319"/>
  <c r="N10" i="319"/>
  <c r="N11" i="319"/>
  <c r="N12" i="319"/>
  <c r="N13" i="319"/>
  <c r="N14" i="319"/>
  <c r="M8" i="319"/>
  <c r="M9" i="319"/>
  <c r="M10" i="319"/>
  <c r="M11" i="319"/>
  <c r="M12" i="319"/>
  <c r="M13" i="319"/>
  <c r="M14" i="319"/>
  <c r="J8" i="319"/>
  <c r="J9" i="319"/>
  <c r="J10" i="319"/>
  <c r="J11" i="319"/>
  <c r="J12" i="319"/>
  <c r="J13" i="319"/>
  <c r="J14" i="319"/>
  <c r="E7" i="318"/>
  <c r="E11" i="318" s="1"/>
  <c r="G7" i="318"/>
  <c r="H7" i="318"/>
  <c r="H11" i="318" s="1"/>
  <c r="D7" i="318"/>
  <c r="D11" i="318" s="1"/>
  <c r="J8" i="318"/>
  <c r="J9" i="318"/>
  <c r="J10" i="318"/>
  <c r="I8" i="318"/>
  <c r="I9" i="318"/>
  <c r="I10" i="318"/>
  <c r="F8" i="318"/>
  <c r="F9" i="318"/>
  <c r="F10" i="318"/>
  <c r="E7" i="316"/>
  <c r="G7" i="316"/>
  <c r="D7" i="316"/>
  <c r="J8" i="316"/>
  <c r="J10" i="316"/>
  <c r="I8" i="316"/>
  <c r="I10" i="316"/>
  <c r="F8" i="316"/>
  <c r="F7" i="316" s="1"/>
  <c r="F10" i="316"/>
  <c r="E6" i="317"/>
  <c r="G6" i="317"/>
  <c r="H6" i="317"/>
  <c r="D6" i="317"/>
  <c r="J7" i="317"/>
  <c r="J8" i="317"/>
  <c r="J9" i="317"/>
  <c r="J10" i="317"/>
  <c r="J11" i="317"/>
  <c r="J12" i="317"/>
  <c r="J13" i="317"/>
  <c r="J14" i="317"/>
  <c r="J15" i="317"/>
  <c r="J16" i="317"/>
  <c r="J17" i="317"/>
  <c r="I7" i="317"/>
  <c r="I8" i="317"/>
  <c r="I9" i="317"/>
  <c r="I10" i="317"/>
  <c r="I11" i="317"/>
  <c r="I12" i="317"/>
  <c r="I13" i="317"/>
  <c r="I14" i="317"/>
  <c r="I15" i="317"/>
  <c r="I16" i="317"/>
  <c r="I17" i="317"/>
  <c r="F7" i="317"/>
  <c r="F8" i="317"/>
  <c r="F9" i="317"/>
  <c r="F10" i="317"/>
  <c r="F11" i="317"/>
  <c r="F12" i="317"/>
  <c r="F13" i="317"/>
  <c r="F14" i="317"/>
  <c r="F15" i="317"/>
  <c r="F16" i="317"/>
  <c r="F17" i="317"/>
  <c r="I7" i="315"/>
  <c r="I24" i="315" s="1"/>
  <c r="K7" i="315"/>
  <c r="H7" i="315"/>
  <c r="H24" i="315" s="1"/>
  <c r="Q9" i="315"/>
  <c r="Q10" i="315"/>
  <c r="Q11" i="315"/>
  <c r="Q12" i="315"/>
  <c r="Q13" i="315"/>
  <c r="Q14" i="315"/>
  <c r="Q15" i="315"/>
  <c r="Q16" i="315"/>
  <c r="Q17" i="315"/>
  <c r="Q18" i="315"/>
  <c r="Q19" i="315"/>
  <c r="Q20" i="315"/>
  <c r="Q21" i="315"/>
  <c r="Q22" i="315"/>
  <c r="Q23" i="315"/>
  <c r="Q8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N23" i="315"/>
  <c r="M8" i="315"/>
  <c r="M9" i="315"/>
  <c r="M10" i="315"/>
  <c r="M11" i="315"/>
  <c r="M12" i="315"/>
  <c r="M13" i="315"/>
  <c r="M14" i="315"/>
  <c r="M15" i="315"/>
  <c r="M16" i="315"/>
  <c r="M17" i="315"/>
  <c r="M18" i="315"/>
  <c r="M19" i="315"/>
  <c r="M20" i="315"/>
  <c r="M21" i="315"/>
  <c r="M22" i="315"/>
  <c r="M23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J23" i="315"/>
  <c r="E7" i="314"/>
  <c r="E19" i="314" s="1"/>
  <c r="G7" i="314"/>
  <c r="H7" i="314"/>
  <c r="D7" i="314"/>
  <c r="D19" i="314" s="1"/>
  <c r="J8" i="314"/>
  <c r="J9" i="314"/>
  <c r="J10" i="314"/>
  <c r="J11" i="314"/>
  <c r="J12" i="314"/>
  <c r="J13" i="314"/>
  <c r="J14" i="314"/>
  <c r="J15" i="314"/>
  <c r="J16" i="314"/>
  <c r="J17" i="314"/>
  <c r="J18" i="314"/>
  <c r="I8" i="314"/>
  <c r="I9" i="314"/>
  <c r="I10" i="314"/>
  <c r="I11" i="314"/>
  <c r="I12" i="314"/>
  <c r="I13" i="314"/>
  <c r="I14" i="314"/>
  <c r="I15" i="314"/>
  <c r="I16" i="314"/>
  <c r="I17" i="314"/>
  <c r="I18" i="314"/>
  <c r="F8" i="314"/>
  <c r="F9" i="314"/>
  <c r="F10" i="314"/>
  <c r="F11" i="314"/>
  <c r="F12" i="314"/>
  <c r="F13" i="314"/>
  <c r="F14" i="314"/>
  <c r="F15" i="314"/>
  <c r="F16" i="314"/>
  <c r="F17" i="314"/>
  <c r="F18" i="314"/>
  <c r="E13" i="312"/>
  <c r="G13" i="312"/>
  <c r="D13" i="312"/>
  <c r="E7" i="312"/>
  <c r="G7" i="312"/>
  <c r="D7" i="312"/>
  <c r="J8" i="312"/>
  <c r="J9" i="312"/>
  <c r="J10" i="312"/>
  <c r="J11" i="312"/>
  <c r="J12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J26" i="312"/>
  <c r="J27" i="312"/>
  <c r="J28" i="312"/>
  <c r="J29" i="312"/>
  <c r="J30" i="312"/>
  <c r="J31" i="312"/>
  <c r="J32" i="312"/>
  <c r="J33" i="312"/>
  <c r="J34" i="312"/>
  <c r="J35" i="312"/>
  <c r="J36" i="312"/>
  <c r="J37" i="312"/>
  <c r="J38" i="312"/>
  <c r="J39" i="312"/>
  <c r="I8" i="312"/>
  <c r="I9" i="312"/>
  <c r="I10" i="312"/>
  <c r="I11" i="312"/>
  <c r="I12" i="312"/>
  <c r="I14" i="312"/>
  <c r="I15" i="312"/>
  <c r="I16" i="312"/>
  <c r="I17" i="312"/>
  <c r="I18" i="312"/>
  <c r="I19" i="312"/>
  <c r="I20" i="312"/>
  <c r="I21" i="312"/>
  <c r="I22" i="312"/>
  <c r="I23" i="312"/>
  <c r="I24" i="312"/>
  <c r="I25" i="312"/>
  <c r="I26" i="312"/>
  <c r="I27" i="312"/>
  <c r="I28" i="312"/>
  <c r="I29" i="312"/>
  <c r="I30" i="312"/>
  <c r="I31" i="312"/>
  <c r="I32" i="312"/>
  <c r="I33" i="312"/>
  <c r="I34" i="312"/>
  <c r="I35" i="312"/>
  <c r="I36" i="312"/>
  <c r="I37" i="312"/>
  <c r="I38" i="312"/>
  <c r="I39" i="312"/>
  <c r="F8" i="312"/>
  <c r="F9" i="312"/>
  <c r="F10" i="312"/>
  <c r="F11" i="312"/>
  <c r="F12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F26" i="312"/>
  <c r="F27" i="312"/>
  <c r="F28" i="312"/>
  <c r="F29" i="312"/>
  <c r="F30" i="312"/>
  <c r="F31" i="312"/>
  <c r="F32" i="312"/>
  <c r="F33" i="312"/>
  <c r="F34" i="312"/>
  <c r="F35" i="312"/>
  <c r="F36" i="312"/>
  <c r="F37" i="312"/>
  <c r="F38" i="312"/>
  <c r="F39" i="312"/>
  <c r="E6" i="313"/>
  <c r="G6" i="313"/>
  <c r="H6" i="313"/>
  <c r="D6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J31" i="313"/>
  <c r="I7" i="313"/>
  <c r="I8" i="313"/>
  <c r="I9" i="313"/>
  <c r="I10" i="313"/>
  <c r="I11" i="313"/>
  <c r="I12" i="313"/>
  <c r="I13" i="313"/>
  <c r="I14" i="313"/>
  <c r="I15" i="313"/>
  <c r="I16" i="313"/>
  <c r="I17" i="313"/>
  <c r="I18" i="313"/>
  <c r="I19" i="313"/>
  <c r="I20" i="313"/>
  <c r="I21" i="313"/>
  <c r="I22" i="313"/>
  <c r="I23" i="313"/>
  <c r="I24" i="313"/>
  <c r="I25" i="313"/>
  <c r="I26" i="313"/>
  <c r="I27" i="313"/>
  <c r="I28" i="313"/>
  <c r="I29" i="313"/>
  <c r="I30" i="313"/>
  <c r="I31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F31" i="313"/>
  <c r="I7" i="311"/>
  <c r="I23" i="311" s="1"/>
  <c r="K7" i="311"/>
  <c r="H7" i="311"/>
  <c r="H23" i="311" s="1"/>
  <c r="Q9" i="311"/>
  <c r="Q10" i="311"/>
  <c r="Q11" i="311"/>
  <c r="Q12" i="311"/>
  <c r="Q13" i="311"/>
  <c r="Q14" i="311"/>
  <c r="Q15" i="311"/>
  <c r="Q16" i="311"/>
  <c r="Q17" i="311"/>
  <c r="Q18" i="311"/>
  <c r="Q19" i="311"/>
  <c r="Q20" i="311"/>
  <c r="Q21" i="311"/>
  <c r="Q22" i="311"/>
  <c r="Q8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N22" i="311"/>
  <c r="M8" i="311"/>
  <c r="M9" i="311"/>
  <c r="M10" i="311"/>
  <c r="M11" i="311"/>
  <c r="M12" i="311"/>
  <c r="M13" i="311"/>
  <c r="M14" i="311"/>
  <c r="M15" i="311"/>
  <c r="M16" i="311"/>
  <c r="M17" i="311"/>
  <c r="M18" i="311"/>
  <c r="M19" i="311"/>
  <c r="M20" i="311"/>
  <c r="M21" i="311"/>
  <c r="M22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J22" i="311"/>
  <c r="E7" i="310"/>
  <c r="E14" i="310" s="1"/>
  <c r="G7" i="310"/>
  <c r="H7" i="310"/>
  <c r="H14" i="310" s="1"/>
  <c r="D7" i="310"/>
  <c r="D14" i="310" s="1"/>
  <c r="J8" i="310"/>
  <c r="J9" i="310"/>
  <c r="J10" i="310"/>
  <c r="J11" i="310"/>
  <c r="J12" i="310"/>
  <c r="J13" i="310"/>
  <c r="I8" i="310"/>
  <c r="I9" i="310"/>
  <c r="I10" i="310"/>
  <c r="I11" i="310"/>
  <c r="I12" i="310"/>
  <c r="I13" i="310"/>
  <c r="F8" i="310"/>
  <c r="F9" i="310"/>
  <c r="F10" i="310"/>
  <c r="F11" i="310"/>
  <c r="F12" i="310"/>
  <c r="F13" i="310"/>
  <c r="E11" i="308"/>
  <c r="G11" i="308"/>
  <c r="D11" i="308"/>
  <c r="E7" i="308"/>
  <c r="G7" i="308"/>
  <c r="D7" i="308"/>
  <c r="J8" i="308"/>
  <c r="J9" i="308"/>
  <c r="J10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I8" i="308"/>
  <c r="I9" i="308"/>
  <c r="I10" i="308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F8" i="308"/>
  <c r="F9" i="308"/>
  <c r="F10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E6" i="309"/>
  <c r="G6" i="309"/>
  <c r="H6" i="309"/>
  <c r="D6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I7" i="309"/>
  <c r="I8" i="309"/>
  <c r="I9" i="309"/>
  <c r="I10" i="309"/>
  <c r="I11" i="309"/>
  <c r="I12" i="309"/>
  <c r="I13" i="309"/>
  <c r="I14" i="309"/>
  <c r="I15" i="309"/>
  <c r="I16" i="309"/>
  <c r="I17" i="309"/>
  <c r="I18" i="309"/>
  <c r="I19" i="309"/>
  <c r="I20" i="309"/>
  <c r="I21" i="309"/>
  <c r="I22" i="309"/>
  <c r="I23" i="309"/>
  <c r="I24" i="309"/>
  <c r="I25" i="309"/>
  <c r="I26" i="309"/>
  <c r="I27" i="309"/>
  <c r="I28" i="309"/>
  <c r="I29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I7" i="307"/>
  <c r="I22" i="307" s="1"/>
  <c r="K7" i="307"/>
  <c r="H7" i="307"/>
  <c r="H22" i="307" s="1"/>
  <c r="Q9" i="307"/>
  <c r="Q10" i="307"/>
  <c r="Q11" i="307"/>
  <c r="Q12" i="307"/>
  <c r="Q13" i="307"/>
  <c r="Q14" i="307"/>
  <c r="Q15" i="307"/>
  <c r="Q16" i="307"/>
  <c r="Q17" i="307"/>
  <c r="Q18" i="307"/>
  <c r="Q19" i="307"/>
  <c r="Q20" i="307"/>
  <c r="Q21" i="307"/>
  <c r="Q8" i="307"/>
  <c r="N8" i="307"/>
  <c r="N9" i="307"/>
  <c r="N10" i="307"/>
  <c r="N11" i="307"/>
  <c r="N12" i="307"/>
  <c r="N13" i="307"/>
  <c r="N14" i="307"/>
  <c r="N15" i="307"/>
  <c r="N16" i="307"/>
  <c r="N17" i="307"/>
  <c r="N18" i="307"/>
  <c r="N19" i="307"/>
  <c r="N20" i="307"/>
  <c r="N21" i="307"/>
  <c r="M8" i="307"/>
  <c r="M9" i="307"/>
  <c r="M10" i="307"/>
  <c r="M11" i="307"/>
  <c r="M12" i="307"/>
  <c r="M13" i="307"/>
  <c r="M14" i="307"/>
  <c r="M15" i="307"/>
  <c r="M16" i="307"/>
  <c r="M17" i="307"/>
  <c r="M18" i="307"/>
  <c r="M19" i="307"/>
  <c r="M20" i="307"/>
  <c r="M21" i="307"/>
  <c r="J8" i="307"/>
  <c r="J9" i="307"/>
  <c r="J10" i="307"/>
  <c r="J11" i="307"/>
  <c r="J12" i="307"/>
  <c r="J13" i="307"/>
  <c r="J14" i="307"/>
  <c r="J15" i="307"/>
  <c r="J16" i="307"/>
  <c r="J17" i="307"/>
  <c r="J18" i="307"/>
  <c r="J19" i="307"/>
  <c r="J20" i="307"/>
  <c r="J21" i="307"/>
  <c r="E7" i="306"/>
  <c r="E13" i="306" s="1"/>
  <c r="G7" i="306"/>
  <c r="H7" i="306"/>
  <c r="H13" i="306" s="1"/>
  <c r="D7" i="306"/>
  <c r="D13" i="306" s="1"/>
  <c r="J8" i="306"/>
  <c r="J9" i="306"/>
  <c r="J10" i="306"/>
  <c r="J11" i="306"/>
  <c r="J12" i="306"/>
  <c r="I8" i="306"/>
  <c r="I9" i="306"/>
  <c r="I10" i="306"/>
  <c r="I11" i="306"/>
  <c r="I12" i="306"/>
  <c r="F8" i="306"/>
  <c r="F9" i="306"/>
  <c r="F10" i="306"/>
  <c r="F11" i="306"/>
  <c r="F12" i="306"/>
  <c r="E10" i="304"/>
  <c r="G10" i="304"/>
  <c r="D10" i="304"/>
  <c r="E7" i="304"/>
  <c r="G7" i="304"/>
  <c r="D7" i="304"/>
  <c r="J8" i="304"/>
  <c r="J9" i="304"/>
  <c r="J11" i="304"/>
  <c r="J12" i="304"/>
  <c r="J13" i="304"/>
  <c r="J14" i="304"/>
  <c r="J15" i="304"/>
  <c r="J16" i="304"/>
  <c r="J17" i="304"/>
  <c r="J18" i="304"/>
  <c r="J19" i="304"/>
  <c r="J20" i="304"/>
  <c r="J21" i="304"/>
  <c r="J22" i="304"/>
  <c r="J23" i="304"/>
  <c r="J24" i="304"/>
  <c r="J25" i="304"/>
  <c r="J26" i="304"/>
  <c r="J27" i="304"/>
  <c r="J28" i="304"/>
  <c r="J29" i="304"/>
  <c r="J30" i="304"/>
  <c r="J31" i="304"/>
  <c r="J32" i="304"/>
  <c r="J33" i="304"/>
  <c r="J34" i="304"/>
  <c r="J35" i="304"/>
  <c r="J36" i="304"/>
  <c r="I8" i="304"/>
  <c r="I9" i="304"/>
  <c r="I11" i="304"/>
  <c r="I12" i="304"/>
  <c r="I13" i="304"/>
  <c r="I14" i="304"/>
  <c r="I15" i="304"/>
  <c r="I16" i="304"/>
  <c r="I17" i="304"/>
  <c r="I18" i="304"/>
  <c r="I19" i="304"/>
  <c r="I20" i="304"/>
  <c r="I21" i="304"/>
  <c r="I22" i="304"/>
  <c r="I23" i="304"/>
  <c r="I24" i="304"/>
  <c r="I25" i="304"/>
  <c r="I26" i="304"/>
  <c r="I27" i="304"/>
  <c r="I28" i="304"/>
  <c r="I29" i="304"/>
  <c r="I30" i="304"/>
  <c r="I31" i="304"/>
  <c r="I32" i="304"/>
  <c r="I33" i="304"/>
  <c r="I34" i="304"/>
  <c r="I35" i="304"/>
  <c r="I36" i="304"/>
  <c r="F8" i="304"/>
  <c r="F7" i="304" s="1"/>
  <c r="F9" i="304"/>
  <c r="F11" i="304"/>
  <c r="F12" i="304"/>
  <c r="F13" i="304"/>
  <c r="F14" i="304"/>
  <c r="F15" i="304"/>
  <c r="F16" i="304"/>
  <c r="F17" i="304"/>
  <c r="F18" i="304"/>
  <c r="F19" i="304"/>
  <c r="F20" i="304"/>
  <c r="F21" i="304"/>
  <c r="F22" i="304"/>
  <c r="F23" i="304"/>
  <c r="F24" i="304"/>
  <c r="F25" i="304"/>
  <c r="F26" i="304"/>
  <c r="F27" i="304"/>
  <c r="F28" i="304"/>
  <c r="F29" i="304"/>
  <c r="F30" i="304"/>
  <c r="F31" i="304"/>
  <c r="F32" i="304"/>
  <c r="F33" i="304"/>
  <c r="F34" i="304"/>
  <c r="F35" i="304"/>
  <c r="F36" i="304"/>
  <c r="E6" i="305"/>
  <c r="G6" i="305"/>
  <c r="H6" i="305"/>
  <c r="D6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J21" i="305"/>
  <c r="J22" i="305"/>
  <c r="J23" i="305"/>
  <c r="J24" i="305"/>
  <c r="J25" i="305"/>
  <c r="J26" i="305"/>
  <c r="J27" i="305"/>
  <c r="J28" i="305"/>
  <c r="J29" i="305"/>
  <c r="J30" i="305"/>
  <c r="J31" i="305"/>
  <c r="I7" i="305"/>
  <c r="I8" i="305"/>
  <c r="I9" i="305"/>
  <c r="I10" i="305"/>
  <c r="I11" i="305"/>
  <c r="I12" i="305"/>
  <c r="I13" i="305"/>
  <c r="I14" i="305"/>
  <c r="I15" i="305"/>
  <c r="I16" i="305"/>
  <c r="I17" i="305"/>
  <c r="I18" i="305"/>
  <c r="I19" i="305"/>
  <c r="I20" i="305"/>
  <c r="I21" i="305"/>
  <c r="I22" i="305"/>
  <c r="I23" i="305"/>
  <c r="I24" i="305"/>
  <c r="I25" i="305"/>
  <c r="I26" i="305"/>
  <c r="I27" i="305"/>
  <c r="I28" i="305"/>
  <c r="I29" i="305"/>
  <c r="I30" i="305"/>
  <c r="I31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I7" i="303"/>
  <c r="I17" i="303" s="1"/>
  <c r="K7" i="303"/>
  <c r="H7" i="303"/>
  <c r="H17" i="303" s="1"/>
  <c r="Q9" i="303"/>
  <c r="Q10" i="303"/>
  <c r="Q11" i="303"/>
  <c r="Q12" i="303"/>
  <c r="Q13" i="303"/>
  <c r="Q14" i="303"/>
  <c r="Q15" i="303"/>
  <c r="Q16" i="303"/>
  <c r="Q8" i="303"/>
  <c r="N8" i="303"/>
  <c r="N9" i="303"/>
  <c r="N10" i="303"/>
  <c r="N11" i="303"/>
  <c r="N12" i="303"/>
  <c r="N13" i="303"/>
  <c r="N14" i="303"/>
  <c r="N15" i="303"/>
  <c r="N16" i="303"/>
  <c r="M8" i="303"/>
  <c r="M9" i="303"/>
  <c r="M10" i="303"/>
  <c r="M11" i="303"/>
  <c r="M12" i="303"/>
  <c r="M13" i="303"/>
  <c r="M14" i="303"/>
  <c r="M15" i="303"/>
  <c r="M16" i="303"/>
  <c r="J8" i="303"/>
  <c r="J9" i="303"/>
  <c r="J10" i="303"/>
  <c r="J11" i="303"/>
  <c r="J12" i="303"/>
  <c r="J13" i="303"/>
  <c r="J14" i="303"/>
  <c r="J15" i="303"/>
  <c r="J16" i="303"/>
  <c r="E7" i="302"/>
  <c r="E11" i="302" s="1"/>
  <c r="G7" i="302"/>
  <c r="H7" i="302"/>
  <c r="H11" i="302" s="1"/>
  <c r="D7" i="302"/>
  <c r="D11" i="302" s="1"/>
  <c r="J8" i="302"/>
  <c r="J9" i="302"/>
  <c r="J10" i="302"/>
  <c r="I8" i="302"/>
  <c r="I9" i="302"/>
  <c r="I10" i="302"/>
  <c r="F8" i="302"/>
  <c r="F9" i="302"/>
  <c r="F10" i="302"/>
  <c r="E12" i="300"/>
  <c r="G12" i="300"/>
  <c r="D12" i="300"/>
  <c r="E7" i="300"/>
  <c r="G7" i="300"/>
  <c r="D7" i="300"/>
  <c r="J8" i="300"/>
  <c r="J9" i="300"/>
  <c r="J10" i="300"/>
  <c r="J11" i="300"/>
  <c r="J13" i="300"/>
  <c r="J14" i="300"/>
  <c r="I8" i="300"/>
  <c r="I9" i="300"/>
  <c r="I10" i="300"/>
  <c r="I11" i="300"/>
  <c r="I13" i="300"/>
  <c r="I14" i="300"/>
  <c r="F8" i="300"/>
  <c r="F9" i="300"/>
  <c r="F10" i="300"/>
  <c r="F11" i="300"/>
  <c r="F13" i="300"/>
  <c r="F12" i="300" s="1"/>
  <c r="F14" i="300"/>
  <c r="E6" i="301"/>
  <c r="G6" i="301"/>
  <c r="H6" i="301"/>
  <c r="D6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I7" i="301"/>
  <c r="I8" i="301"/>
  <c r="I9" i="301"/>
  <c r="I10" i="301"/>
  <c r="I11" i="301"/>
  <c r="I12" i="301"/>
  <c r="I13" i="301"/>
  <c r="I14" i="301"/>
  <c r="I15" i="301"/>
  <c r="I16" i="301"/>
  <c r="I17" i="301"/>
  <c r="I18" i="301"/>
  <c r="I19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I7" i="299"/>
  <c r="I18" i="299" s="1"/>
  <c r="K7" i="299"/>
  <c r="H7" i="299"/>
  <c r="H18" i="299" s="1"/>
  <c r="Q9" i="299"/>
  <c r="Q10" i="299"/>
  <c r="Q11" i="299"/>
  <c r="Q12" i="299"/>
  <c r="Q13" i="299"/>
  <c r="Q14" i="299"/>
  <c r="Q15" i="299"/>
  <c r="Q16" i="299"/>
  <c r="Q17" i="299"/>
  <c r="Q8" i="299"/>
  <c r="N8" i="299"/>
  <c r="N9" i="299"/>
  <c r="N10" i="299"/>
  <c r="N11" i="299"/>
  <c r="N12" i="299"/>
  <c r="N13" i="299"/>
  <c r="N14" i="299"/>
  <c r="N15" i="299"/>
  <c r="N16" i="299"/>
  <c r="N17" i="299"/>
  <c r="M8" i="299"/>
  <c r="M9" i="299"/>
  <c r="M10" i="299"/>
  <c r="M11" i="299"/>
  <c r="M12" i="299"/>
  <c r="M13" i="299"/>
  <c r="M14" i="299"/>
  <c r="M15" i="299"/>
  <c r="M16" i="299"/>
  <c r="M17" i="299"/>
  <c r="J8" i="299"/>
  <c r="J9" i="299"/>
  <c r="J10" i="299"/>
  <c r="J11" i="299"/>
  <c r="J12" i="299"/>
  <c r="J13" i="299"/>
  <c r="J14" i="299"/>
  <c r="J15" i="299"/>
  <c r="J16" i="299"/>
  <c r="J17" i="299"/>
  <c r="E7" i="298"/>
  <c r="E11" i="298" s="1"/>
  <c r="G7" i="298"/>
  <c r="G11" i="298" s="1"/>
  <c r="H7" i="298"/>
  <c r="H11" i="298" s="1"/>
  <c r="D7" i="298"/>
  <c r="D11" i="298" s="1"/>
  <c r="J8" i="298"/>
  <c r="J9" i="298"/>
  <c r="J10" i="298"/>
  <c r="I8" i="298"/>
  <c r="I9" i="298"/>
  <c r="I10" i="298"/>
  <c r="F8" i="298"/>
  <c r="F9" i="298"/>
  <c r="F10" i="298"/>
  <c r="E11" i="296"/>
  <c r="G11" i="296"/>
  <c r="D11" i="296"/>
  <c r="E7" i="296"/>
  <c r="G7" i="296"/>
  <c r="D7" i="296"/>
  <c r="J8" i="296"/>
  <c r="J9" i="296"/>
  <c r="J10" i="296"/>
  <c r="J12" i="296"/>
  <c r="J13" i="296"/>
  <c r="J14" i="296"/>
  <c r="J15" i="296"/>
  <c r="J16" i="296"/>
  <c r="J17" i="296"/>
  <c r="J18" i="296"/>
  <c r="J19" i="296"/>
  <c r="J20" i="296"/>
  <c r="I8" i="296"/>
  <c r="I9" i="296"/>
  <c r="I10" i="296"/>
  <c r="I12" i="296"/>
  <c r="I13" i="296"/>
  <c r="I14" i="296"/>
  <c r="I15" i="296"/>
  <c r="I16" i="296"/>
  <c r="I17" i="296"/>
  <c r="I18" i="296"/>
  <c r="I19" i="296"/>
  <c r="I20" i="296"/>
  <c r="F8" i="296"/>
  <c r="F9" i="296"/>
  <c r="F10" i="296"/>
  <c r="F12" i="296"/>
  <c r="F13" i="296"/>
  <c r="F14" i="296"/>
  <c r="F15" i="296"/>
  <c r="F16" i="296"/>
  <c r="F17" i="296"/>
  <c r="F18" i="296"/>
  <c r="F19" i="296"/>
  <c r="F20" i="296"/>
  <c r="E6" i="297"/>
  <c r="G6" i="297"/>
  <c r="H6" i="297"/>
  <c r="D6" i="297"/>
  <c r="J7" i="297"/>
  <c r="J8" i="297"/>
  <c r="J9" i="297"/>
  <c r="J10" i="297"/>
  <c r="J11" i="297"/>
  <c r="J12" i="297"/>
  <c r="J13" i="297"/>
  <c r="J14" i="297"/>
  <c r="J15" i="297"/>
  <c r="J16" i="297"/>
  <c r="J17" i="297"/>
  <c r="J18" i="297"/>
  <c r="J19" i="297"/>
  <c r="J20" i="297"/>
  <c r="J21" i="297"/>
  <c r="J22" i="297"/>
  <c r="J23" i="297"/>
  <c r="J24" i="297"/>
  <c r="J25" i="297"/>
  <c r="J26" i="297"/>
  <c r="J27" i="297"/>
  <c r="J28" i="297"/>
  <c r="J29" i="297"/>
  <c r="J30" i="297"/>
  <c r="J31" i="297"/>
  <c r="J32" i="297"/>
  <c r="I7" i="297"/>
  <c r="I8" i="297"/>
  <c r="I9" i="297"/>
  <c r="I10" i="297"/>
  <c r="I11" i="297"/>
  <c r="I12" i="297"/>
  <c r="I13" i="297"/>
  <c r="I14" i="297"/>
  <c r="I15" i="297"/>
  <c r="I16" i="297"/>
  <c r="I17" i="297"/>
  <c r="I18" i="297"/>
  <c r="I19" i="297"/>
  <c r="I20" i="297"/>
  <c r="I21" i="297"/>
  <c r="I22" i="297"/>
  <c r="I23" i="297"/>
  <c r="I24" i="297"/>
  <c r="I25" i="297"/>
  <c r="I26" i="297"/>
  <c r="I27" i="297"/>
  <c r="I28" i="297"/>
  <c r="I29" i="297"/>
  <c r="I30" i="297"/>
  <c r="I31" i="297"/>
  <c r="I32" i="297"/>
  <c r="F7" i="297"/>
  <c r="F8" i="297"/>
  <c r="F9" i="297"/>
  <c r="F10" i="297"/>
  <c r="F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5" i="297"/>
  <c r="F26" i="297"/>
  <c r="F27" i="297"/>
  <c r="F28" i="297"/>
  <c r="F29" i="297"/>
  <c r="F30" i="297"/>
  <c r="F31" i="297"/>
  <c r="F32" i="297"/>
  <c r="I7" i="295"/>
  <c r="I11" i="295" s="1"/>
  <c r="K7" i="295"/>
  <c r="H7" i="295"/>
  <c r="H11" i="295" s="1"/>
  <c r="Q9" i="295"/>
  <c r="Q10" i="295"/>
  <c r="Q8" i="295"/>
  <c r="N8" i="295"/>
  <c r="N9" i="295"/>
  <c r="N10" i="295"/>
  <c r="M8" i="295"/>
  <c r="M9" i="295"/>
  <c r="M10" i="295"/>
  <c r="J8" i="295"/>
  <c r="J9" i="295"/>
  <c r="J10" i="295"/>
  <c r="E7" i="294"/>
  <c r="E10" i="294" s="1"/>
  <c r="G7" i="294"/>
  <c r="G10" i="294" s="1"/>
  <c r="H7" i="294"/>
  <c r="H10" i="294" s="1"/>
  <c r="D7" i="294"/>
  <c r="D10" i="294" s="1"/>
  <c r="J8" i="294"/>
  <c r="J9" i="294"/>
  <c r="I8" i="294"/>
  <c r="I9" i="294"/>
  <c r="F8" i="294"/>
  <c r="F9" i="294"/>
  <c r="E7" i="292"/>
  <c r="G7" i="292"/>
  <c r="D7" i="292"/>
  <c r="J8" i="292"/>
  <c r="J10" i="292"/>
  <c r="I8" i="292"/>
  <c r="I10" i="292"/>
  <c r="F8" i="292"/>
  <c r="F7" i="292" s="1"/>
  <c r="F10" i="292"/>
  <c r="E6" i="293"/>
  <c r="G6" i="293"/>
  <c r="H6" i="293"/>
  <c r="D6" i="293"/>
  <c r="J7" i="293"/>
  <c r="I7" i="293"/>
  <c r="F7" i="293"/>
  <c r="F6" i="293" s="1"/>
  <c r="I7" i="291"/>
  <c r="I19" i="291" s="1"/>
  <c r="K7" i="291"/>
  <c r="H7" i="291"/>
  <c r="H19" i="291" s="1"/>
  <c r="Q9" i="291"/>
  <c r="Q10" i="291"/>
  <c r="Q11" i="291"/>
  <c r="Q12" i="291"/>
  <c r="Q13" i="291"/>
  <c r="Q14" i="291"/>
  <c r="Q15" i="291"/>
  <c r="Q16" i="291"/>
  <c r="Q17" i="291"/>
  <c r="Q18" i="291"/>
  <c r="Q8" i="291"/>
  <c r="N8" i="291"/>
  <c r="N9" i="291"/>
  <c r="N10" i="291"/>
  <c r="N11" i="291"/>
  <c r="N12" i="291"/>
  <c r="N13" i="291"/>
  <c r="N14" i="291"/>
  <c r="N15" i="291"/>
  <c r="N16" i="291"/>
  <c r="N17" i="291"/>
  <c r="N18" i="291"/>
  <c r="M8" i="291"/>
  <c r="M9" i="291"/>
  <c r="M10" i="291"/>
  <c r="M11" i="291"/>
  <c r="M12" i="291"/>
  <c r="M13" i="291"/>
  <c r="M14" i="291"/>
  <c r="M15" i="291"/>
  <c r="M16" i="291"/>
  <c r="M17" i="291"/>
  <c r="M18" i="291"/>
  <c r="J8" i="291"/>
  <c r="J9" i="291"/>
  <c r="J10" i="291"/>
  <c r="J11" i="291"/>
  <c r="J12" i="291"/>
  <c r="J7" i="291" s="1"/>
  <c r="J19" i="291" s="1"/>
  <c r="J13" i="291"/>
  <c r="J14" i="291"/>
  <c r="J15" i="291"/>
  <c r="J16" i="291"/>
  <c r="J17" i="291"/>
  <c r="J18" i="291"/>
  <c r="E7" i="290"/>
  <c r="E13" i="290" s="1"/>
  <c r="G7" i="290"/>
  <c r="H7" i="290"/>
  <c r="H13" i="290" s="1"/>
  <c r="D7" i="290"/>
  <c r="D13" i="290" s="1"/>
  <c r="J8" i="290"/>
  <c r="J9" i="290"/>
  <c r="J10" i="290"/>
  <c r="J11" i="290"/>
  <c r="J12" i="290"/>
  <c r="I8" i="290"/>
  <c r="I9" i="290"/>
  <c r="I10" i="290"/>
  <c r="I11" i="290"/>
  <c r="I12" i="290"/>
  <c r="F8" i="290"/>
  <c r="F9" i="290"/>
  <c r="F10" i="290"/>
  <c r="F11" i="290"/>
  <c r="F12" i="290"/>
  <c r="E7" i="288"/>
  <c r="G7" i="288"/>
  <c r="D7" i="288"/>
  <c r="J8" i="288"/>
  <c r="J10" i="288"/>
  <c r="I8" i="288"/>
  <c r="I10" i="288"/>
  <c r="F8" i="288"/>
  <c r="F7" i="288" s="1"/>
  <c r="F10" i="288"/>
  <c r="E6" i="289"/>
  <c r="G6" i="289"/>
  <c r="H6" i="289"/>
  <c r="D6" i="289"/>
  <c r="J7" i="289"/>
  <c r="J8" i="289"/>
  <c r="J9" i="289"/>
  <c r="J10" i="289"/>
  <c r="J11" i="289"/>
  <c r="J12" i="289"/>
  <c r="J13" i="289"/>
  <c r="J14" i="289"/>
  <c r="J15" i="289"/>
  <c r="J16" i="289"/>
  <c r="J17" i="289"/>
  <c r="J18" i="289"/>
  <c r="J19" i="289"/>
  <c r="J20" i="289"/>
  <c r="J21" i="289"/>
  <c r="J22" i="289"/>
  <c r="J23" i="289"/>
  <c r="J24" i="289"/>
  <c r="J25" i="289"/>
  <c r="I7" i="289"/>
  <c r="I8" i="289"/>
  <c r="I9" i="289"/>
  <c r="I10" i="289"/>
  <c r="I11" i="289"/>
  <c r="I12" i="289"/>
  <c r="I13" i="289"/>
  <c r="I14" i="289"/>
  <c r="I15" i="289"/>
  <c r="I16" i="289"/>
  <c r="I17" i="289"/>
  <c r="I18" i="289"/>
  <c r="I19" i="289"/>
  <c r="I20" i="289"/>
  <c r="I21" i="289"/>
  <c r="I22" i="289"/>
  <c r="I23" i="289"/>
  <c r="I24" i="289"/>
  <c r="I25" i="289"/>
  <c r="F7" i="289"/>
  <c r="F8" i="289"/>
  <c r="F9" i="289"/>
  <c r="F10" i="289"/>
  <c r="F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I7" i="287"/>
  <c r="I18" i="287" s="1"/>
  <c r="K7" i="287"/>
  <c r="H7" i="287"/>
  <c r="H18" i="287" s="1"/>
  <c r="Q9" i="287"/>
  <c r="Q10" i="287"/>
  <c r="Q11" i="287"/>
  <c r="Q12" i="287"/>
  <c r="Q13" i="287"/>
  <c r="Q14" i="287"/>
  <c r="Q15" i="287"/>
  <c r="Q16" i="287"/>
  <c r="Q17" i="287"/>
  <c r="Q8" i="287"/>
  <c r="N8" i="287"/>
  <c r="N9" i="287"/>
  <c r="N10" i="287"/>
  <c r="N11" i="287"/>
  <c r="N12" i="287"/>
  <c r="N13" i="287"/>
  <c r="N14" i="287"/>
  <c r="N15" i="287"/>
  <c r="N16" i="287"/>
  <c r="N17" i="287"/>
  <c r="M8" i="287"/>
  <c r="M9" i="287"/>
  <c r="M10" i="287"/>
  <c r="M11" i="287"/>
  <c r="M12" i="287"/>
  <c r="M13" i="287"/>
  <c r="M14" i="287"/>
  <c r="M15" i="287"/>
  <c r="M16" i="287"/>
  <c r="M17" i="287"/>
  <c r="J8" i="287"/>
  <c r="J9" i="287"/>
  <c r="J10" i="287"/>
  <c r="J11" i="287"/>
  <c r="J12" i="287"/>
  <c r="J13" i="287"/>
  <c r="J14" i="287"/>
  <c r="J15" i="287"/>
  <c r="J16" i="287"/>
  <c r="J17" i="287"/>
  <c r="E7" i="286"/>
  <c r="E12" i="286" s="1"/>
  <c r="G7" i="286"/>
  <c r="H7" i="286"/>
  <c r="H12" i="286" s="1"/>
  <c r="D7" i="286"/>
  <c r="D12" i="286" s="1"/>
  <c r="J8" i="286"/>
  <c r="J9" i="286"/>
  <c r="J10" i="286"/>
  <c r="J11" i="286"/>
  <c r="I8" i="286"/>
  <c r="I9" i="286"/>
  <c r="I10" i="286"/>
  <c r="I11" i="286"/>
  <c r="F8" i="286"/>
  <c r="F9" i="286"/>
  <c r="F10" i="286"/>
  <c r="F11" i="286"/>
  <c r="E7" i="284"/>
  <c r="G7" i="284"/>
  <c r="D7" i="284"/>
  <c r="J8" i="284"/>
  <c r="J10" i="284"/>
  <c r="I8" i="284"/>
  <c r="I10" i="284"/>
  <c r="F8" i="284"/>
  <c r="F7" i="284" s="1"/>
  <c r="F10" i="284"/>
  <c r="E6" i="285"/>
  <c r="G6" i="285"/>
  <c r="H6" i="285"/>
  <c r="D6" i="285"/>
  <c r="J7" i="285"/>
  <c r="I7" i="285"/>
  <c r="F7" i="285"/>
  <c r="F6" i="285" s="1"/>
  <c r="I7" i="283"/>
  <c r="I38" i="283" s="1"/>
  <c r="K7" i="283"/>
  <c r="H7" i="283"/>
  <c r="H38" i="283" s="1"/>
  <c r="Q9" i="283"/>
  <c r="Q10" i="283"/>
  <c r="Q11" i="283"/>
  <c r="Q12" i="283"/>
  <c r="Q13" i="283"/>
  <c r="Q14" i="283"/>
  <c r="Q15" i="283"/>
  <c r="Q16" i="283"/>
  <c r="Q17" i="283"/>
  <c r="Q18" i="283"/>
  <c r="Q19" i="283"/>
  <c r="Q20" i="283"/>
  <c r="Q21" i="283"/>
  <c r="Q22" i="283"/>
  <c r="Q23" i="283"/>
  <c r="Q24" i="283"/>
  <c r="Q25" i="283"/>
  <c r="Q26" i="283"/>
  <c r="Q27" i="283"/>
  <c r="Q28" i="283"/>
  <c r="Q29" i="283"/>
  <c r="Q30" i="283"/>
  <c r="Q31" i="283"/>
  <c r="Q32" i="283"/>
  <c r="Q33" i="283"/>
  <c r="Q34" i="283"/>
  <c r="Q35" i="283"/>
  <c r="Q36" i="283"/>
  <c r="Q37" i="283"/>
  <c r="Q8" i="283"/>
  <c r="N8" i="283"/>
  <c r="N9" i="283"/>
  <c r="N10" i="283"/>
  <c r="N11" i="283"/>
  <c r="N12" i="283"/>
  <c r="N13" i="283"/>
  <c r="N14" i="283"/>
  <c r="N15" i="283"/>
  <c r="N16" i="283"/>
  <c r="N17" i="283"/>
  <c r="N18" i="283"/>
  <c r="N19" i="283"/>
  <c r="N20" i="283"/>
  <c r="N21" i="283"/>
  <c r="N22" i="283"/>
  <c r="N23" i="283"/>
  <c r="N24" i="283"/>
  <c r="N25" i="283"/>
  <c r="N26" i="283"/>
  <c r="N27" i="283"/>
  <c r="N28" i="283"/>
  <c r="N29" i="283"/>
  <c r="N30" i="283"/>
  <c r="N31" i="283"/>
  <c r="N32" i="283"/>
  <c r="N33" i="283"/>
  <c r="N34" i="283"/>
  <c r="N35" i="283"/>
  <c r="N36" i="283"/>
  <c r="N37" i="283"/>
  <c r="M8" i="283"/>
  <c r="M9" i="283"/>
  <c r="M10" i="283"/>
  <c r="M11" i="283"/>
  <c r="M12" i="283"/>
  <c r="M13" i="283"/>
  <c r="M14" i="283"/>
  <c r="M15" i="283"/>
  <c r="M16" i="283"/>
  <c r="M17" i="283"/>
  <c r="M18" i="283"/>
  <c r="M19" i="283"/>
  <c r="M20" i="283"/>
  <c r="M21" i="283"/>
  <c r="M22" i="283"/>
  <c r="M23" i="283"/>
  <c r="M24" i="283"/>
  <c r="M25" i="283"/>
  <c r="M26" i="283"/>
  <c r="M27" i="283"/>
  <c r="M28" i="283"/>
  <c r="M29" i="283"/>
  <c r="M30" i="283"/>
  <c r="M31" i="283"/>
  <c r="M32" i="283"/>
  <c r="M33" i="283"/>
  <c r="M34" i="283"/>
  <c r="M35" i="283"/>
  <c r="M36" i="283"/>
  <c r="M37" i="283"/>
  <c r="J8" i="283"/>
  <c r="J9" i="283"/>
  <c r="J10" i="283"/>
  <c r="J11" i="283"/>
  <c r="J12" i="283"/>
  <c r="J13" i="283"/>
  <c r="J14" i="283"/>
  <c r="J15" i="283"/>
  <c r="J16" i="283"/>
  <c r="J17" i="283"/>
  <c r="J18" i="283"/>
  <c r="J19" i="283"/>
  <c r="J20" i="283"/>
  <c r="J21" i="283"/>
  <c r="J22" i="283"/>
  <c r="J23" i="283"/>
  <c r="J24" i="283"/>
  <c r="J25" i="283"/>
  <c r="J26" i="283"/>
  <c r="J27" i="283"/>
  <c r="J28" i="283"/>
  <c r="J29" i="283"/>
  <c r="J30" i="283"/>
  <c r="J31" i="283"/>
  <c r="J32" i="283"/>
  <c r="J33" i="283"/>
  <c r="J34" i="283"/>
  <c r="J35" i="283"/>
  <c r="J36" i="283"/>
  <c r="J37" i="283"/>
  <c r="E7" i="282"/>
  <c r="E14" i="282" s="1"/>
  <c r="G7" i="282"/>
  <c r="H7" i="282"/>
  <c r="H14" i="282" s="1"/>
  <c r="D7" i="282"/>
  <c r="D14" i="282" s="1"/>
  <c r="J8" i="282"/>
  <c r="J9" i="282"/>
  <c r="J10" i="282"/>
  <c r="J11" i="282"/>
  <c r="J12" i="282"/>
  <c r="J13" i="282"/>
  <c r="I8" i="282"/>
  <c r="I9" i="282"/>
  <c r="I10" i="282"/>
  <c r="I11" i="282"/>
  <c r="I12" i="282"/>
  <c r="I13" i="282"/>
  <c r="F8" i="282"/>
  <c r="F9" i="282"/>
  <c r="F10" i="282"/>
  <c r="F11" i="282"/>
  <c r="F12" i="282"/>
  <c r="F13" i="282"/>
  <c r="E7" i="280"/>
  <c r="G7" i="280"/>
  <c r="D7" i="280"/>
  <c r="J8" i="280"/>
  <c r="J9" i="280"/>
  <c r="J11" i="280"/>
  <c r="I8" i="280"/>
  <c r="I9" i="280"/>
  <c r="I11" i="280"/>
  <c r="F8" i="280"/>
  <c r="F9" i="280"/>
  <c r="F7" i="280" s="1"/>
  <c r="F11" i="280"/>
  <c r="E6" i="281"/>
  <c r="G6" i="281"/>
  <c r="H6" i="281"/>
  <c r="D6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I7" i="281"/>
  <c r="I8" i="281"/>
  <c r="I9" i="281"/>
  <c r="I10" i="281"/>
  <c r="I11" i="281"/>
  <c r="I12" i="281"/>
  <c r="I13" i="281"/>
  <c r="I14" i="281"/>
  <c r="I15" i="281"/>
  <c r="I16" i="281"/>
  <c r="I17" i="281"/>
  <c r="I18" i="281"/>
  <c r="I19" i="281"/>
  <c r="I20" i="281"/>
  <c r="I21" i="281"/>
  <c r="I22" i="281"/>
  <c r="I23" i="281"/>
  <c r="I24" i="281"/>
  <c r="I25" i="281"/>
  <c r="I26" i="281"/>
  <c r="I27" i="281"/>
  <c r="I28" i="281"/>
  <c r="I29" i="281"/>
  <c r="I30" i="281"/>
  <c r="I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I7" i="279"/>
  <c r="I16" i="279" s="1"/>
  <c r="K7" i="279"/>
  <c r="H7" i="279"/>
  <c r="H16" i="279" s="1"/>
  <c r="Q9" i="279"/>
  <c r="Q10" i="279"/>
  <c r="Q11" i="279"/>
  <c r="Q12" i="279"/>
  <c r="Q13" i="279"/>
  <c r="Q14" i="279"/>
  <c r="Q15" i="279"/>
  <c r="Q8" i="279"/>
  <c r="N8" i="279"/>
  <c r="N9" i="279"/>
  <c r="N10" i="279"/>
  <c r="N11" i="279"/>
  <c r="N12" i="279"/>
  <c r="N13" i="279"/>
  <c r="N14" i="279"/>
  <c r="N15" i="279"/>
  <c r="M8" i="279"/>
  <c r="M9" i="279"/>
  <c r="M10" i="279"/>
  <c r="M11" i="279"/>
  <c r="M12" i="279"/>
  <c r="M13" i="279"/>
  <c r="M14" i="279"/>
  <c r="M15" i="279"/>
  <c r="J8" i="279"/>
  <c r="J9" i="279"/>
  <c r="J10" i="279"/>
  <c r="J11" i="279"/>
  <c r="J12" i="279"/>
  <c r="J13" i="279"/>
  <c r="J14" i="279"/>
  <c r="J15" i="279"/>
  <c r="E7" i="278"/>
  <c r="E10" i="278" s="1"/>
  <c r="G7" i="278"/>
  <c r="G10" i="278" s="1"/>
  <c r="H7" i="278"/>
  <c r="D7" i="278"/>
  <c r="D10" i="278" s="1"/>
  <c r="J8" i="278"/>
  <c r="J9" i="278"/>
  <c r="I8" i="278"/>
  <c r="I9" i="278"/>
  <c r="F8" i="278"/>
  <c r="F7" i="278" s="1"/>
  <c r="F10" i="278" s="1"/>
  <c r="F9" i="278"/>
  <c r="E7" i="276"/>
  <c r="G7" i="276"/>
  <c r="D7" i="276"/>
  <c r="J8" i="276"/>
  <c r="J10" i="276"/>
  <c r="I8" i="276"/>
  <c r="I10" i="276"/>
  <c r="F8" i="276"/>
  <c r="F7" i="276" s="1"/>
  <c r="F10" i="276"/>
  <c r="E6" i="277"/>
  <c r="G6" i="277"/>
  <c r="H6" i="277"/>
  <c r="D6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I7" i="277"/>
  <c r="I8" i="277"/>
  <c r="I9" i="277"/>
  <c r="I10" i="277"/>
  <c r="I11" i="277"/>
  <c r="I12" i="277"/>
  <c r="I13" i="277"/>
  <c r="I14" i="277"/>
  <c r="I15" i="277"/>
  <c r="I16" i="277"/>
  <c r="I17" i="277"/>
  <c r="I18" i="277"/>
  <c r="I19" i="277"/>
  <c r="I20" i="277"/>
  <c r="I21" i="277"/>
  <c r="I22" i="277"/>
  <c r="I23" i="277"/>
  <c r="I24" i="277"/>
  <c r="I25" i="277"/>
  <c r="I26" i="277"/>
  <c r="I27" i="277"/>
  <c r="I28" i="277"/>
  <c r="I29" i="277"/>
  <c r="I30" i="277"/>
  <c r="I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I7" i="275"/>
  <c r="I29" i="275" s="1"/>
  <c r="K7" i="275"/>
  <c r="H7" i="275"/>
  <c r="H29" i="275" s="1"/>
  <c r="Q9" i="275"/>
  <c r="Q10" i="275"/>
  <c r="Q11" i="275"/>
  <c r="Q12" i="275"/>
  <c r="Q13" i="275"/>
  <c r="Q14" i="275"/>
  <c r="Q15" i="275"/>
  <c r="Q16" i="275"/>
  <c r="Q17" i="275"/>
  <c r="Q18" i="275"/>
  <c r="Q19" i="275"/>
  <c r="Q20" i="275"/>
  <c r="Q21" i="275"/>
  <c r="Q22" i="275"/>
  <c r="Q23" i="275"/>
  <c r="Q24" i="275"/>
  <c r="Q25" i="275"/>
  <c r="Q26" i="275"/>
  <c r="Q27" i="275"/>
  <c r="Q28" i="275"/>
  <c r="Q8" i="275"/>
  <c r="N8" i="275"/>
  <c r="N9" i="275"/>
  <c r="N10" i="275"/>
  <c r="N11" i="275"/>
  <c r="N12" i="275"/>
  <c r="N13" i="275"/>
  <c r="N14" i="275"/>
  <c r="N15" i="275"/>
  <c r="N16" i="275"/>
  <c r="N17" i="275"/>
  <c r="N18" i="275"/>
  <c r="N19" i="275"/>
  <c r="N20" i="275"/>
  <c r="N21" i="275"/>
  <c r="N22" i="275"/>
  <c r="N23" i="275"/>
  <c r="N24" i="275"/>
  <c r="N25" i="275"/>
  <c r="N26" i="275"/>
  <c r="N27" i="275"/>
  <c r="N28" i="275"/>
  <c r="M8" i="275"/>
  <c r="M9" i="275"/>
  <c r="M10" i="275"/>
  <c r="M11" i="275"/>
  <c r="M12" i="275"/>
  <c r="M13" i="275"/>
  <c r="M14" i="275"/>
  <c r="M15" i="275"/>
  <c r="M16" i="275"/>
  <c r="M17" i="275"/>
  <c r="M18" i="275"/>
  <c r="M19" i="275"/>
  <c r="M20" i="275"/>
  <c r="M21" i="275"/>
  <c r="M22" i="275"/>
  <c r="M23" i="275"/>
  <c r="M24" i="275"/>
  <c r="M25" i="275"/>
  <c r="M26" i="275"/>
  <c r="M27" i="275"/>
  <c r="M28" i="275"/>
  <c r="J8" i="275"/>
  <c r="J9" i="275"/>
  <c r="J10" i="275"/>
  <c r="J11" i="275"/>
  <c r="J12" i="275"/>
  <c r="J13" i="275"/>
  <c r="J14" i="275"/>
  <c r="J15" i="275"/>
  <c r="J16" i="275"/>
  <c r="J17" i="275"/>
  <c r="J18" i="275"/>
  <c r="J19" i="275"/>
  <c r="J20" i="275"/>
  <c r="J21" i="275"/>
  <c r="J22" i="275"/>
  <c r="J23" i="275"/>
  <c r="J24" i="275"/>
  <c r="J25" i="275"/>
  <c r="J26" i="275"/>
  <c r="J27" i="275"/>
  <c r="J28" i="275"/>
  <c r="E7" i="274"/>
  <c r="E15" i="274" s="1"/>
  <c r="G7" i="274"/>
  <c r="H7" i="274"/>
  <c r="H15" i="274" s="1"/>
  <c r="D7" i="274"/>
  <c r="D15" i="274" s="1"/>
  <c r="J8" i="274"/>
  <c r="J9" i="274"/>
  <c r="J10" i="274"/>
  <c r="J11" i="274"/>
  <c r="J12" i="274"/>
  <c r="J13" i="274"/>
  <c r="J14" i="274"/>
  <c r="I8" i="274"/>
  <c r="I9" i="274"/>
  <c r="I10" i="274"/>
  <c r="I11" i="274"/>
  <c r="I12" i="274"/>
  <c r="I13" i="274"/>
  <c r="I14" i="274"/>
  <c r="F8" i="274"/>
  <c r="F9" i="274"/>
  <c r="F10" i="274"/>
  <c r="F11" i="274"/>
  <c r="F12" i="274"/>
  <c r="F13" i="274"/>
  <c r="F14" i="274"/>
  <c r="E10" i="272"/>
  <c r="G10" i="272"/>
  <c r="D10" i="272"/>
  <c r="E7" i="272"/>
  <c r="G7" i="272"/>
  <c r="D7" i="272"/>
  <c r="J8" i="272"/>
  <c r="J9" i="272"/>
  <c r="J11" i="272"/>
  <c r="J12" i="272"/>
  <c r="J13" i="272"/>
  <c r="J14" i="272"/>
  <c r="J15" i="272"/>
  <c r="J16" i="272"/>
  <c r="J17" i="272"/>
  <c r="J18" i="272"/>
  <c r="J19" i="272"/>
  <c r="J20" i="272"/>
  <c r="J21" i="272"/>
  <c r="J22" i="272"/>
  <c r="J23" i="272"/>
  <c r="J24" i="272"/>
  <c r="J25" i="272"/>
  <c r="J26" i="272"/>
  <c r="J27" i="272"/>
  <c r="J28" i="272"/>
  <c r="J29" i="272"/>
  <c r="J30" i="272"/>
  <c r="J31" i="272"/>
  <c r="J32" i="272"/>
  <c r="J33" i="272"/>
  <c r="J34" i="272"/>
  <c r="J35" i="272"/>
  <c r="J36" i="272"/>
  <c r="J37" i="272"/>
  <c r="I8" i="272"/>
  <c r="I9" i="272"/>
  <c r="I11" i="272"/>
  <c r="I12" i="272"/>
  <c r="I13" i="272"/>
  <c r="I14" i="272"/>
  <c r="I15" i="272"/>
  <c r="I16" i="272"/>
  <c r="I17" i="272"/>
  <c r="I18" i="272"/>
  <c r="I19" i="272"/>
  <c r="I20" i="272"/>
  <c r="I21" i="272"/>
  <c r="I22" i="272"/>
  <c r="I23" i="272"/>
  <c r="I24" i="272"/>
  <c r="I25" i="272"/>
  <c r="I26" i="272"/>
  <c r="I27" i="272"/>
  <c r="I28" i="272"/>
  <c r="I29" i="272"/>
  <c r="I30" i="272"/>
  <c r="I31" i="272"/>
  <c r="I32" i="272"/>
  <c r="I33" i="272"/>
  <c r="I34" i="272"/>
  <c r="I35" i="272"/>
  <c r="I36" i="272"/>
  <c r="I37" i="272"/>
  <c r="F8" i="272"/>
  <c r="F9" i="272"/>
  <c r="F11" i="272"/>
  <c r="F12" i="272"/>
  <c r="F13" i="272"/>
  <c r="F14" i="272"/>
  <c r="F15" i="272"/>
  <c r="F16" i="272"/>
  <c r="F17" i="272"/>
  <c r="F18" i="272"/>
  <c r="F19" i="272"/>
  <c r="F20" i="272"/>
  <c r="F21" i="272"/>
  <c r="F22" i="272"/>
  <c r="F23" i="272"/>
  <c r="F24" i="272"/>
  <c r="F25" i="272"/>
  <c r="F26" i="272"/>
  <c r="F27" i="272"/>
  <c r="F28" i="272"/>
  <c r="F29" i="272"/>
  <c r="F30" i="272"/>
  <c r="F31" i="272"/>
  <c r="F32" i="272"/>
  <c r="F33" i="272"/>
  <c r="F34" i="272"/>
  <c r="F35" i="272"/>
  <c r="F36" i="272"/>
  <c r="F37" i="272"/>
  <c r="E6" i="273"/>
  <c r="G6" i="273"/>
  <c r="H6" i="273"/>
  <c r="D6" i="273"/>
  <c r="J7" i="273"/>
  <c r="J8" i="273"/>
  <c r="J9" i="273"/>
  <c r="J10" i="273"/>
  <c r="J11" i="273"/>
  <c r="J12" i="273"/>
  <c r="J13" i="273"/>
  <c r="J14" i="273"/>
  <c r="J15" i="273"/>
  <c r="J16" i="273"/>
  <c r="J17" i="273"/>
  <c r="J18" i="273"/>
  <c r="J19" i="273"/>
  <c r="J20" i="273"/>
  <c r="J21" i="273"/>
  <c r="J22" i="273"/>
  <c r="J23" i="273"/>
  <c r="J24" i="273"/>
  <c r="J25" i="273"/>
  <c r="J26" i="273"/>
  <c r="J27" i="273"/>
  <c r="J28" i="273"/>
  <c r="J29" i="273"/>
  <c r="J30" i="273"/>
  <c r="J31" i="273"/>
  <c r="I7" i="273"/>
  <c r="I8" i="273"/>
  <c r="I9" i="273"/>
  <c r="I10" i="273"/>
  <c r="I11" i="273"/>
  <c r="I12" i="273"/>
  <c r="I13" i="273"/>
  <c r="I14" i="273"/>
  <c r="I15" i="273"/>
  <c r="I16" i="273"/>
  <c r="I17" i="273"/>
  <c r="I18" i="273"/>
  <c r="I19" i="273"/>
  <c r="I20" i="273"/>
  <c r="I21" i="273"/>
  <c r="I22" i="273"/>
  <c r="I23" i="273"/>
  <c r="I24" i="273"/>
  <c r="I25" i="273"/>
  <c r="I26" i="273"/>
  <c r="I27" i="273"/>
  <c r="I28" i="273"/>
  <c r="I29" i="273"/>
  <c r="I30" i="273"/>
  <c r="I31" i="273"/>
  <c r="F7" i="273"/>
  <c r="F8" i="273"/>
  <c r="F9" i="273"/>
  <c r="F10" i="273"/>
  <c r="F11" i="273"/>
  <c r="F12" i="273"/>
  <c r="F13" i="273"/>
  <c r="F14" i="273"/>
  <c r="F15" i="273"/>
  <c r="F16" i="273"/>
  <c r="F17" i="273"/>
  <c r="F18" i="273"/>
  <c r="F19" i="273"/>
  <c r="F20" i="273"/>
  <c r="F21" i="273"/>
  <c r="F22" i="273"/>
  <c r="F23" i="273"/>
  <c r="F24" i="273"/>
  <c r="F25" i="273"/>
  <c r="F26" i="273"/>
  <c r="F27" i="273"/>
  <c r="F28" i="273"/>
  <c r="F29" i="273"/>
  <c r="F30" i="273"/>
  <c r="F31" i="273"/>
  <c r="I7" i="271"/>
  <c r="I14" i="271" s="1"/>
  <c r="K7" i="271"/>
  <c r="H7" i="271"/>
  <c r="H14" i="271" s="1"/>
  <c r="Q9" i="271"/>
  <c r="Q10" i="271"/>
  <c r="Q11" i="271"/>
  <c r="Q12" i="271"/>
  <c r="Q13" i="271"/>
  <c r="Q8" i="271"/>
  <c r="N8" i="271"/>
  <c r="N9" i="271"/>
  <c r="N10" i="271"/>
  <c r="N11" i="271"/>
  <c r="N12" i="271"/>
  <c r="N13" i="271"/>
  <c r="M8" i="271"/>
  <c r="M9" i="271"/>
  <c r="M10" i="271"/>
  <c r="M11" i="271"/>
  <c r="M12" i="271"/>
  <c r="M13" i="271"/>
  <c r="J8" i="271"/>
  <c r="J9" i="271"/>
  <c r="J10" i="271"/>
  <c r="J11" i="271"/>
  <c r="J12" i="271"/>
  <c r="J13" i="271"/>
  <c r="E7" i="270"/>
  <c r="E11" i="270" s="1"/>
  <c r="G7" i="270"/>
  <c r="G11" i="270" s="1"/>
  <c r="H7" i="270"/>
  <c r="H11" i="270" s="1"/>
  <c r="D7" i="270"/>
  <c r="D11" i="270" s="1"/>
  <c r="J8" i="270"/>
  <c r="J9" i="270"/>
  <c r="J10" i="270"/>
  <c r="I8" i="270"/>
  <c r="I9" i="270"/>
  <c r="I10" i="270"/>
  <c r="F8" i="270"/>
  <c r="F9" i="270"/>
  <c r="F10" i="270"/>
  <c r="E7" i="268"/>
  <c r="G7" i="268"/>
  <c r="D7" i="268"/>
  <c r="J8" i="268"/>
  <c r="J10" i="268"/>
  <c r="I8" i="268"/>
  <c r="I10" i="268"/>
  <c r="F8" i="268"/>
  <c r="F7" i="268" s="1"/>
  <c r="F10" i="268"/>
  <c r="E6" i="269"/>
  <c r="G6" i="269"/>
  <c r="H6" i="269"/>
  <c r="D6" i="269"/>
  <c r="J7" i="269"/>
  <c r="J8" i="269"/>
  <c r="J9" i="269"/>
  <c r="I7" i="269"/>
  <c r="I8" i="269"/>
  <c r="I9" i="269"/>
  <c r="F7" i="269"/>
  <c r="F8" i="269"/>
  <c r="F9" i="269"/>
  <c r="I7" i="267"/>
  <c r="I14" i="267" s="1"/>
  <c r="K7" i="267"/>
  <c r="H7" i="267"/>
  <c r="H14" i="267" s="1"/>
  <c r="Q9" i="267"/>
  <c r="Q10" i="267"/>
  <c r="Q11" i="267"/>
  <c r="Q12" i="267"/>
  <c r="Q13" i="267"/>
  <c r="Q8" i="267"/>
  <c r="N8" i="267"/>
  <c r="N9" i="267"/>
  <c r="N10" i="267"/>
  <c r="N11" i="267"/>
  <c r="N12" i="267"/>
  <c r="N13" i="267"/>
  <c r="M8" i="267"/>
  <c r="M9" i="267"/>
  <c r="M10" i="267"/>
  <c r="M11" i="267"/>
  <c r="M12" i="267"/>
  <c r="M13" i="267"/>
  <c r="J8" i="267"/>
  <c r="J9" i="267"/>
  <c r="J10" i="267"/>
  <c r="J11" i="267"/>
  <c r="J12" i="267"/>
  <c r="J13" i="267"/>
  <c r="E7" i="266"/>
  <c r="E12" i="266" s="1"/>
  <c r="G7" i="266"/>
  <c r="H7" i="266"/>
  <c r="H12" i="266" s="1"/>
  <c r="D7" i="266"/>
  <c r="D12" i="266" s="1"/>
  <c r="J8" i="266"/>
  <c r="J9" i="266"/>
  <c r="J10" i="266"/>
  <c r="J11" i="266"/>
  <c r="I8" i="266"/>
  <c r="I9" i="266"/>
  <c r="I10" i="266"/>
  <c r="I11" i="266"/>
  <c r="F8" i="266"/>
  <c r="F7" i="266" s="1"/>
  <c r="F12" i="266" s="1"/>
  <c r="F9" i="266"/>
  <c r="F10" i="266"/>
  <c r="F11" i="266"/>
  <c r="E7" i="264"/>
  <c r="G7" i="264"/>
  <c r="D7" i="264"/>
  <c r="J8" i="264"/>
  <c r="J10" i="264"/>
  <c r="I8" i="264"/>
  <c r="I10" i="264"/>
  <c r="F8" i="264"/>
  <c r="F7" i="264" s="1"/>
  <c r="F10" i="264"/>
  <c r="E6" i="265"/>
  <c r="G6" i="265"/>
  <c r="H6" i="265"/>
  <c r="D6" i="265"/>
  <c r="J7" i="265"/>
  <c r="I7" i="265"/>
  <c r="F7" i="265"/>
  <c r="F6" i="265" s="1"/>
  <c r="I7" i="263"/>
  <c r="I15" i="263" s="1"/>
  <c r="K7" i="263"/>
  <c r="H7" i="263"/>
  <c r="H15" i="263" s="1"/>
  <c r="Q9" i="263"/>
  <c r="Q10" i="263"/>
  <c r="Q11" i="263"/>
  <c r="Q12" i="263"/>
  <c r="Q13" i="263"/>
  <c r="Q14" i="263"/>
  <c r="Q8" i="263"/>
  <c r="N8" i="263"/>
  <c r="N9" i="263"/>
  <c r="N10" i="263"/>
  <c r="N11" i="263"/>
  <c r="N12" i="263"/>
  <c r="N13" i="263"/>
  <c r="N14" i="263"/>
  <c r="M8" i="263"/>
  <c r="M9" i="263"/>
  <c r="M10" i="263"/>
  <c r="M11" i="263"/>
  <c r="M12" i="263"/>
  <c r="M13" i="263"/>
  <c r="M14" i="263"/>
  <c r="J8" i="263"/>
  <c r="J9" i="263"/>
  <c r="J10" i="263"/>
  <c r="J11" i="263"/>
  <c r="J12" i="263"/>
  <c r="J13" i="263"/>
  <c r="J14" i="263"/>
  <c r="E7" i="262"/>
  <c r="E11" i="262" s="1"/>
  <c r="G7" i="262"/>
  <c r="H7" i="262"/>
  <c r="H11" i="262" s="1"/>
  <c r="D7" i="262"/>
  <c r="D11" i="262" s="1"/>
  <c r="J8" i="262"/>
  <c r="J9" i="262"/>
  <c r="J10" i="262"/>
  <c r="I8" i="262"/>
  <c r="I9" i="262"/>
  <c r="I10" i="262"/>
  <c r="F8" i="262"/>
  <c r="F9" i="262"/>
  <c r="F10" i="262"/>
  <c r="E7" i="260"/>
  <c r="G7" i="260"/>
  <c r="D7" i="260"/>
  <c r="J8" i="260"/>
  <c r="J10" i="260"/>
  <c r="I8" i="260"/>
  <c r="I10" i="260"/>
  <c r="F8" i="260"/>
  <c r="F7" i="260" s="1"/>
  <c r="F10" i="260"/>
  <c r="E6" i="261"/>
  <c r="G6" i="261"/>
  <c r="H6" i="261"/>
  <c r="D6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I7" i="261"/>
  <c r="I8" i="261"/>
  <c r="I9" i="261"/>
  <c r="I10" i="261"/>
  <c r="I11" i="261"/>
  <c r="I12" i="261"/>
  <c r="I13" i="261"/>
  <c r="I14" i="261"/>
  <c r="I15" i="261"/>
  <c r="I16" i="261"/>
  <c r="I17" i="261"/>
  <c r="I18" i="261"/>
  <c r="I19" i="261"/>
  <c r="I20" i="261"/>
  <c r="I21" i="261"/>
  <c r="I22" i="261"/>
  <c r="I23" i="261"/>
  <c r="I24" i="261"/>
  <c r="I25" i="261"/>
  <c r="I26" i="261"/>
  <c r="I27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I7" i="259"/>
  <c r="I20" i="259" s="1"/>
  <c r="K7" i="259"/>
  <c r="K20" i="259" s="1"/>
  <c r="H7" i="259"/>
  <c r="H20" i="259" s="1"/>
  <c r="Q9" i="259"/>
  <c r="Q10" i="259"/>
  <c r="Q11" i="259"/>
  <c r="Q12" i="259"/>
  <c r="Q13" i="259"/>
  <c r="Q14" i="259"/>
  <c r="Q15" i="259"/>
  <c r="Q16" i="259"/>
  <c r="Q17" i="259"/>
  <c r="Q18" i="259"/>
  <c r="Q19" i="259"/>
  <c r="Q8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M8" i="259"/>
  <c r="M9" i="259"/>
  <c r="M10" i="259"/>
  <c r="M11" i="259"/>
  <c r="M12" i="259"/>
  <c r="M13" i="259"/>
  <c r="M14" i="259"/>
  <c r="M15" i="259"/>
  <c r="M16" i="259"/>
  <c r="M17" i="259"/>
  <c r="M18" i="259"/>
  <c r="M19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E7" i="258"/>
  <c r="E11" i="258" s="1"/>
  <c r="G7" i="258"/>
  <c r="H7" i="258"/>
  <c r="H11" i="258" s="1"/>
  <c r="D7" i="258"/>
  <c r="D11" i="258" s="1"/>
  <c r="J8" i="258"/>
  <c r="J9" i="258"/>
  <c r="J10" i="258"/>
  <c r="I8" i="258"/>
  <c r="I9" i="258"/>
  <c r="I10" i="258"/>
  <c r="F8" i="258"/>
  <c r="F9" i="258"/>
  <c r="F10" i="258"/>
  <c r="E9" i="256"/>
  <c r="G9" i="256"/>
  <c r="D9" i="256"/>
  <c r="E7" i="256"/>
  <c r="G7" i="256"/>
  <c r="D7" i="256"/>
  <c r="J8" i="256"/>
  <c r="J10" i="256"/>
  <c r="J11" i="256"/>
  <c r="J12" i="256"/>
  <c r="J13" i="256"/>
  <c r="I8" i="256"/>
  <c r="I10" i="256"/>
  <c r="I11" i="256"/>
  <c r="I12" i="256"/>
  <c r="I13" i="256"/>
  <c r="F8" i="256"/>
  <c r="F7" i="256" s="1"/>
  <c r="F10" i="256"/>
  <c r="F11" i="256"/>
  <c r="F12" i="256"/>
  <c r="F13" i="256"/>
  <c r="E6" i="257"/>
  <c r="G6" i="257"/>
  <c r="H6" i="257"/>
  <c r="D6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J31" i="257"/>
  <c r="I7" i="257"/>
  <c r="I8" i="257"/>
  <c r="I9" i="257"/>
  <c r="I10" i="257"/>
  <c r="I11" i="257"/>
  <c r="I12" i="257"/>
  <c r="I13" i="257"/>
  <c r="I14" i="257"/>
  <c r="I15" i="257"/>
  <c r="I16" i="257"/>
  <c r="I17" i="257"/>
  <c r="I18" i="257"/>
  <c r="I19" i="257"/>
  <c r="I20" i="257"/>
  <c r="I21" i="257"/>
  <c r="I22" i="257"/>
  <c r="I23" i="257"/>
  <c r="I24" i="257"/>
  <c r="I25" i="257"/>
  <c r="I26" i="257"/>
  <c r="I27" i="257"/>
  <c r="I28" i="257"/>
  <c r="I29" i="257"/>
  <c r="I30" i="257"/>
  <c r="I31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F31" i="257"/>
  <c r="I7" i="255"/>
  <c r="I21" i="255" s="1"/>
  <c r="K7" i="255"/>
  <c r="H7" i="255"/>
  <c r="H21" i="255" s="1"/>
  <c r="Q9" i="255"/>
  <c r="Q10" i="255"/>
  <c r="Q11" i="255"/>
  <c r="Q12" i="255"/>
  <c r="Q13" i="255"/>
  <c r="Q14" i="255"/>
  <c r="Q15" i="255"/>
  <c r="Q16" i="255"/>
  <c r="Q17" i="255"/>
  <c r="Q18" i="255"/>
  <c r="Q19" i="255"/>
  <c r="Q20" i="255"/>
  <c r="Q8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N20" i="255"/>
  <c r="M8" i="255"/>
  <c r="M9" i="255"/>
  <c r="M10" i="255"/>
  <c r="M11" i="255"/>
  <c r="M12" i="255"/>
  <c r="M13" i="255"/>
  <c r="M14" i="255"/>
  <c r="M15" i="255"/>
  <c r="M16" i="255"/>
  <c r="M17" i="255"/>
  <c r="M18" i="255"/>
  <c r="M19" i="255"/>
  <c r="M20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J20" i="255"/>
  <c r="E7" i="254"/>
  <c r="E11" i="254" s="1"/>
  <c r="G7" i="254"/>
  <c r="H7" i="254"/>
  <c r="H11" i="254" s="1"/>
  <c r="D7" i="254"/>
  <c r="D11" i="254" s="1"/>
  <c r="J8" i="254"/>
  <c r="J9" i="254"/>
  <c r="J10" i="254"/>
  <c r="I8" i="254"/>
  <c r="I9" i="254"/>
  <c r="I10" i="254"/>
  <c r="F8" i="254"/>
  <c r="F9" i="254"/>
  <c r="F10" i="254"/>
  <c r="E9" i="252"/>
  <c r="G9" i="252"/>
  <c r="D9" i="252"/>
  <c r="E7" i="252"/>
  <c r="F7" i="252"/>
  <c r="G7" i="252"/>
  <c r="D7" i="252"/>
  <c r="J8" i="252"/>
  <c r="J10" i="252"/>
  <c r="J11" i="252"/>
  <c r="J12" i="252"/>
  <c r="I8" i="252"/>
  <c r="I10" i="252"/>
  <c r="I11" i="252"/>
  <c r="I12" i="252"/>
  <c r="F8" i="252"/>
  <c r="F10" i="252"/>
  <c r="F11" i="252"/>
  <c r="F12" i="252"/>
  <c r="E6" i="253"/>
  <c r="G6" i="253"/>
  <c r="H6" i="253"/>
  <c r="D6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I7" i="253"/>
  <c r="I8" i="253"/>
  <c r="I9" i="253"/>
  <c r="I10" i="253"/>
  <c r="I11" i="253"/>
  <c r="I12" i="253"/>
  <c r="I13" i="253"/>
  <c r="I14" i="253"/>
  <c r="I15" i="253"/>
  <c r="I16" i="253"/>
  <c r="I17" i="253"/>
  <c r="I18" i="253"/>
  <c r="I19" i="253"/>
  <c r="I20" i="253"/>
  <c r="I21" i="253"/>
  <c r="I22" i="253"/>
  <c r="I23" i="253"/>
  <c r="I24" i="253"/>
  <c r="I25" i="253"/>
  <c r="I26" i="253"/>
  <c r="I27" i="253"/>
  <c r="I28" i="253"/>
  <c r="I29" i="253"/>
  <c r="I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I7" i="251"/>
  <c r="I14" i="251" s="1"/>
  <c r="K7" i="251"/>
  <c r="H7" i="251"/>
  <c r="H14" i="251" s="1"/>
  <c r="Q9" i="251"/>
  <c r="Q10" i="251"/>
  <c r="Q11" i="251"/>
  <c r="Q12" i="251"/>
  <c r="Q13" i="251"/>
  <c r="Q8" i="251"/>
  <c r="N8" i="251"/>
  <c r="N9" i="251"/>
  <c r="N10" i="251"/>
  <c r="N11" i="251"/>
  <c r="N12" i="251"/>
  <c r="N13" i="251"/>
  <c r="M8" i="251"/>
  <c r="M9" i="251"/>
  <c r="M10" i="251"/>
  <c r="M11" i="251"/>
  <c r="M12" i="251"/>
  <c r="M13" i="251"/>
  <c r="J8" i="251"/>
  <c r="J9" i="251"/>
  <c r="J10" i="251"/>
  <c r="J11" i="251"/>
  <c r="J12" i="251"/>
  <c r="J13" i="251"/>
  <c r="E7" i="250"/>
  <c r="E10" i="250" s="1"/>
  <c r="G7" i="250"/>
  <c r="H7" i="250"/>
  <c r="H10" i="250" s="1"/>
  <c r="D7" i="250"/>
  <c r="D10" i="250" s="1"/>
  <c r="J8" i="250"/>
  <c r="J9" i="250"/>
  <c r="I8" i="250"/>
  <c r="I9" i="250"/>
  <c r="F8" i="250"/>
  <c r="F9" i="250"/>
  <c r="E7" i="248"/>
  <c r="G7" i="248"/>
  <c r="D7" i="248"/>
  <c r="J8" i="248"/>
  <c r="J10" i="248"/>
  <c r="I8" i="248"/>
  <c r="I10" i="248"/>
  <c r="F8" i="248"/>
  <c r="F7" i="248" s="1"/>
  <c r="F10" i="248"/>
  <c r="E6" i="249"/>
  <c r="G6" i="249"/>
  <c r="H6" i="249"/>
  <c r="D6" i="249"/>
  <c r="J7" i="249"/>
  <c r="J8" i="249"/>
  <c r="J9" i="249"/>
  <c r="J10" i="249"/>
  <c r="J11" i="249"/>
  <c r="J12" i="249"/>
  <c r="J13" i="249"/>
  <c r="J14" i="249"/>
  <c r="J15" i="249"/>
  <c r="J16" i="249"/>
  <c r="J17" i="249"/>
  <c r="J18" i="249"/>
  <c r="J19" i="249"/>
  <c r="J20" i="249"/>
  <c r="J21" i="249"/>
  <c r="J22" i="249"/>
  <c r="J23" i="249"/>
  <c r="J24" i="249"/>
  <c r="J25" i="249"/>
  <c r="J26" i="249"/>
  <c r="J27" i="249"/>
  <c r="J28" i="249"/>
  <c r="J29" i="249"/>
  <c r="J30" i="249"/>
  <c r="I7" i="249"/>
  <c r="I8" i="249"/>
  <c r="I9" i="249"/>
  <c r="I10" i="249"/>
  <c r="I11" i="249"/>
  <c r="I12" i="249"/>
  <c r="I13" i="249"/>
  <c r="I14" i="249"/>
  <c r="I15" i="249"/>
  <c r="I16" i="249"/>
  <c r="I17" i="249"/>
  <c r="I18" i="249"/>
  <c r="I19" i="249"/>
  <c r="I20" i="249"/>
  <c r="I21" i="249"/>
  <c r="I22" i="249"/>
  <c r="I23" i="249"/>
  <c r="I24" i="249"/>
  <c r="I25" i="249"/>
  <c r="I26" i="249"/>
  <c r="I27" i="249"/>
  <c r="I28" i="249"/>
  <c r="I29" i="249"/>
  <c r="I30" i="249"/>
  <c r="F7" i="249"/>
  <c r="F8" i="249"/>
  <c r="F9" i="249"/>
  <c r="F10" i="249"/>
  <c r="F11" i="249"/>
  <c r="F12" i="249"/>
  <c r="F13" i="249"/>
  <c r="F14" i="249"/>
  <c r="F15" i="249"/>
  <c r="F16" i="249"/>
  <c r="F17" i="249"/>
  <c r="F18" i="249"/>
  <c r="F19" i="249"/>
  <c r="F20" i="249"/>
  <c r="F21" i="249"/>
  <c r="F22" i="249"/>
  <c r="F23" i="249"/>
  <c r="F24" i="249"/>
  <c r="F25" i="249"/>
  <c r="F26" i="249"/>
  <c r="F27" i="249"/>
  <c r="F28" i="249"/>
  <c r="F29" i="249"/>
  <c r="F30" i="249"/>
  <c r="I7" i="247"/>
  <c r="I17" i="247" s="1"/>
  <c r="K7" i="247"/>
  <c r="H7" i="247"/>
  <c r="H17" i="247" s="1"/>
  <c r="Q9" i="247"/>
  <c r="Q10" i="247"/>
  <c r="Q11" i="247"/>
  <c r="Q12" i="247"/>
  <c r="Q13" i="247"/>
  <c r="Q14" i="247"/>
  <c r="Q15" i="247"/>
  <c r="Q16" i="247"/>
  <c r="Q8" i="247"/>
  <c r="N8" i="247"/>
  <c r="N9" i="247"/>
  <c r="N10" i="247"/>
  <c r="N11" i="247"/>
  <c r="N12" i="247"/>
  <c r="N13" i="247"/>
  <c r="N14" i="247"/>
  <c r="N15" i="247"/>
  <c r="N16" i="247"/>
  <c r="M8" i="247"/>
  <c r="M9" i="247"/>
  <c r="M10" i="247"/>
  <c r="M11" i="247"/>
  <c r="M12" i="247"/>
  <c r="M13" i="247"/>
  <c r="M14" i="247"/>
  <c r="M15" i="247"/>
  <c r="M16" i="247"/>
  <c r="J8" i="247"/>
  <c r="J9" i="247"/>
  <c r="J10" i="247"/>
  <c r="J11" i="247"/>
  <c r="J12" i="247"/>
  <c r="J13" i="247"/>
  <c r="J14" i="247"/>
  <c r="J15" i="247"/>
  <c r="J16" i="247"/>
  <c r="E7" i="246"/>
  <c r="E12" i="246" s="1"/>
  <c r="G7" i="246"/>
  <c r="H7" i="246"/>
  <c r="D7" i="246"/>
  <c r="D12" i="246" s="1"/>
  <c r="J8" i="246"/>
  <c r="J9" i="246"/>
  <c r="J10" i="246"/>
  <c r="J11" i="246"/>
  <c r="I8" i="246"/>
  <c r="I9" i="246"/>
  <c r="I10" i="246"/>
  <c r="I11" i="246"/>
  <c r="F8" i="246"/>
  <c r="F9" i="246"/>
  <c r="F10" i="246"/>
  <c r="F11" i="246"/>
  <c r="E7" i="244"/>
  <c r="G7" i="244"/>
  <c r="D7" i="244"/>
  <c r="J8" i="244"/>
  <c r="J10" i="244"/>
  <c r="I8" i="244"/>
  <c r="I10" i="244"/>
  <c r="F8" i="244"/>
  <c r="F7" i="244" s="1"/>
  <c r="F10" i="244"/>
  <c r="E6" i="245"/>
  <c r="G6" i="245"/>
  <c r="H6" i="245"/>
  <c r="D6" i="245"/>
  <c r="J7" i="245"/>
  <c r="I7" i="245"/>
  <c r="F7" i="245"/>
  <c r="F6" i="245" s="1"/>
  <c r="I7" i="243"/>
  <c r="I13" i="243" s="1"/>
  <c r="K7" i="243"/>
  <c r="H7" i="243"/>
  <c r="H13" i="243" s="1"/>
  <c r="Q9" i="243"/>
  <c r="Q10" i="243"/>
  <c r="Q11" i="243"/>
  <c r="Q12" i="243"/>
  <c r="Q8" i="243"/>
  <c r="N8" i="243"/>
  <c r="N9" i="243"/>
  <c r="N10" i="243"/>
  <c r="N11" i="243"/>
  <c r="N12" i="243"/>
  <c r="M8" i="243"/>
  <c r="M9" i="243"/>
  <c r="M10" i="243"/>
  <c r="M11" i="243"/>
  <c r="M12" i="243"/>
  <c r="J8" i="243"/>
  <c r="J9" i="243"/>
  <c r="J10" i="243"/>
  <c r="J11" i="243"/>
  <c r="J12" i="243"/>
  <c r="E7" i="242"/>
  <c r="E11" i="242" s="1"/>
  <c r="G7" i="242"/>
  <c r="G11" i="242" s="1"/>
  <c r="H7" i="242"/>
  <c r="H11" i="242" s="1"/>
  <c r="D7" i="242"/>
  <c r="D11" i="242" s="1"/>
  <c r="J8" i="242"/>
  <c r="J9" i="242"/>
  <c r="J10" i="242"/>
  <c r="I8" i="242"/>
  <c r="I9" i="242"/>
  <c r="I10" i="242"/>
  <c r="F8" i="242"/>
  <c r="F7" i="242" s="1"/>
  <c r="F11" i="242" s="1"/>
  <c r="F9" i="242"/>
  <c r="F10" i="242"/>
  <c r="E7" i="240"/>
  <c r="G7" i="240"/>
  <c r="D7" i="240"/>
  <c r="J8" i="240"/>
  <c r="J10" i="240"/>
  <c r="I8" i="240"/>
  <c r="I10" i="240"/>
  <c r="F8" i="240"/>
  <c r="F7" i="240" s="1"/>
  <c r="F10" i="240"/>
  <c r="E6" i="241"/>
  <c r="G6" i="241"/>
  <c r="H6" i="241"/>
  <c r="D6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I7" i="241"/>
  <c r="I8" i="241"/>
  <c r="I9" i="241"/>
  <c r="I10" i="241"/>
  <c r="I11" i="241"/>
  <c r="I12" i="241"/>
  <c r="I13" i="241"/>
  <c r="I14" i="241"/>
  <c r="I15" i="241"/>
  <c r="I16" i="241"/>
  <c r="I17" i="241"/>
  <c r="I18" i="241"/>
  <c r="I19" i="241"/>
  <c r="I20" i="241"/>
  <c r="I21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I7" i="239"/>
  <c r="I18" i="239" s="1"/>
  <c r="K7" i="239"/>
  <c r="H7" i="239"/>
  <c r="H18" i="239" s="1"/>
  <c r="Q9" i="239"/>
  <c r="Q10" i="239"/>
  <c r="Q11" i="239"/>
  <c r="Q12" i="239"/>
  <c r="Q13" i="239"/>
  <c r="Q14" i="239"/>
  <c r="Q15" i="239"/>
  <c r="Q16" i="239"/>
  <c r="Q17" i="239"/>
  <c r="Q8" i="239"/>
  <c r="N8" i="239"/>
  <c r="N9" i="239"/>
  <c r="N10" i="239"/>
  <c r="N11" i="239"/>
  <c r="N12" i="239"/>
  <c r="N13" i="239"/>
  <c r="N14" i="239"/>
  <c r="N15" i="239"/>
  <c r="N16" i="239"/>
  <c r="N17" i="239"/>
  <c r="M8" i="239"/>
  <c r="M9" i="239"/>
  <c r="M10" i="239"/>
  <c r="M11" i="239"/>
  <c r="M12" i="239"/>
  <c r="M13" i="239"/>
  <c r="M14" i="239"/>
  <c r="M15" i="239"/>
  <c r="M16" i="239"/>
  <c r="M17" i="239"/>
  <c r="J8" i="239"/>
  <c r="J9" i="239"/>
  <c r="J10" i="239"/>
  <c r="J11" i="239"/>
  <c r="J12" i="239"/>
  <c r="J13" i="239"/>
  <c r="J14" i="239"/>
  <c r="J15" i="239"/>
  <c r="J16" i="239"/>
  <c r="J17" i="239"/>
  <c r="E7" i="238"/>
  <c r="E11" i="238" s="1"/>
  <c r="G7" i="238"/>
  <c r="G11" i="238" s="1"/>
  <c r="H7" i="238"/>
  <c r="H11" i="238" s="1"/>
  <c r="D7" i="238"/>
  <c r="D11" i="238" s="1"/>
  <c r="J8" i="238"/>
  <c r="J9" i="238"/>
  <c r="J10" i="238"/>
  <c r="I8" i="238"/>
  <c r="I9" i="238"/>
  <c r="I10" i="238"/>
  <c r="F8" i="238"/>
  <c r="F9" i="238"/>
  <c r="F10" i="238"/>
  <c r="E7" i="236"/>
  <c r="G7" i="236"/>
  <c r="D7" i="236"/>
  <c r="J8" i="236"/>
  <c r="J10" i="236"/>
  <c r="I8" i="236"/>
  <c r="I10" i="236"/>
  <c r="F8" i="236"/>
  <c r="F7" i="236" s="1"/>
  <c r="F10" i="236"/>
  <c r="E6" i="237"/>
  <c r="G6" i="237"/>
  <c r="H6" i="237"/>
  <c r="D6" i="237"/>
  <c r="J7" i="237"/>
  <c r="J8" i="237"/>
  <c r="J9" i="237"/>
  <c r="J10" i="237"/>
  <c r="J11" i="237"/>
  <c r="J12" i="237"/>
  <c r="J13" i="237"/>
  <c r="J14" i="237"/>
  <c r="J15" i="237"/>
  <c r="J16" i="237"/>
  <c r="J17" i="237"/>
  <c r="J18" i="237"/>
  <c r="J19" i="237"/>
  <c r="J20" i="237"/>
  <c r="J21" i="237"/>
  <c r="J22" i="237"/>
  <c r="J23" i="237"/>
  <c r="J24" i="237"/>
  <c r="J25" i="237"/>
  <c r="J26" i="237"/>
  <c r="J27" i="237"/>
  <c r="J28" i="237"/>
  <c r="J29" i="237"/>
  <c r="J30" i="237"/>
  <c r="I7" i="237"/>
  <c r="I8" i="237"/>
  <c r="I9" i="237"/>
  <c r="I10" i="237"/>
  <c r="I11" i="237"/>
  <c r="I12" i="237"/>
  <c r="I13" i="237"/>
  <c r="I14" i="237"/>
  <c r="I15" i="237"/>
  <c r="I16" i="237"/>
  <c r="I17" i="237"/>
  <c r="I18" i="237"/>
  <c r="I19" i="237"/>
  <c r="I20" i="237"/>
  <c r="I21" i="237"/>
  <c r="I22" i="237"/>
  <c r="I23" i="237"/>
  <c r="I24" i="237"/>
  <c r="I25" i="237"/>
  <c r="I26" i="237"/>
  <c r="I27" i="237"/>
  <c r="I28" i="237"/>
  <c r="I29" i="237"/>
  <c r="I30" i="237"/>
  <c r="F7" i="237"/>
  <c r="F8" i="237"/>
  <c r="F9" i="237"/>
  <c r="F10" i="237"/>
  <c r="F11" i="237"/>
  <c r="F12" i="237"/>
  <c r="F13" i="237"/>
  <c r="F14" i="237"/>
  <c r="F15" i="237"/>
  <c r="F16" i="237"/>
  <c r="F17" i="237"/>
  <c r="F18" i="237"/>
  <c r="F19" i="237"/>
  <c r="F20" i="237"/>
  <c r="F21" i="237"/>
  <c r="F22" i="237"/>
  <c r="F23" i="237"/>
  <c r="F24" i="237"/>
  <c r="F25" i="237"/>
  <c r="F26" i="237"/>
  <c r="F27" i="237"/>
  <c r="F28" i="237"/>
  <c r="F29" i="237"/>
  <c r="F30" i="237"/>
  <c r="I7" i="235"/>
  <c r="I13" i="235" s="1"/>
  <c r="K7" i="235"/>
  <c r="K13" i="235" s="1"/>
  <c r="H7" i="235"/>
  <c r="H13" i="235" s="1"/>
  <c r="Q9" i="235"/>
  <c r="Q10" i="235"/>
  <c r="Q11" i="235"/>
  <c r="Q12" i="235"/>
  <c r="Q8" i="235"/>
  <c r="N8" i="235"/>
  <c r="N9" i="235"/>
  <c r="N10" i="235"/>
  <c r="N11" i="235"/>
  <c r="N12" i="235"/>
  <c r="M8" i="235"/>
  <c r="M9" i="235"/>
  <c r="M10" i="235"/>
  <c r="M11" i="235"/>
  <c r="M12" i="235"/>
  <c r="J8" i="235"/>
  <c r="J9" i="235"/>
  <c r="J10" i="235"/>
  <c r="J11" i="235"/>
  <c r="J12" i="235"/>
  <c r="E7" i="234"/>
  <c r="E12" i="234" s="1"/>
  <c r="G7" i="234"/>
  <c r="H7" i="234"/>
  <c r="H12" i="234" s="1"/>
  <c r="D7" i="234"/>
  <c r="D12" i="234" s="1"/>
  <c r="J8" i="234"/>
  <c r="J9" i="234"/>
  <c r="J10" i="234"/>
  <c r="J11" i="234"/>
  <c r="I8" i="234"/>
  <c r="I9" i="234"/>
  <c r="I10" i="234"/>
  <c r="I11" i="234"/>
  <c r="F8" i="234"/>
  <c r="F9" i="234"/>
  <c r="F10" i="234"/>
  <c r="F11" i="234"/>
  <c r="E7" i="232"/>
  <c r="G7" i="232"/>
  <c r="D7" i="232"/>
  <c r="J8" i="232"/>
  <c r="J10" i="232"/>
  <c r="I8" i="232"/>
  <c r="I10" i="232"/>
  <c r="F8" i="232"/>
  <c r="F7" i="232" s="1"/>
  <c r="F10" i="232"/>
  <c r="E6" i="233"/>
  <c r="G6" i="233"/>
  <c r="H6" i="233"/>
  <c r="D6" i="233"/>
  <c r="J7" i="233"/>
  <c r="I7" i="233"/>
  <c r="F7" i="233"/>
  <c r="F6" i="233" s="1"/>
  <c r="I7" i="231"/>
  <c r="I15" i="231" s="1"/>
  <c r="K7" i="231"/>
  <c r="H7" i="231"/>
  <c r="H15" i="231" s="1"/>
  <c r="Q9" i="231"/>
  <c r="Q10" i="231"/>
  <c r="Q11" i="231"/>
  <c r="Q12" i="231"/>
  <c r="Q13" i="231"/>
  <c r="Q14" i="231"/>
  <c r="Q8" i="231"/>
  <c r="N8" i="231"/>
  <c r="N9" i="231"/>
  <c r="N10" i="231"/>
  <c r="N11" i="231"/>
  <c r="N12" i="231"/>
  <c r="N13" i="231"/>
  <c r="N14" i="231"/>
  <c r="M8" i="231"/>
  <c r="M9" i="231"/>
  <c r="M10" i="231"/>
  <c r="M11" i="231"/>
  <c r="M12" i="231"/>
  <c r="M13" i="231"/>
  <c r="M14" i="231"/>
  <c r="J8" i="231"/>
  <c r="J9" i="231"/>
  <c r="J10" i="231"/>
  <c r="J11" i="231"/>
  <c r="J12" i="231"/>
  <c r="J13" i="231"/>
  <c r="J14" i="231"/>
  <c r="E7" i="230"/>
  <c r="E11" i="230" s="1"/>
  <c r="G7" i="230"/>
  <c r="H7" i="230"/>
  <c r="H11" i="230" s="1"/>
  <c r="D7" i="230"/>
  <c r="D11" i="230" s="1"/>
  <c r="J8" i="230"/>
  <c r="J9" i="230"/>
  <c r="J10" i="230"/>
  <c r="I8" i="230"/>
  <c r="I9" i="230"/>
  <c r="I10" i="230"/>
  <c r="F8" i="230"/>
  <c r="F9" i="230"/>
  <c r="F10" i="230"/>
  <c r="E9" i="228"/>
  <c r="G9" i="228"/>
  <c r="D9" i="228"/>
  <c r="E7" i="228"/>
  <c r="G7" i="228"/>
  <c r="D7" i="228"/>
  <c r="J8" i="228"/>
  <c r="J10" i="228"/>
  <c r="J11" i="228"/>
  <c r="I8" i="228"/>
  <c r="I10" i="228"/>
  <c r="I11" i="228"/>
  <c r="F8" i="228"/>
  <c r="F7" i="228" s="1"/>
  <c r="F10" i="228"/>
  <c r="F9" i="228" s="1"/>
  <c r="F11" i="228"/>
  <c r="E6" i="229"/>
  <c r="G6" i="229"/>
  <c r="H6" i="229"/>
  <c r="D6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I7" i="229"/>
  <c r="I8" i="229"/>
  <c r="I9" i="229"/>
  <c r="I10" i="229"/>
  <c r="I11" i="229"/>
  <c r="I12" i="229"/>
  <c r="I13" i="229"/>
  <c r="I14" i="229"/>
  <c r="I15" i="229"/>
  <c r="I16" i="229"/>
  <c r="I17" i="229"/>
  <c r="I18" i="229"/>
  <c r="I19" i="229"/>
  <c r="I20" i="229"/>
  <c r="I21" i="229"/>
  <c r="I22" i="229"/>
  <c r="I23" i="229"/>
  <c r="I24" i="229"/>
  <c r="I25" i="229"/>
  <c r="I26" i="229"/>
  <c r="I27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I7" i="227"/>
  <c r="I12" i="227" s="1"/>
  <c r="K7" i="227"/>
  <c r="H7" i="227"/>
  <c r="H12" i="227" s="1"/>
  <c r="Q9" i="227"/>
  <c r="Q10" i="227"/>
  <c r="Q11" i="227"/>
  <c r="Q8" i="227"/>
  <c r="N8" i="227"/>
  <c r="N9" i="227"/>
  <c r="N10" i="227"/>
  <c r="N11" i="227"/>
  <c r="M8" i="227"/>
  <c r="M9" i="227"/>
  <c r="M10" i="227"/>
  <c r="M11" i="227"/>
  <c r="J8" i="227"/>
  <c r="J9" i="227"/>
  <c r="J10" i="227"/>
  <c r="J11" i="227"/>
  <c r="E7" i="226"/>
  <c r="E10" i="226" s="1"/>
  <c r="G7" i="226"/>
  <c r="H7" i="226"/>
  <c r="H10" i="226" s="1"/>
  <c r="D7" i="226"/>
  <c r="D10" i="226" s="1"/>
  <c r="J8" i="226"/>
  <c r="J9" i="226"/>
  <c r="I8" i="226"/>
  <c r="I9" i="226"/>
  <c r="F8" i="226"/>
  <c r="F7" i="226" s="1"/>
  <c r="F10" i="226" s="1"/>
  <c r="F9" i="226"/>
  <c r="E9" i="224"/>
  <c r="G9" i="224"/>
  <c r="D9" i="224"/>
  <c r="E7" i="224"/>
  <c r="G7" i="224"/>
  <c r="D7" i="224"/>
  <c r="J8" i="224"/>
  <c r="J10" i="224"/>
  <c r="J11" i="224"/>
  <c r="J12" i="224"/>
  <c r="J13" i="224"/>
  <c r="I8" i="224"/>
  <c r="I10" i="224"/>
  <c r="I11" i="224"/>
  <c r="I12" i="224"/>
  <c r="I13" i="224"/>
  <c r="F8" i="224"/>
  <c r="F7" i="224" s="1"/>
  <c r="F10" i="224"/>
  <c r="F9" i="224" s="1"/>
  <c r="F11" i="224"/>
  <c r="F12" i="224"/>
  <c r="F13" i="224"/>
  <c r="E6" i="225"/>
  <c r="G6" i="225"/>
  <c r="H6" i="225"/>
  <c r="D6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I7" i="225"/>
  <c r="I8" i="225"/>
  <c r="I9" i="225"/>
  <c r="I10" i="225"/>
  <c r="I11" i="225"/>
  <c r="I12" i="225"/>
  <c r="I13" i="225"/>
  <c r="I14" i="225"/>
  <c r="I15" i="225"/>
  <c r="I16" i="225"/>
  <c r="I17" i="225"/>
  <c r="I18" i="225"/>
  <c r="I19" i="225"/>
  <c r="I20" i="225"/>
  <c r="I21" i="225"/>
  <c r="I22" i="225"/>
  <c r="I23" i="225"/>
  <c r="I24" i="225"/>
  <c r="I25" i="225"/>
  <c r="I26" i="225"/>
  <c r="I27" i="225"/>
  <c r="I28" i="225"/>
  <c r="I29" i="225"/>
  <c r="I30" i="225"/>
  <c r="I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I7" i="223"/>
  <c r="I21" i="223" s="1"/>
  <c r="K7" i="223"/>
  <c r="H7" i="223"/>
  <c r="H21" i="223" s="1"/>
  <c r="Q9" i="223"/>
  <c r="Q10" i="223"/>
  <c r="Q11" i="223"/>
  <c r="Q12" i="223"/>
  <c r="Q13" i="223"/>
  <c r="Q14" i="223"/>
  <c r="Q15" i="223"/>
  <c r="Q16" i="223"/>
  <c r="Q17" i="223"/>
  <c r="Q18" i="223"/>
  <c r="Q19" i="223"/>
  <c r="Q20" i="223"/>
  <c r="Q8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M8" i="223"/>
  <c r="M9" i="223"/>
  <c r="M10" i="223"/>
  <c r="M11" i="223"/>
  <c r="M12" i="223"/>
  <c r="M13" i="223"/>
  <c r="M14" i="223"/>
  <c r="M15" i="223"/>
  <c r="M16" i="223"/>
  <c r="M17" i="223"/>
  <c r="M18" i="223"/>
  <c r="M19" i="223"/>
  <c r="M20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E7" i="222"/>
  <c r="E14" i="222" s="1"/>
  <c r="G7" i="222"/>
  <c r="H7" i="222"/>
  <c r="H14" i="222" s="1"/>
  <c r="D7" i="222"/>
  <c r="D14" i="222" s="1"/>
  <c r="J8" i="222"/>
  <c r="J9" i="222"/>
  <c r="J10" i="222"/>
  <c r="J11" i="222"/>
  <c r="J12" i="222"/>
  <c r="J13" i="222"/>
  <c r="I8" i="222"/>
  <c r="I9" i="222"/>
  <c r="I10" i="222"/>
  <c r="I11" i="222"/>
  <c r="I12" i="222"/>
  <c r="I13" i="222"/>
  <c r="F8" i="222"/>
  <c r="F9" i="222"/>
  <c r="F10" i="222"/>
  <c r="F11" i="222"/>
  <c r="F12" i="222"/>
  <c r="F13" i="222"/>
  <c r="E9" i="220"/>
  <c r="G9" i="220"/>
  <c r="D9" i="220"/>
  <c r="E7" i="220"/>
  <c r="F7" i="220"/>
  <c r="G7" i="220"/>
  <c r="D7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I8" i="220"/>
  <c r="I10" i="220"/>
  <c r="I11" i="220"/>
  <c r="I12" i="220"/>
  <c r="I13" i="220"/>
  <c r="I14" i="220"/>
  <c r="I15" i="220"/>
  <c r="I16" i="220"/>
  <c r="I17" i="220"/>
  <c r="I18" i="220"/>
  <c r="I19" i="220"/>
  <c r="I20" i="220"/>
  <c r="I21" i="220"/>
  <c r="I22" i="220"/>
  <c r="I23" i="220"/>
  <c r="I24" i="220"/>
  <c r="I25" i="220"/>
  <c r="I26" i="220"/>
  <c r="I27" i="220"/>
  <c r="I28" i="220"/>
  <c r="I29" i="220"/>
  <c r="I30" i="220"/>
  <c r="I31" i="220"/>
  <c r="I32" i="220"/>
  <c r="I33" i="220"/>
  <c r="I34" i="220"/>
  <c r="I35" i="220"/>
  <c r="F8" i="220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D6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I7" i="221"/>
  <c r="I8" i="221"/>
  <c r="I9" i="221"/>
  <c r="I10" i="221"/>
  <c r="I11" i="221"/>
  <c r="I12" i="221"/>
  <c r="I13" i="221"/>
  <c r="I14" i="221"/>
  <c r="I15" i="221"/>
  <c r="I16" i="221"/>
  <c r="I17" i="221"/>
  <c r="I18" i="221"/>
  <c r="I19" i="221"/>
  <c r="I20" i="221"/>
  <c r="I21" i="221"/>
  <c r="I22" i="221"/>
  <c r="I23" i="221"/>
  <c r="I24" i="221"/>
  <c r="I25" i="221"/>
  <c r="I26" i="221"/>
  <c r="I27" i="221"/>
  <c r="I28" i="221"/>
  <c r="I29" i="221"/>
  <c r="I30" i="221"/>
  <c r="I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I7" i="219"/>
  <c r="I26" i="219" s="1"/>
  <c r="K7" i="219"/>
  <c r="K26" i="219" s="1"/>
  <c r="H7" i="219"/>
  <c r="H26" i="219" s="1"/>
  <c r="Q9" i="219"/>
  <c r="Q10" i="219"/>
  <c r="Q11" i="219"/>
  <c r="Q12" i="219"/>
  <c r="Q13" i="219"/>
  <c r="Q14" i="219"/>
  <c r="Q15" i="219"/>
  <c r="Q16" i="219"/>
  <c r="Q17" i="219"/>
  <c r="Q18" i="219"/>
  <c r="Q19" i="219"/>
  <c r="Q20" i="219"/>
  <c r="Q21" i="219"/>
  <c r="Q22" i="219"/>
  <c r="Q23" i="219"/>
  <c r="Q24" i="219"/>
  <c r="Q25" i="219"/>
  <c r="Q8" i="219"/>
  <c r="N8" i="219"/>
  <c r="N9" i="219"/>
  <c r="N10" i="219"/>
  <c r="N11" i="219"/>
  <c r="N12" i="219"/>
  <c r="N13" i="219"/>
  <c r="N14" i="219"/>
  <c r="N15" i="219"/>
  <c r="N16" i="219"/>
  <c r="N17" i="219"/>
  <c r="N18" i="219"/>
  <c r="N19" i="219"/>
  <c r="N20" i="219"/>
  <c r="N21" i="219"/>
  <c r="N22" i="219"/>
  <c r="N23" i="219"/>
  <c r="N24" i="219"/>
  <c r="N25" i="219"/>
  <c r="M8" i="219"/>
  <c r="M9" i="219"/>
  <c r="M10" i="219"/>
  <c r="M11" i="219"/>
  <c r="M12" i="219"/>
  <c r="M13" i="219"/>
  <c r="M14" i="219"/>
  <c r="M15" i="219"/>
  <c r="M16" i="219"/>
  <c r="M17" i="219"/>
  <c r="M18" i="219"/>
  <c r="M19" i="219"/>
  <c r="M20" i="219"/>
  <c r="M21" i="219"/>
  <c r="M22" i="219"/>
  <c r="M23" i="219"/>
  <c r="M24" i="219"/>
  <c r="M25" i="219"/>
  <c r="J8" i="219"/>
  <c r="J9" i="219"/>
  <c r="J10" i="219"/>
  <c r="J11" i="219"/>
  <c r="J12" i="219"/>
  <c r="J13" i="219"/>
  <c r="J14" i="219"/>
  <c r="J15" i="219"/>
  <c r="J16" i="219"/>
  <c r="J17" i="219"/>
  <c r="J18" i="219"/>
  <c r="J19" i="219"/>
  <c r="J20" i="219"/>
  <c r="J21" i="219"/>
  <c r="J22" i="219"/>
  <c r="J23" i="219"/>
  <c r="J24" i="219"/>
  <c r="J25" i="219"/>
  <c r="E7" i="218"/>
  <c r="E12" i="218" s="1"/>
  <c r="G7" i="218"/>
  <c r="H7" i="218"/>
  <c r="H12" i="218" s="1"/>
  <c r="D7" i="218"/>
  <c r="D12" i="218" s="1"/>
  <c r="J8" i="218"/>
  <c r="J9" i="218"/>
  <c r="J10" i="218"/>
  <c r="J11" i="218"/>
  <c r="I8" i="218"/>
  <c r="I9" i="218"/>
  <c r="I10" i="218"/>
  <c r="I11" i="218"/>
  <c r="F8" i="218"/>
  <c r="F9" i="218"/>
  <c r="F10" i="218"/>
  <c r="F11" i="218"/>
  <c r="E9" i="216"/>
  <c r="G9" i="216"/>
  <c r="D9" i="216"/>
  <c r="E7" i="216"/>
  <c r="G7" i="216"/>
  <c r="D7" i="216"/>
  <c r="J8" i="216"/>
  <c r="J10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I8" i="216"/>
  <c r="I10" i="216"/>
  <c r="I11" i="216"/>
  <c r="I12" i="216"/>
  <c r="I13" i="216"/>
  <c r="I14" i="216"/>
  <c r="I15" i="216"/>
  <c r="I16" i="216"/>
  <c r="I17" i="216"/>
  <c r="I18" i="216"/>
  <c r="I19" i="216"/>
  <c r="I20" i="216"/>
  <c r="I21" i="216"/>
  <c r="I22" i="216"/>
  <c r="I23" i="216"/>
  <c r="I24" i="216"/>
  <c r="I25" i="216"/>
  <c r="I26" i="216"/>
  <c r="I27" i="216"/>
  <c r="I28" i="216"/>
  <c r="I29" i="216"/>
  <c r="I30" i="216"/>
  <c r="I31" i="216"/>
  <c r="I32" i="216"/>
  <c r="I33" i="216"/>
  <c r="I34" i="216"/>
  <c r="I35" i="216"/>
  <c r="F8" i="216"/>
  <c r="F7" i="216" s="1"/>
  <c r="F10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E6" i="217"/>
  <c r="G6" i="217"/>
  <c r="H6" i="217"/>
  <c r="D6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I7" i="217"/>
  <c r="I8" i="217"/>
  <c r="I9" i="217"/>
  <c r="I10" i="217"/>
  <c r="I11" i="217"/>
  <c r="I12" i="217"/>
  <c r="I13" i="217"/>
  <c r="I14" i="217"/>
  <c r="I15" i="217"/>
  <c r="I16" i="217"/>
  <c r="I17" i="217"/>
  <c r="I18" i="217"/>
  <c r="I19" i="217"/>
  <c r="I20" i="217"/>
  <c r="I21" i="217"/>
  <c r="I22" i="217"/>
  <c r="I23" i="217"/>
  <c r="I24" i="217"/>
  <c r="I25" i="217"/>
  <c r="I26" i="217"/>
  <c r="I27" i="217"/>
  <c r="I28" i="217"/>
  <c r="I29" i="217"/>
  <c r="I30" i="217"/>
  <c r="I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I7" i="215"/>
  <c r="I19" i="215" s="1"/>
  <c r="K7" i="215"/>
  <c r="H7" i="215"/>
  <c r="H19" i="215" s="1"/>
  <c r="Q9" i="215"/>
  <c r="Q10" i="215"/>
  <c r="Q11" i="215"/>
  <c r="Q12" i="215"/>
  <c r="Q13" i="215"/>
  <c r="Q14" i="215"/>
  <c r="Q15" i="215"/>
  <c r="Q16" i="215"/>
  <c r="Q17" i="215"/>
  <c r="Q18" i="215"/>
  <c r="Q8" i="215"/>
  <c r="N8" i="215"/>
  <c r="N9" i="215"/>
  <c r="N10" i="215"/>
  <c r="N11" i="215"/>
  <c r="N12" i="215"/>
  <c r="N13" i="215"/>
  <c r="N14" i="215"/>
  <c r="N15" i="215"/>
  <c r="N16" i="215"/>
  <c r="N17" i="215"/>
  <c r="N18" i="215"/>
  <c r="M8" i="215"/>
  <c r="M9" i="215"/>
  <c r="M10" i="215"/>
  <c r="M11" i="215"/>
  <c r="M12" i="215"/>
  <c r="M13" i="215"/>
  <c r="M14" i="215"/>
  <c r="M15" i="215"/>
  <c r="M16" i="215"/>
  <c r="M17" i="215"/>
  <c r="M18" i="215"/>
  <c r="J8" i="215"/>
  <c r="J9" i="215"/>
  <c r="J10" i="215"/>
  <c r="J11" i="215"/>
  <c r="J12" i="215"/>
  <c r="J13" i="215"/>
  <c r="J14" i="215"/>
  <c r="J15" i="215"/>
  <c r="J16" i="215"/>
  <c r="J17" i="215"/>
  <c r="J18" i="215"/>
  <c r="E7" i="214"/>
  <c r="E18" i="214" s="1"/>
  <c r="G7" i="214"/>
  <c r="G18" i="214" s="1"/>
  <c r="H7" i="214"/>
  <c r="H18" i="214" s="1"/>
  <c r="D7" i="214"/>
  <c r="D18" i="214" s="1"/>
  <c r="J8" i="214"/>
  <c r="J9" i="214"/>
  <c r="J10" i="214"/>
  <c r="J11" i="214"/>
  <c r="J12" i="214"/>
  <c r="J13" i="214"/>
  <c r="J14" i="214"/>
  <c r="J15" i="214"/>
  <c r="J16" i="214"/>
  <c r="J17" i="214"/>
  <c r="I8" i="214"/>
  <c r="I9" i="214"/>
  <c r="I10" i="214"/>
  <c r="I11" i="214"/>
  <c r="I12" i="214"/>
  <c r="I13" i="214"/>
  <c r="I14" i="214"/>
  <c r="I15" i="214"/>
  <c r="I16" i="214"/>
  <c r="I17" i="214"/>
  <c r="F8" i="214"/>
  <c r="F9" i="214"/>
  <c r="F10" i="214"/>
  <c r="F11" i="214"/>
  <c r="F12" i="214"/>
  <c r="F13" i="214"/>
  <c r="F14" i="214"/>
  <c r="F15" i="214"/>
  <c r="F16" i="214"/>
  <c r="F17" i="214"/>
  <c r="E11" i="212"/>
  <c r="G11" i="212"/>
  <c r="D11" i="212"/>
  <c r="E7" i="212"/>
  <c r="G7" i="212"/>
  <c r="D7" i="212"/>
  <c r="J8" i="212"/>
  <c r="J9" i="212"/>
  <c r="J10" i="212"/>
  <c r="J12" i="212"/>
  <c r="J13" i="212"/>
  <c r="J14" i="212"/>
  <c r="J15" i="212"/>
  <c r="J16" i="212"/>
  <c r="J17" i="212"/>
  <c r="J18" i="212"/>
  <c r="J19" i="212"/>
  <c r="J20" i="212"/>
  <c r="J21" i="212"/>
  <c r="J22" i="212"/>
  <c r="J23" i="212"/>
  <c r="J24" i="212"/>
  <c r="J25" i="212"/>
  <c r="J26" i="212"/>
  <c r="J27" i="212"/>
  <c r="J28" i="212"/>
  <c r="J29" i="212"/>
  <c r="J30" i="212"/>
  <c r="J31" i="212"/>
  <c r="J32" i="212"/>
  <c r="J33" i="212"/>
  <c r="J34" i="212"/>
  <c r="J35" i="212"/>
  <c r="J36" i="212"/>
  <c r="J37" i="212"/>
  <c r="I8" i="212"/>
  <c r="I9" i="212"/>
  <c r="I10" i="212"/>
  <c r="I12" i="212"/>
  <c r="I13" i="212"/>
  <c r="I14" i="212"/>
  <c r="I15" i="212"/>
  <c r="I16" i="212"/>
  <c r="I17" i="212"/>
  <c r="I18" i="212"/>
  <c r="I19" i="212"/>
  <c r="I20" i="212"/>
  <c r="I21" i="212"/>
  <c r="I22" i="212"/>
  <c r="I23" i="212"/>
  <c r="I24" i="212"/>
  <c r="I25" i="212"/>
  <c r="I26" i="212"/>
  <c r="I27" i="212"/>
  <c r="I28" i="212"/>
  <c r="I29" i="212"/>
  <c r="I30" i="212"/>
  <c r="I31" i="212"/>
  <c r="I32" i="212"/>
  <c r="I33" i="212"/>
  <c r="I34" i="212"/>
  <c r="I35" i="212"/>
  <c r="I36" i="212"/>
  <c r="I37" i="212"/>
  <c r="F8" i="212"/>
  <c r="F7" i="212" s="1"/>
  <c r="F9" i="212"/>
  <c r="F10" i="212"/>
  <c r="F12" i="212"/>
  <c r="F13" i="212"/>
  <c r="F14" i="212"/>
  <c r="F15" i="212"/>
  <c r="F16" i="212"/>
  <c r="F17" i="212"/>
  <c r="F18" i="212"/>
  <c r="F19" i="212"/>
  <c r="F20" i="212"/>
  <c r="F21" i="212"/>
  <c r="F22" i="212"/>
  <c r="F23" i="212"/>
  <c r="F24" i="212"/>
  <c r="F25" i="212"/>
  <c r="F26" i="212"/>
  <c r="F27" i="212"/>
  <c r="F28" i="212"/>
  <c r="F29" i="212"/>
  <c r="F30" i="212"/>
  <c r="F31" i="212"/>
  <c r="F32" i="212"/>
  <c r="F33" i="212"/>
  <c r="F34" i="212"/>
  <c r="F35" i="212"/>
  <c r="F36" i="212"/>
  <c r="F37" i="212"/>
  <c r="E6" i="213"/>
  <c r="G6" i="213"/>
  <c r="H6" i="213"/>
  <c r="D6" i="213"/>
  <c r="J7" i="213"/>
  <c r="J8" i="213"/>
  <c r="J9" i="213"/>
  <c r="J10" i="213"/>
  <c r="J11" i="213"/>
  <c r="J12" i="213"/>
  <c r="J13" i="213"/>
  <c r="J14" i="213"/>
  <c r="J15" i="213"/>
  <c r="J16" i="213"/>
  <c r="J17" i="213"/>
  <c r="J18" i="213"/>
  <c r="J19" i="213"/>
  <c r="J20" i="213"/>
  <c r="J21" i="213"/>
  <c r="J22" i="213"/>
  <c r="J23" i="213"/>
  <c r="J24" i="213"/>
  <c r="J25" i="213"/>
  <c r="J26" i="213"/>
  <c r="J27" i="213"/>
  <c r="J28" i="213"/>
  <c r="J29" i="213"/>
  <c r="J30" i="213"/>
  <c r="J31" i="213"/>
  <c r="I7" i="213"/>
  <c r="I8" i="213"/>
  <c r="I9" i="213"/>
  <c r="I10" i="213"/>
  <c r="I11" i="213"/>
  <c r="I12" i="213"/>
  <c r="I13" i="213"/>
  <c r="I14" i="213"/>
  <c r="I15" i="213"/>
  <c r="I16" i="213"/>
  <c r="I17" i="213"/>
  <c r="I18" i="213"/>
  <c r="I19" i="213"/>
  <c r="I20" i="213"/>
  <c r="I21" i="213"/>
  <c r="I22" i="213"/>
  <c r="I23" i="213"/>
  <c r="I24" i="213"/>
  <c r="I25" i="213"/>
  <c r="I26" i="213"/>
  <c r="I27" i="213"/>
  <c r="I28" i="213"/>
  <c r="I29" i="213"/>
  <c r="I30" i="213"/>
  <c r="I31" i="213"/>
  <c r="F7" i="213"/>
  <c r="F8" i="213"/>
  <c r="F9" i="213"/>
  <c r="F10" i="213"/>
  <c r="F11" i="213"/>
  <c r="F12" i="213"/>
  <c r="F13" i="213"/>
  <c r="F14" i="213"/>
  <c r="F15" i="213"/>
  <c r="F16" i="213"/>
  <c r="F17" i="213"/>
  <c r="F18" i="213"/>
  <c r="F19" i="213"/>
  <c r="F20" i="213"/>
  <c r="F21" i="213"/>
  <c r="F22" i="213"/>
  <c r="F23" i="213"/>
  <c r="F24" i="213"/>
  <c r="F25" i="213"/>
  <c r="F26" i="213"/>
  <c r="F27" i="213"/>
  <c r="F28" i="213"/>
  <c r="F29" i="213"/>
  <c r="F30" i="213"/>
  <c r="F31" i="213"/>
  <c r="I7" i="211"/>
  <c r="I17" i="211" s="1"/>
  <c r="K7" i="211"/>
  <c r="H7" i="211"/>
  <c r="H17" i="211" s="1"/>
  <c r="Q9" i="211"/>
  <c r="Q10" i="211"/>
  <c r="Q11" i="211"/>
  <c r="Q12" i="211"/>
  <c r="Q13" i="211"/>
  <c r="Q14" i="211"/>
  <c r="Q15" i="211"/>
  <c r="Q16" i="211"/>
  <c r="Q8" i="211"/>
  <c r="N8" i="211"/>
  <c r="N9" i="211"/>
  <c r="N10" i="211"/>
  <c r="N11" i="211"/>
  <c r="N12" i="211"/>
  <c r="N13" i="211"/>
  <c r="N14" i="211"/>
  <c r="N15" i="211"/>
  <c r="N16" i="211"/>
  <c r="M8" i="211"/>
  <c r="M9" i="211"/>
  <c r="M10" i="211"/>
  <c r="M11" i="211"/>
  <c r="M12" i="211"/>
  <c r="M13" i="211"/>
  <c r="M14" i="211"/>
  <c r="M15" i="211"/>
  <c r="M16" i="211"/>
  <c r="J8" i="211"/>
  <c r="J9" i="211"/>
  <c r="J10" i="211"/>
  <c r="J11" i="211"/>
  <c r="J12" i="211"/>
  <c r="J13" i="211"/>
  <c r="J14" i="211"/>
  <c r="J15" i="211"/>
  <c r="J16" i="211"/>
  <c r="E7" i="210"/>
  <c r="E11" i="210" s="1"/>
  <c r="G7" i="210"/>
  <c r="G11" i="210" s="1"/>
  <c r="H7" i="210"/>
  <c r="H11" i="210" s="1"/>
  <c r="D7" i="210"/>
  <c r="D11" i="210" s="1"/>
  <c r="J8" i="210"/>
  <c r="J9" i="210"/>
  <c r="J10" i="210"/>
  <c r="I8" i="210"/>
  <c r="I9" i="210"/>
  <c r="I10" i="210"/>
  <c r="F8" i="210"/>
  <c r="F9" i="210"/>
  <c r="F10" i="210"/>
  <c r="E10" i="208"/>
  <c r="G10" i="208"/>
  <c r="D10" i="208"/>
  <c r="E7" i="208"/>
  <c r="G7" i="208"/>
  <c r="D7" i="208"/>
  <c r="J8" i="208"/>
  <c r="J9" i="208"/>
  <c r="J11" i="208"/>
  <c r="J12" i="208"/>
  <c r="J13" i="208"/>
  <c r="J14" i="208"/>
  <c r="J15" i="208"/>
  <c r="J16" i="208"/>
  <c r="J17" i="208"/>
  <c r="J18" i="208"/>
  <c r="J19" i="208"/>
  <c r="J20" i="208"/>
  <c r="I8" i="208"/>
  <c r="I9" i="208"/>
  <c r="I11" i="208"/>
  <c r="I12" i="208"/>
  <c r="I13" i="208"/>
  <c r="I14" i="208"/>
  <c r="I15" i="208"/>
  <c r="I16" i="208"/>
  <c r="I17" i="208"/>
  <c r="I18" i="208"/>
  <c r="I19" i="208"/>
  <c r="I20" i="208"/>
  <c r="F8" i="208"/>
  <c r="F9" i="208"/>
  <c r="F11" i="208"/>
  <c r="F12" i="208"/>
  <c r="F13" i="208"/>
  <c r="F14" i="208"/>
  <c r="F15" i="208"/>
  <c r="F16" i="208"/>
  <c r="F17" i="208"/>
  <c r="F18" i="208"/>
  <c r="F19" i="208"/>
  <c r="F20" i="208"/>
  <c r="E6" i="209"/>
  <c r="G6" i="209"/>
  <c r="H6" i="209"/>
  <c r="D6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I7" i="209"/>
  <c r="I8" i="209"/>
  <c r="I9" i="209"/>
  <c r="I10" i="209"/>
  <c r="I11" i="209"/>
  <c r="I12" i="209"/>
  <c r="I13" i="209"/>
  <c r="I14" i="209"/>
  <c r="I15" i="209"/>
  <c r="I16" i="209"/>
  <c r="I17" i="209"/>
  <c r="I18" i="209"/>
  <c r="I19" i="209"/>
  <c r="I20" i="209"/>
  <c r="I21" i="209"/>
  <c r="I22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I7" i="207"/>
  <c r="I22" i="207" s="1"/>
  <c r="K7" i="207"/>
  <c r="H7" i="207"/>
  <c r="H22" i="207" s="1"/>
  <c r="Q9" i="207"/>
  <c r="Q10" i="207"/>
  <c r="Q11" i="207"/>
  <c r="Q12" i="207"/>
  <c r="Q13" i="207"/>
  <c r="Q14" i="207"/>
  <c r="Q15" i="207"/>
  <c r="Q16" i="207"/>
  <c r="Q17" i="207"/>
  <c r="Q18" i="207"/>
  <c r="Q19" i="207"/>
  <c r="Q20" i="207"/>
  <c r="Q21" i="207"/>
  <c r="Q8" i="207"/>
  <c r="N8" i="207"/>
  <c r="N9" i="207"/>
  <c r="N10" i="207"/>
  <c r="N11" i="207"/>
  <c r="N12" i="207"/>
  <c r="N13" i="207"/>
  <c r="N14" i="207"/>
  <c r="N15" i="207"/>
  <c r="N16" i="207"/>
  <c r="N17" i="207"/>
  <c r="N18" i="207"/>
  <c r="N19" i="207"/>
  <c r="N20" i="207"/>
  <c r="N21" i="207"/>
  <c r="M8" i="207"/>
  <c r="M9" i="207"/>
  <c r="M10" i="207"/>
  <c r="M11" i="207"/>
  <c r="M12" i="207"/>
  <c r="M13" i="207"/>
  <c r="M14" i="207"/>
  <c r="M15" i="207"/>
  <c r="M16" i="207"/>
  <c r="M17" i="207"/>
  <c r="M18" i="207"/>
  <c r="M19" i="207"/>
  <c r="M20" i="207"/>
  <c r="M21" i="207"/>
  <c r="J8" i="207"/>
  <c r="J9" i="207"/>
  <c r="J10" i="207"/>
  <c r="J11" i="207"/>
  <c r="J12" i="207"/>
  <c r="J13" i="207"/>
  <c r="J14" i="207"/>
  <c r="J15" i="207"/>
  <c r="J16" i="207"/>
  <c r="J17" i="207"/>
  <c r="J18" i="207"/>
  <c r="J19" i="207"/>
  <c r="J20" i="207"/>
  <c r="J21" i="207"/>
  <c r="E7" i="206"/>
  <c r="E12" i="206" s="1"/>
  <c r="G7" i="206"/>
  <c r="H7" i="206"/>
  <c r="H12" i="206" s="1"/>
  <c r="D7" i="206"/>
  <c r="D12" i="206" s="1"/>
  <c r="J8" i="206"/>
  <c r="J9" i="206"/>
  <c r="J10" i="206"/>
  <c r="J11" i="206"/>
  <c r="I8" i="206"/>
  <c r="I9" i="206"/>
  <c r="I10" i="206"/>
  <c r="I11" i="206"/>
  <c r="F8" i="206"/>
  <c r="F9" i="206"/>
  <c r="F10" i="206"/>
  <c r="F11" i="206"/>
  <c r="E9" i="204"/>
  <c r="G9" i="204"/>
  <c r="D9" i="204"/>
  <c r="E7" i="204"/>
  <c r="G7" i="204"/>
  <c r="D7" i="204"/>
  <c r="J8" i="204"/>
  <c r="J10" i="204"/>
  <c r="J11" i="204"/>
  <c r="J12" i="204"/>
  <c r="J13" i="204"/>
  <c r="J14" i="204"/>
  <c r="J15" i="204"/>
  <c r="J16" i="204"/>
  <c r="J17" i="204"/>
  <c r="J18" i="204"/>
  <c r="I8" i="204"/>
  <c r="I10" i="204"/>
  <c r="I11" i="204"/>
  <c r="I12" i="204"/>
  <c r="I13" i="204"/>
  <c r="I14" i="204"/>
  <c r="I15" i="204"/>
  <c r="I16" i="204"/>
  <c r="I17" i="204"/>
  <c r="I18" i="204"/>
  <c r="F8" i="204"/>
  <c r="F7" i="204" s="1"/>
  <c r="F10" i="204"/>
  <c r="F11" i="204"/>
  <c r="F12" i="204"/>
  <c r="F13" i="204"/>
  <c r="F14" i="204"/>
  <c r="F15" i="204"/>
  <c r="F16" i="204"/>
  <c r="F17" i="204"/>
  <c r="F18" i="204"/>
  <c r="E6" i="205"/>
  <c r="G6" i="205"/>
  <c r="H6" i="205"/>
  <c r="D6" i="205"/>
  <c r="J7" i="205"/>
  <c r="J8" i="205"/>
  <c r="J9" i="205"/>
  <c r="J10" i="205"/>
  <c r="J11" i="205"/>
  <c r="J12" i="205"/>
  <c r="J13" i="205"/>
  <c r="J14" i="205"/>
  <c r="J15" i="205"/>
  <c r="J16" i="205"/>
  <c r="J17" i="205"/>
  <c r="J18" i="205"/>
  <c r="J19" i="205"/>
  <c r="J20" i="205"/>
  <c r="J21" i="205"/>
  <c r="J22" i="205"/>
  <c r="J23" i="205"/>
  <c r="J24" i="205"/>
  <c r="J25" i="205"/>
  <c r="J26" i="205"/>
  <c r="J27" i="205"/>
  <c r="J28" i="205"/>
  <c r="J29" i="205"/>
  <c r="J30" i="205"/>
  <c r="J31" i="205"/>
  <c r="I7" i="205"/>
  <c r="I8" i="205"/>
  <c r="I9" i="205"/>
  <c r="I10" i="205"/>
  <c r="I11" i="205"/>
  <c r="I12" i="205"/>
  <c r="I13" i="205"/>
  <c r="I14" i="205"/>
  <c r="I15" i="205"/>
  <c r="I16" i="205"/>
  <c r="I17" i="205"/>
  <c r="I18" i="205"/>
  <c r="I19" i="205"/>
  <c r="I20" i="205"/>
  <c r="I21" i="205"/>
  <c r="I22" i="205"/>
  <c r="I23" i="205"/>
  <c r="I24" i="205"/>
  <c r="I25" i="205"/>
  <c r="I26" i="205"/>
  <c r="I27" i="205"/>
  <c r="I28" i="205"/>
  <c r="I29" i="205"/>
  <c r="I30" i="205"/>
  <c r="I31" i="205"/>
  <c r="F7" i="205"/>
  <c r="F8" i="205"/>
  <c r="F9" i="205"/>
  <c r="F10" i="205"/>
  <c r="F11" i="205"/>
  <c r="F12" i="205"/>
  <c r="F13" i="205"/>
  <c r="F14" i="205"/>
  <c r="F15" i="205"/>
  <c r="F16" i="205"/>
  <c r="F17" i="205"/>
  <c r="F18" i="205"/>
  <c r="F19" i="205"/>
  <c r="F20" i="205"/>
  <c r="F21" i="205"/>
  <c r="F22" i="205"/>
  <c r="F23" i="205"/>
  <c r="F24" i="205"/>
  <c r="F25" i="205"/>
  <c r="F26" i="205"/>
  <c r="F27" i="205"/>
  <c r="F28" i="205"/>
  <c r="F29" i="205"/>
  <c r="F30" i="205"/>
  <c r="F31" i="205"/>
  <c r="I7" i="203"/>
  <c r="I14" i="203" s="1"/>
  <c r="K7" i="203"/>
  <c r="H7" i="203"/>
  <c r="H14" i="203" s="1"/>
  <c r="Q9" i="203"/>
  <c r="Q10" i="203"/>
  <c r="Q11" i="203"/>
  <c r="Q12" i="203"/>
  <c r="Q13" i="203"/>
  <c r="Q8" i="203"/>
  <c r="N8" i="203"/>
  <c r="N9" i="203"/>
  <c r="N10" i="203"/>
  <c r="N11" i="203"/>
  <c r="N12" i="203"/>
  <c r="N13" i="203"/>
  <c r="M8" i="203"/>
  <c r="M9" i="203"/>
  <c r="M10" i="203"/>
  <c r="M11" i="203"/>
  <c r="M12" i="203"/>
  <c r="M13" i="203"/>
  <c r="J8" i="203"/>
  <c r="J9" i="203"/>
  <c r="J10" i="203"/>
  <c r="J11" i="203"/>
  <c r="J12" i="203"/>
  <c r="J13" i="203"/>
  <c r="E7" i="202"/>
  <c r="E12" i="202" s="1"/>
  <c r="G7" i="202"/>
  <c r="H7" i="202"/>
  <c r="H12" i="202" s="1"/>
  <c r="D7" i="202"/>
  <c r="D12" i="202" s="1"/>
  <c r="J8" i="202"/>
  <c r="J9" i="202"/>
  <c r="J10" i="202"/>
  <c r="J11" i="202"/>
  <c r="I8" i="202"/>
  <c r="I9" i="202"/>
  <c r="I10" i="202"/>
  <c r="I11" i="202"/>
  <c r="F8" i="202"/>
  <c r="F9" i="202"/>
  <c r="F10" i="202"/>
  <c r="F11" i="202"/>
  <c r="E7" i="200"/>
  <c r="G7" i="200"/>
  <c r="D7" i="200"/>
  <c r="J8" i="200"/>
  <c r="J10" i="200"/>
  <c r="I8" i="200"/>
  <c r="I10" i="200"/>
  <c r="F8" i="200"/>
  <c r="F7" i="200" s="1"/>
  <c r="F10" i="200"/>
  <c r="E6" i="201"/>
  <c r="G6" i="201"/>
  <c r="H6" i="201"/>
  <c r="D6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I7" i="201"/>
  <c r="I8" i="201"/>
  <c r="I9" i="201"/>
  <c r="I10" i="201"/>
  <c r="I11" i="201"/>
  <c r="I12" i="201"/>
  <c r="I13" i="201"/>
  <c r="I14" i="201"/>
  <c r="I15" i="201"/>
  <c r="I16" i="201"/>
  <c r="I17" i="201"/>
  <c r="I18" i="201"/>
  <c r="I19" i="201"/>
  <c r="I20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I7" i="199"/>
  <c r="I18" i="199" s="1"/>
  <c r="K7" i="199"/>
  <c r="K18" i="199" s="1"/>
  <c r="H7" i="199"/>
  <c r="H18" i="199" s="1"/>
  <c r="Q9" i="199"/>
  <c r="Q10" i="199"/>
  <c r="Q11" i="199"/>
  <c r="Q12" i="199"/>
  <c r="Q13" i="199"/>
  <c r="Q14" i="199"/>
  <c r="Q15" i="199"/>
  <c r="Q16" i="199"/>
  <c r="Q17" i="199"/>
  <c r="Q8" i="199"/>
  <c r="N8" i="199"/>
  <c r="N9" i="199"/>
  <c r="N10" i="199"/>
  <c r="N11" i="199"/>
  <c r="N12" i="199"/>
  <c r="N13" i="199"/>
  <c r="N14" i="199"/>
  <c r="N15" i="199"/>
  <c r="N16" i="199"/>
  <c r="N17" i="199"/>
  <c r="M8" i="199"/>
  <c r="M9" i="199"/>
  <c r="M10" i="199"/>
  <c r="M11" i="199"/>
  <c r="M12" i="199"/>
  <c r="M13" i="199"/>
  <c r="M14" i="199"/>
  <c r="M15" i="199"/>
  <c r="M16" i="199"/>
  <c r="M17" i="199"/>
  <c r="J8" i="199"/>
  <c r="J9" i="199"/>
  <c r="J10" i="199"/>
  <c r="J11" i="199"/>
  <c r="J12" i="199"/>
  <c r="J13" i="199"/>
  <c r="J14" i="199"/>
  <c r="J15" i="199"/>
  <c r="J16" i="199"/>
  <c r="J17" i="199"/>
  <c r="E7" i="198"/>
  <c r="E11" i="198" s="1"/>
  <c r="G7" i="198"/>
  <c r="H7" i="198"/>
  <c r="H11" i="198" s="1"/>
  <c r="D7" i="198"/>
  <c r="D11" i="198" s="1"/>
  <c r="J8" i="198"/>
  <c r="J9" i="198"/>
  <c r="J10" i="198"/>
  <c r="I8" i="198"/>
  <c r="I9" i="198"/>
  <c r="I10" i="198"/>
  <c r="F8" i="198"/>
  <c r="F9" i="198"/>
  <c r="F10" i="198"/>
  <c r="E7" i="196"/>
  <c r="G7" i="196"/>
  <c r="D7" i="196"/>
  <c r="J8" i="196"/>
  <c r="J10" i="196"/>
  <c r="I8" i="196"/>
  <c r="I10" i="196"/>
  <c r="F8" i="196"/>
  <c r="F7" i="196" s="1"/>
  <c r="F10" i="196"/>
  <c r="E6" i="197"/>
  <c r="G6" i="197"/>
  <c r="H6" i="197"/>
  <c r="D6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I7" i="197"/>
  <c r="I8" i="197"/>
  <c r="I9" i="197"/>
  <c r="I10" i="197"/>
  <c r="I11" i="197"/>
  <c r="I12" i="197"/>
  <c r="I13" i="197"/>
  <c r="I14" i="197"/>
  <c r="I15" i="197"/>
  <c r="I16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I7" i="195"/>
  <c r="I12" i="195" s="1"/>
  <c r="K7" i="195"/>
  <c r="K12" i="195" s="1"/>
  <c r="H7" i="195"/>
  <c r="H12" i="195" s="1"/>
  <c r="Q9" i="195"/>
  <c r="Q10" i="195"/>
  <c r="Q11" i="195"/>
  <c r="Q8" i="195"/>
  <c r="N8" i="195"/>
  <c r="N9" i="195"/>
  <c r="N10" i="195"/>
  <c r="N11" i="195"/>
  <c r="M8" i="195"/>
  <c r="M9" i="195"/>
  <c r="M10" i="195"/>
  <c r="M11" i="195"/>
  <c r="J8" i="195"/>
  <c r="J9" i="195"/>
  <c r="J10" i="195"/>
  <c r="J11" i="195"/>
  <c r="E7" i="194"/>
  <c r="E10" i="194" s="1"/>
  <c r="G7" i="194"/>
  <c r="H7" i="194"/>
  <c r="H10" i="194" s="1"/>
  <c r="D7" i="194"/>
  <c r="D10" i="194" s="1"/>
  <c r="J8" i="194"/>
  <c r="J9" i="194"/>
  <c r="I8" i="194"/>
  <c r="I9" i="194"/>
  <c r="F8" i="194"/>
  <c r="F9" i="194"/>
  <c r="E7" i="192"/>
  <c r="G7" i="192"/>
  <c r="D7" i="192"/>
  <c r="J8" i="192"/>
  <c r="J10" i="192"/>
  <c r="I8" i="192"/>
  <c r="I10" i="192"/>
  <c r="F8" i="192"/>
  <c r="F7" i="192" s="1"/>
  <c r="F10" i="192"/>
  <c r="E6" i="193"/>
  <c r="G6" i="193"/>
  <c r="H6" i="193"/>
  <c r="D6" i="193"/>
  <c r="J7" i="193"/>
  <c r="J8" i="193"/>
  <c r="J9" i="193"/>
  <c r="J10" i="193"/>
  <c r="J11" i="193"/>
  <c r="J12" i="193"/>
  <c r="J13" i="193"/>
  <c r="J14" i="193"/>
  <c r="J15" i="193"/>
  <c r="J16" i="193"/>
  <c r="J17" i="193"/>
  <c r="J18" i="193"/>
  <c r="J19" i="193"/>
  <c r="J20" i="193"/>
  <c r="J21" i="193"/>
  <c r="J22" i="193"/>
  <c r="J23" i="193"/>
  <c r="J24" i="193"/>
  <c r="J25" i="193"/>
  <c r="J26" i="193"/>
  <c r="J27" i="193"/>
  <c r="J28" i="193"/>
  <c r="J29" i="193"/>
  <c r="J30" i="193"/>
  <c r="J31" i="193"/>
  <c r="I7" i="193"/>
  <c r="I8" i="193"/>
  <c r="I9" i="193"/>
  <c r="I10" i="193"/>
  <c r="I11" i="193"/>
  <c r="I12" i="193"/>
  <c r="I13" i="193"/>
  <c r="I14" i="193"/>
  <c r="I15" i="193"/>
  <c r="I16" i="193"/>
  <c r="I17" i="193"/>
  <c r="I18" i="193"/>
  <c r="I19" i="193"/>
  <c r="I20" i="193"/>
  <c r="I21" i="193"/>
  <c r="I22" i="193"/>
  <c r="I23" i="193"/>
  <c r="I24" i="193"/>
  <c r="I25" i="193"/>
  <c r="I26" i="193"/>
  <c r="I27" i="193"/>
  <c r="I28" i="193"/>
  <c r="I29" i="193"/>
  <c r="I30" i="193"/>
  <c r="I31" i="193"/>
  <c r="F7" i="193"/>
  <c r="F8" i="193"/>
  <c r="F9" i="193"/>
  <c r="F10" i="193"/>
  <c r="F11" i="193"/>
  <c r="F12" i="193"/>
  <c r="F13" i="193"/>
  <c r="F14" i="193"/>
  <c r="F15" i="193"/>
  <c r="F16" i="193"/>
  <c r="F17" i="193"/>
  <c r="F18" i="193"/>
  <c r="F19" i="193"/>
  <c r="F20" i="193"/>
  <c r="F21" i="193"/>
  <c r="F22" i="193"/>
  <c r="F23" i="193"/>
  <c r="F24" i="193"/>
  <c r="F25" i="193"/>
  <c r="F26" i="193"/>
  <c r="F27" i="193"/>
  <c r="F28" i="193"/>
  <c r="F29" i="193"/>
  <c r="F30" i="193"/>
  <c r="F31" i="193"/>
  <c r="I7" i="191"/>
  <c r="I18" i="191" s="1"/>
  <c r="K7" i="191"/>
  <c r="K18" i="191" s="1"/>
  <c r="H7" i="191"/>
  <c r="H18" i="191" s="1"/>
  <c r="Q9" i="191"/>
  <c r="Q10" i="191"/>
  <c r="Q11" i="191"/>
  <c r="Q12" i="191"/>
  <c r="Q13" i="191"/>
  <c r="Q14" i="191"/>
  <c r="Q15" i="191"/>
  <c r="Q16" i="191"/>
  <c r="Q17" i="191"/>
  <c r="Q8" i="191"/>
  <c r="N8" i="191"/>
  <c r="N9" i="191"/>
  <c r="N10" i="191"/>
  <c r="N11" i="191"/>
  <c r="N12" i="191"/>
  <c r="N13" i="191"/>
  <c r="N14" i="191"/>
  <c r="N15" i="191"/>
  <c r="N16" i="191"/>
  <c r="N17" i="191"/>
  <c r="M8" i="191"/>
  <c r="M9" i="191"/>
  <c r="M10" i="191"/>
  <c r="M11" i="191"/>
  <c r="M12" i="191"/>
  <c r="M13" i="191"/>
  <c r="M14" i="191"/>
  <c r="M15" i="191"/>
  <c r="M16" i="191"/>
  <c r="M17" i="191"/>
  <c r="J8" i="191"/>
  <c r="J9" i="191"/>
  <c r="J10" i="191"/>
  <c r="J11" i="191"/>
  <c r="J12" i="191"/>
  <c r="J13" i="191"/>
  <c r="J14" i="191"/>
  <c r="J15" i="191"/>
  <c r="J16" i="191"/>
  <c r="J17" i="191"/>
  <c r="E7" i="190"/>
  <c r="E13" i="190" s="1"/>
  <c r="G7" i="190"/>
  <c r="G13" i="190" s="1"/>
  <c r="H7" i="190"/>
  <c r="H13" i="190" s="1"/>
  <c r="D7" i="190"/>
  <c r="D13" i="190" s="1"/>
  <c r="J8" i="190"/>
  <c r="J9" i="190"/>
  <c r="J10" i="190"/>
  <c r="J11" i="190"/>
  <c r="J12" i="190"/>
  <c r="I8" i="190"/>
  <c r="I9" i="190"/>
  <c r="I10" i="190"/>
  <c r="I11" i="190"/>
  <c r="I12" i="190"/>
  <c r="F8" i="190"/>
  <c r="F7" i="190" s="1"/>
  <c r="F13" i="190" s="1"/>
  <c r="F9" i="190"/>
  <c r="F10" i="190"/>
  <c r="F11" i="190"/>
  <c r="F12" i="190"/>
  <c r="E7" i="188"/>
  <c r="G7" i="188"/>
  <c r="D7" i="188"/>
  <c r="J8" i="188"/>
  <c r="J9" i="188"/>
  <c r="J10" i="188"/>
  <c r="J12" i="188"/>
  <c r="I8" i="188"/>
  <c r="I9" i="188"/>
  <c r="I10" i="188"/>
  <c r="I12" i="188"/>
  <c r="F8" i="188"/>
  <c r="F7" i="188" s="1"/>
  <c r="F9" i="188"/>
  <c r="F10" i="188"/>
  <c r="F12" i="188"/>
  <c r="E6" i="189"/>
  <c r="G6" i="189"/>
  <c r="H6" i="189"/>
  <c r="D6" i="189"/>
  <c r="J7" i="189"/>
  <c r="J8" i="189"/>
  <c r="J9" i="189"/>
  <c r="J10" i="189"/>
  <c r="J11" i="189"/>
  <c r="J12" i="189"/>
  <c r="I7" i="189"/>
  <c r="I8" i="189"/>
  <c r="I9" i="189"/>
  <c r="I10" i="189"/>
  <c r="I11" i="189"/>
  <c r="I12" i="189"/>
  <c r="F7" i="189"/>
  <c r="F8" i="189"/>
  <c r="F9" i="189"/>
  <c r="F10" i="189"/>
  <c r="F11" i="189"/>
  <c r="F12" i="189"/>
  <c r="I7" i="187"/>
  <c r="I17" i="187" s="1"/>
  <c r="K7" i="187"/>
  <c r="H7" i="187"/>
  <c r="H17" i="187" s="1"/>
  <c r="Q9" i="187"/>
  <c r="Q10" i="187"/>
  <c r="Q11" i="187"/>
  <c r="Q12" i="187"/>
  <c r="Q13" i="187"/>
  <c r="Q14" i="187"/>
  <c r="Q15" i="187"/>
  <c r="Q16" i="187"/>
  <c r="Q8" i="187"/>
  <c r="N8" i="187"/>
  <c r="N9" i="187"/>
  <c r="N10" i="187"/>
  <c r="N11" i="187"/>
  <c r="N12" i="187"/>
  <c r="N13" i="187"/>
  <c r="N14" i="187"/>
  <c r="N15" i="187"/>
  <c r="N16" i="187"/>
  <c r="M8" i="187"/>
  <c r="M9" i="187"/>
  <c r="M10" i="187"/>
  <c r="M11" i="187"/>
  <c r="M12" i="187"/>
  <c r="M13" i="187"/>
  <c r="M14" i="187"/>
  <c r="M15" i="187"/>
  <c r="M16" i="187"/>
  <c r="J8" i="187"/>
  <c r="J9" i="187"/>
  <c r="J10" i="187"/>
  <c r="J11" i="187"/>
  <c r="J12" i="187"/>
  <c r="J13" i="187"/>
  <c r="J14" i="187"/>
  <c r="J15" i="187"/>
  <c r="J16" i="187"/>
  <c r="E7" i="186"/>
  <c r="E12" i="186" s="1"/>
  <c r="G7" i="186"/>
  <c r="H7" i="186"/>
  <c r="H12" i="186" s="1"/>
  <c r="D7" i="186"/>
  <c r="D12" i="186" s="1"/>
  <c r="J8" i="186"/>
  <c r="J9" i="186"/>
  <c r="J10" i="186"/>
  <c r="J11" i="186"/>
  <c r="I8" i="186"/>
  <c r="I9" i="186"/>
  <c r="I10" i="186"/>
  <c r="I11" i="186"/>
  <c r="F8" i="186"/>
  <c r="F9" i="186"/>
  <c r="F10" i="186"/>
  <c r="F11" i="186"/>
  <c r="E13" i="184"/>
  <c r="G13" i="184"/>
  <c r="D13" i="184"/>
  <c r="E7" i="184"/>
  <c r="G7" i="184"/>
  <c r="D7" i="184"/>
  <c r="J8" i="184"/>
  <c r="J9" i="184"/>
  <c r="J10" i="184"/>
  <c r="J11" i="184"/>
  <c r="J12" i="184"/>
  <c r="J14" i="184"/>
  <c r="J15" i="184"/>
  <c r="J16" i="184"/>
  <c r="I8" i="184"/>
  <c r="I9" i="184"/>
  <c r="I10" i="184"/>
  <c r="I11" i="184"/>
  <c r="I12" i="184"/>
  <c r="I14" i="184"/>
  <c r="I15" i="184"/>
  <c r="I16" i="184"/>
  <c r="F8" i="184"/>
  <c r="F9" i="184"/>
  <c r="F10" i="184"/>
  <c r="F11" i="184"/>
  <c r="F12" i="184"/>
  <c r="F14" i="184"/>
  <c r="F13" i="184" s="1"/>
  <c r="F15" i="184"/>
  <c r="F16" i="184"/>
  <c r="E6" i="185"/>
  <c r="G6" i="185"/>
  <c r="H6" i="185"/>
  <c r="D6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I7" i="185"/>
  <c r="I8" i="185"/>
  <c r="I9" i="185"/>
  <c r="I10" i="185"/>
  <c r="I11" i="185"/>
  <c r="I12" i="185"/>
  <c r="I13" i="185"/>
  <c r="I14" i="185"/>
  <c r="I15" i="185"/>
  <c r="I16" i="185"/>
  <c r="I17" i="185"/>
  <c r="I18" i="185"/>
  <c r="I19" i="185"/>
  <c r="I20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I7" i="183"/>
  <c r="I19" i="183" s="1"/>
  <c r="K7" i="183"/>
  <c r="H7" i="183"/>
  <c r="H19" i="183" s="1"/>
  <c r="Q9" i="183"/>
  <c r="Q10" i="183"/>
  <c r="Q11" i="183"/>
  <c r="Q12" i="183"/>
  <c r="Q13" i="183"/>
  <c r="Q14" i="183"/>
  <c r="Q15" i="183"/>
  <c r="Q16" i="183"/>
  <c r="Q17" i="183"/>
  <c r="Q18" i="183"/>
  <c r="Q8" i="183"/>
  <c r="N8" i="183"/>
  <c r="N9" i="183"/>
  <c r="N10" i="183"/>
  <c r="N11" i="183"/>
  <c r="N12" i="183"/>
  <c r="N13" i="183"/>
  <c r="N14" i="183"/>
  <c r="N15" i="183"/>
  <c r="N16" i="183"/>
  <c r="N17" i="183"/>
  <c r="N18" i="183"/>
  <c r="M8" i="183"/>
  <c r="M9" i="183"/>
  <c r="M10" i="183"/>
  <c r="M11" i="183"/>
  <c r="M12" i="183"/>
  <c r="M13" i="183"/>
  <c r="M14" i="183"/>
  <c r="M15" i="183"/>
  <c r="M16" i="183"/>
  <c r="M17" i="183"/>
  <c r="M18" i="183"/>
  <c r="J8" i="183"/>
  <c r="J9" i="183"/>
  <c r="J10" i="183"/>
  <c r="J11" i="183"/>
  <c r="J12" i="183"/>
  <c r="J13" i="183"/>
  <c r="J14" i="183"/>
  <c r="J15" i="183"/>
  <c r="J16" i="183"/>
  <c r="J17" i="183"/>
  <c r="J18" i="183"/>
  <c r="E7" i="182"/>
  <c r="E12" i="182" s="1"/>
  <c r="G7" i="182"/>
  <c r="H7" i="182"/>
  <c r="D7" i="182"/>
  <c r="D12" i="182" s="1"/>
  <c r="J8" i="182"/>
  <c r="J9" i="182"/>
  <c r="J10" i="182"/>
  <c r="J11" i="182"/>
  <c r="I8" i="182"/>
  <c r="I9" i="182"/>
  <c r="I10" i="182"/>
  <c r="I11" i="182"/>
  <c r="F8" i="182"/>
  <c r="F9" i="182"/>
  <c r="F10" i="182"/>
  <c r="F11" i="182"/>
  <c r="E12" i="180"/>
  <c r="G12" i="180"/>
  <c r="D12" i="180"/>
  <c r="E7" i="180"/>
  <c r="G7" i="180"/>
  <c r="D7" i="180"/>
  <c r="J8" i="180"/>
  <c r="J9" i="180"/>
  <c r="J10" i="180"/>
  <c r="J11" i="180"/>
  <c r="J13" i="180"/>
  <c r="J14" i="180"/>
  <c r="J15" i="180"/>
  <c r="J16" i="180"/>
  <c r="I8" i="180"/>
  <c r="I9" i="180"/>
  <c r="I10" i="180"/>
  <c r="I11" i="180"/>
  <c r="I13" i="180"/>
  <c r="I14" i="180"/>
  <c r="I15" i="180"/>
  <c r="I16" i="180"/>
  <c r="F8" i="180"/>
  <c r="F9" i="180"/>
  <c r="F10" i="180"/>
  <c r="F11" i="180"/>
  <c r="F13" i="180"/>
  <c r="F14" i="180"/>
  <c r="F15" i="180"/>
  <c r="F16" i="180"/>
  <c r="E6" i="181"/>
  <c r="G6" i="181"/>
  <c r="H6" i="181"/>
  <c r="D6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J22" i="181"/>
  <c r="J23" i="181"/>
  <c r="J24" i="181"/>
  <c r="J25" i="181"/>
  <c r="J26" i="181"/>
  <c r="J27" i="181"/>
  <c r="J28" i="181"/>
  <c r="J29" i="181"/>
  <c r="J30" i="181"/>
  <c r="I7" i="181"/>
  <c r="I8" i="181"/>
  <c r="I9" i="181"/>
  <c r="I10" i="181"/>
  <c r="I11" i="181"/>
  <c r="I12" i="181"/>
  <c r="I13" i="181"/>
  <c r="I14" i="181"/>
  <c r="I15" i="181"/>
  <c r="I16" i="181"/>
  <c r="I17" i="181"/>
  <c r="I18" i="181"/>
  <c r="I19" i="181"/>
  <c r="I20" i="181"/>
  <c r="I21" i="181"/>
  <c r="I22" i="181"/>
  <c r="I23" i="181"/>
  <c r="I24" i="181"/>
  <c r="I25" i="181"/>
  <c r="I26" i="181"/>
  <c r="I27" i="181"/>
  <c r="I28" i="181"/>
  <c r="I29" i="181"/>
  <c r="I30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F26" i="181"/>
  <c r="F27" i="181"/>
  <c r="F28" i="181"/>
  <c r="F29" i="181"/>
  <c r="F30" i="181"/>
  <c r="I7" i="179"/>
  <c r="I24" i="179" s="1"/>
  <c r="K7" i="179"/>
  <c r="H7" i="179"/>
  <c r="H24" i="179" s="1"/>
  <c r="Q9" i="179"/>
  <c r="Q10" i="179"/>
  <c r="Q11" i="179"/>
  <c r="Q12" i="179"/>
  <c r="Q13" i="179"/>
  <c r="Q14" i="179"/>
  <c r="Q15" i="179"/>
  <c r="Q16" i="179"/>
  <c r="Q17" i="179"/>
  <c r="Q18" i="179"/>
  <c r="Q19" i="179"/>
  <c r="Q20" i="179"/>
  <c r="Q21" i="179"/>
  <c r="Q22" i="179"/>
  <c r="Q23" i="179"/>
  <c r="Q8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M8" i="179"/>
  <c r="M9" i="179"/>
  <c r="M10" i="179"/>
  <c r="M11" i="179"/>
  <c r="M12" i="179"/>
  <c r="M13" i="179"/>
  <c r="M14" i="179"/>
  <c r="M15" i="179"/>
  <c r="M16" i="179"/>
  <c r="M17" i="179"/>
  <c r="M18" i="179"/>
  <c r="M19" i="179"/>
  <c r="M20" i="179"/>
  <c r="M21" i="179"/>
  <c r="M22" i="179"/>
  <c r="M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3" i="178" s="1"/>
  <c r="G7" i="178"/>
  <c r="G13" i="178" s="1"/>
  <c r="H7" i="178"/>
  <c r="H13" i="178" s="1"/>
  <c r="D7" i="178"/>
  <c r="D13" i="178" s="1"/>
  <c r="J8" i="178"/>
  <c r="J9" i="178"/>
  <c r="J10" i="178"/>
  <c r="J11" i="178"/>
  <c r="J12" i="178"/>
  <c r="I8" i="178"/>
  <c r="I9" i="178"/>
  <c r="I10" i="178"/>
  <c r="I11" i="178"/>
  <c r="I12" i="178"/>
  <c r="F8" i="178"/>
  <c r="F9" i="178"/>
  <c r="F10" i="178"/>
  <c r="F11" i="178"/>
  <c r="F12" i="178"/>
  <c r="E10" i="176"/>
  <c r="G10" i="176"/>
  <c r="D10" i="176"/>
  <c r="E7" i="176"/>
  <c r="G7" i="176"/>
  <c r="D7" i="176"/>
  <c r="J8" i="176"/>
  <c r="J9" i="176"/>
  <c r="J11" i="176"/>
  <c r="J12" i="176"/>
  <c r="I8" i="176"/>
  <c r="I9" i="176"/>
  <c r="I11" i="176"/>
  <c r="I12" i="176"/>
  <c r="F8" i="176"/>
  <c r="F9" i="176"/>
  <c r="F11" i="176"/>
  <c r="F10" i="176" s="1"/>
  <c r="F12" i="176"/>
  <c r="E6" i="177"/>
  <c r="G6" i="177"/>
  <c r="H6" i="177"/>
  <c r="D6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I7" i="177"/>
  <c r="I8" i="177"/>
  <c r="I9" i="177"/>
  <c r="I10" i="177"/>
  <c r="I11" i="177"/>
  <c r="I12" i="177"/>
  <c r="I13" i="177"/>
  <c r="I14" i="177"/>
  <c r="I15" i="177"/>
  <c r="I16" i="177"/>
  <c r="I17" i="177"/>
  <c r="I18" i="177"/>
  <c r="I19" i="177"/>
  <c r="I20" i="177"/>
  <c r="I21" i="177"/>
  <c r="I22" i="177"/>
  <c r="I23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I7" i="175"/>
  <c r="I24" i="175" s="1"/>
  <c r="K7" i="175"/>
  <c r="K24" i="175" s="1"/>
  <c r="H7" i="175"/>
  <c r="H24" i="175" s="1"/>
  <c r="Q9" i="175"/>
  <c r="Q10" i="175"/>
  <c r="Q11" i="175"/>
  <c r="Q12" i="175"/>
  <c r="Q13" i="175"/>
  <c r="Q14" i="175"/>
  <c r="Q15" i="175"/>
  <c r="Q16" i="175"/>
  <c r="Q17" i="175"/>
  <c r="Q18" i="175"/>
  <c r="Q19" i="175"/>
  <c r="Q20" i="175"/>
  <c r="Q21" i="175"/>
  <c r="Q22" i="175"/>
  <c r="Q23" i="175"/>
  <c r="Q8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M8" i="175"/>
  <c r="M9" i="175"/>
  <c r="M10" i="175"/>
  <c r="M11" i="175"/>
  <c r="M12" i="175"/>
  <c r="M13" i="175"/>
  <c r="M14" i="175"/>
  <c r="M15" i="175"/>
  <c r="M16" i="175"/>
  <c r="M17" i="175"/>
  <c r="M18" i="175"/>
  <c r="M19" i="175"/>
  <c r="M20" i="175"/>
  <c r="M21" i="175"/>
  <c r="M22" i="175"/>
  <c r="M2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E7" i="174"/>
  <c r="E11" i="174" s="1"/>
  <c r="G7" i="174"/>
  <c r="H7" i="174"/>
  <c r="H11" i="174" s="1"/>
  <c r="D7" i="174"/>
  <c r="D11" i="174" s="1"/>
  <c r="J8" i="174"/>
  <c r="J9" i="174"/>
  <c r="J10" i="174"/>
  <c r="I8" i="174"/>
  <c r="I9" i="174"/>
  <c r="I10" i="174"/>
  <c r="F8" i="174"/>
  <c r="F9" i="174"/>
  <c r="F10" i="174"/>
  <c r="E9" i="172"/>
  <c r="G9" i="172"/>
  <c r="D9" i="172"/>
  <c r="E7" i="172"/>
  <c r="G7" i="172"/>
  <c r="D7" i="172"/>
  <c r="J8" i="172"/>
  <c r="J10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I8" i="172"/>
  <c r="I10" i="172"/>
  <c r="I11" i="172"/>
  <c r="I12" i="172"/>
  <c r="I13" i="172"/>
  <c r="I14" i="172"/>
  <c r="I15" i="172"/>
  <c r="I16" i="172"/>
  <c r="I17" i="172"/>
  <c r="I18" i="172"/>
  <c r="I19" i="172"/>
  <c r="I20" i="172"/>
  <c r="I21" i="172"/>
  <c r="I22" i="172"/>
  <c r="I23" i="172"/>
  <c r="I24" i="172"/>
  <c r="I25" i="172"/>
  <c r="I26" i="172"/>
  <c r="I27" i="172"/>
  <c r="I28" i="172"/>
  <c r="I29" i="172"/>
  <c r="I30" i="172"/>
  <c r="I31" i="172"/>
  <c r="I32" i="172"/>
  <c r="I33" i="172"/>
  <c r="I34" i="172"/>
  <c r="I35" i="172"/>
  <c r="F8" i="172"/>
  <c r="F7" i="172" s="1"/>
  <c r="F10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E6" i="173"/>
  <c r="G6" i="173"/>
  <c r="H6" i="173"/>
  <c r="D6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I7" i="173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I7" i="171"/>
  <c r="I36" i="171" s="1"/>
  <c r="K7" i="171"/>
  <c r="H7" i="171"/>
  <c r="H36" i="171" s="1"/>
  <c r="Q9" i="171"/>
  <c r="Q10" i="171"/>
  <c r="Q11" i="171"/>
  <c r="Q12" i="171"/>
  <c r="Q13" i="171"/>
  <c r="Q14" i="171"/>
  <c r="Q15" i="171"/>
  <c r="Q16" i="171"/>
  <c r="Q17" i="171"/>
  <c r="Q18" i="171"/>
  <c r="Q19" i="171"/>
  <c r="Q20" i="171"/>
  <c r="Q21" i="171"/>
  <c r="Q22" i="171"/>
  <c r="Q23" i="171"/>
  <c r="Q24" i="171"/>
  <c r="Q25" i="171"/>
  <c r="Q26" i="171"/>
  <c r="Q27" i="171"/>
  <c r="Q28" i="171"/>
  <c r="Q29" i="171"/>
  <c r="Q30" i="171"/>
  <c r="Q31" i="171"/>
  <c r="Q32" i="171"/>
  <c r="Q33" i="171"/>
  <c r="Q34" i="171"/>
  <c r="Q35" i="171"/>
  <c r="Q8" i="171"/>
  <c r="N8" i="171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N21" i="171"/>
  <c r="N22" i="171"/>
  <c r="N23" i="171"/>
  <c r="N24" i="171"/>
  <c r="N25" i="171"/>
  <c r="N26" i="171"/>
  <c r="N27" i="171"/>
  <c r="N28" i="171"/>
  <c r="N29" i="171"/>
  <c r="N30" i="171"/>
  <c r="N31" i="171"/>
  <c r="N32" i="171"/>
  <c r="N33" i="171"/>
  <c r="N34" i="171"/>
  <c r="N35" i="171"/>
  <c r="M8" i="171"/>
  <c r="M9" i="171"/>
  <c r="M10" i="171"/>
  <c r="M11" i="171"/>
  <c r="M12" i="171"/>
  <c r="M13" i="171"/>
  <c r="M14" i="171"/>
  <c r="M15" i="171"/>
  <c r="M16" i="171"/>
  <c r="M17" i="171"/>
  <c r="M18" i="171"/>
  <c r="M19" i="171"/>
  <c r="M20" i="171"/>
  <c r="M21" i="171"/>
  <c r="M22" i="171"/>
  <c r="M23" i="171"/>
  <c r="M24" i="171"/>
  <c r="M25" i="171"/>
  <c r="M26" i="171"/>
  <c r="M27" i="171"/>
  <c r="M28" i="171"/>
  <c r="M29" i="171"/>
  <c r="M30" i="171"/>
  <c r="M31" i="171"/>
  <c r="M32" i="171"/>
  <c r="M33" i="171"/>
  <c r="M34" i="171"/>
  <c r="M35" i="171"/>
  <c r="J8" i="171"/>
  <c r="J9" i="171"/>
  <c r="J10" i="171"/>
  <c r="J11" i="171"/>
  <c r="J12" i="171"/>
  <c r="J13" i="171"/>
  <c r="J14" i="171"/>
  <c r="J15" i="171"/>
  <c r="J16" i="171"/>
  <c r="J17" i="171"/>
  <c r="J18" i="171"/>
  <c r="J19" i="171"/>
  <c r="J20" i="171"/>
  <c r="J21" i="171"/>
  <c r="J22" i="171"/>
  <c r="J23" i="171"/>
  <c r="J24" i="171"/>
  <c r="J25" i="171"/>
  <c r="J26" i="171"/>
  <c r="J27" i="171"/>
  <c r="J28" i="171"/>
  <c r="J29" i="171"/>
  <c r="J30" i="171"/>
  <c r="J31" i="171"/>
  <c r="J32" i="171"/>
  <c r="J33" i="171"/>
  <c r="J34" i="171"/>
  <c r="J35" i="171"/>
  <c r="E7" i="170"/>
  <c r="E14" i="170" s="1"/>
  <c r="G7" i="170"/>
  <c r="G14" i="170" s="1"/>
  <c r="H7" i="170"/>
  <c r="H14" i="170" s="1"/>
  <c r="D7" i="170"/>
  <c r="D14" i="170" s="1"/>
  <c r="J8" i="170"/>
  <c r="J9" i="170"/>
  <c r="J10" i="170"/>
  <c r="J11" i="170"/>
  <c r="J12" i="170"/>
  <c r="J13" i="170"/>
  <c r="I8" i="170"/>
  <c r="I9" i="170"/>
  <c r="I10" i="170"/>
  <c r="I11" i="170"/>
  <c r="I12" i="170"/>
  <c r="I13" i="170"/>
  <c r="F8" i="170"/>
  <c r="F9" i="170"/>
  <c r="F10" i="170"/>
  <c r="F11" i="170"/>
  <c r="F12" i="170"/>
  <c r="F13" i="170"/>
  <c r="E9" i="168"/>
  <c r="G9" i="168"/>
  <c r="D9" i="168"/>
  <c r="E7" i="168"/>
  <c r="G7" i="168"/>
  <c r="D7" i="168"/>
  <c r="J8" i="168"/>
  <c r="J10" i="168"/>
  <c r="J11" i="168"/>
  <c r="J12" i="168"/>
  <c r="J13" i="168"/>
  <c r="J14" i="168"/>
  <c r="J15" i="168"/>
  <c r="J16" i="168"/>
  <c r="J17" i="168"/>
  <c r="J18" i="168"/>
  <c r="J19" i="168"/>
  <c r="J20" i="168"/>
  <c r="J21" i="168"/>
  <c r="J22" i="168"/>
  <c r="J23" i="168"/>
  <c r="J24" i="168"/>
  <c r="J25" i="168"/>
  <c r="J26" i="168"/>
  <c r="J27" i="168"/>
  <c r="J28" i="168"/>
  <c r="J29" i="168"/>
  <c r="J30" i="168"/>
  <c r="J31" i="168"/>
  <c r="J32" i="168"/>
  <c r="J33" i="168"/>
  <c r="J34" i="168"/>
  <c r="J35" i="168"/>
  <c r="I8" i="168"/>
  <c r="I10" i="168"/>
  <c r="I11" i="168"/>
  <c r="I12" i="168"/>
  <c r="I13" i="168"/>
  <c r="I14" i="168"/>
  <c r="I15" i="168"/>
  <c r="I16" i="168"/>
  <c r="I17" i="168"/>
  <c r="I18" i="168"/>
  <c r="I19" i="168"/>
  <c r="I20" i="168"/>
  <c r="I21" i="168"/>
  <c r="I22" i="168"/>
  <c r="I23" i="168"/>
  <c r="I24" i="168"/>
  <c r="I25" i="168"/>
  <c r="I26" i="168"/>
  <c r="I27" i="168"/>
  <c r="I28" i="168"/>
  <c r="I29" i="168"/>
  <c r="I30" i="168"/>
  <c r="I31" i="168"/>
  <c r="I32" i="168"/>
  <c r="I33" i="168"/>
  <c r="I34" i="168"/>
  <c r="I35" i="168"/>
  <c r="F8" i="168"/>
  <c r="F7" i="168" s="1"/>
  <c r="F10" i="168"/>
  <c r="F11" i="168"/>
  <c r="F12" i="168"/>
  <c r="F13" i="168"/>
  <c r="F14" i="168"/>
  <c r="F15" i="168"/>
  <c r="F16" i="168"/>
  <c r="F17" i="168"/>
  <c r="F18" i="168"/>
  <c r="F19" i="168"/>
  <c r="F20" i="168"/>
  <c r="F21" i="168"/>
  <c r="F22" i="168"/>
  <c r="F23" i="168"/>
  <c r="F24" i="168"/>
  <c r="F25" i="168"/>
  <c r="F26" i="168"/>
  <c r="F27" i="168"/>
  <c r="F28" i="168"/>
  <c r="F29" i="168"/>
  <c r="F30" i="168"/>
  <c r="F31" i="168"/>
  <c r="F32" i="168"/>
  <c r="F33" i="168"/>
  <c r="F34" i="168"/>
  <c r="F35" i="168"/>
  <c r="E6" i="169"/>
  <c r="G6" i="169"/>
  <c r="H6" i="169"/>
  <c r="D6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J26" i="169"/>
  <c r="J27" i="169"/>
  <c r="J28" i="169"/>
  <c r="J29" i="169"/>
  <c r="J30" i="169"/>
  <c r="J31" i="169"/>
  <c r="I7" i="169"/>
  <c r="I8" i="169"/>
  <c r="I9" i="169"/>
  <c r="I10" i="169"/>
  <c r="I11" i="169"/>
  <c r="I12" i="169"/>
  <c r="I13" i="169"/>
  <c r="I14" i="169"/>
  <c r="I15" i="169"/>
  <c r="I16" i="169"/>
  <c r="I17" i="169"/>
  <c r="I18" i="169"/>
  <c r="I19" i="169"/>
  <c r="I20" i="169"/>
  <c r="I21" i="169"/>
  <c r="I22" i="169"/>
  <c r="I23" i="169"/>
  <c r="I24" i="169"/>
  <c r="I25" i="169"/>
  <c r="I26" i="169"/>
  <c r="I27" i="169"/>
  <c r="I28" i="169"/>
  <c r="I29" i="169"/>
  <c r="I30" i="169"/>
  <c r="I31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F26" i="169"/>
  <c r="F27" i="169"/>
  <c r="F28" i="169"/>
  <c r="F29" i="169"/>
  <c r="F30" i="169"/>
  <c r="F31" i="169"/>
  <c r="I7" i="167"/>
  <c r="I16" i="167" s="1"/>
  <c r="K7" i="167"/>
  <c r="H7" i="167"/>
  <c r="H16" i="167" s="1"/>
  <c r="Q9" i="167"/>
  <c r="Q10" i="167"/>
  <c r="Q11" i="167"/>
  <c r="Q12" i="167"/>
  <c r="Q13" i="167"/>
  <c r="Q14" i="167"/>
  <c r="Q15" i="167"/>
  <c r="Q8" i="167"/>
  <c r="N8" i="167"/>
  <c r="N9" i="167"/>
  <c r="N10" i="167"/>
  <c r="N11" i="167"/>
  <c r="N12" i="167"/>
  <c r="N13" i="167"/>
  <c r="N14" i="167"/>
  <c r="N15" i="167"/>
  <c r="M8" i="167"/>
  <c r="M9" i="167"/>
  <c r="M10" i="167"/>
  <c r="M11" i="167"/>
  <c r="M12" i="167"/>
  <c r="M13" i="167"/>
  <c r="M14" i="167"/>
  <c r="M15" i="167"/>
  <c r="J8" i="167"/>
  <c r="J9" i="167"/>
  <c r="J10" i="167"/>
  <c r="J11" i="167"/>
  <c r="J12" i="167"/>
  <c r="J13" i="167"/>
  <c r="J14" i="167"/>
  <c r="J15" i="167"/>
  <c r="E7" i="166"/>
  <c r="E11" i="166" s="1"/>
  <c r="G7" i="166"/>
  <c r="G11" i="166" s="1"/>
  <c r="H7" i="166"/>
  <c r="H11" i="166" s="1"/>
  <c r="D7" i="166"/>
  <c r="D11" i="166" s="1"/>
  <c r="J8" i="166"/>
  <c r="J9" i="166"/>
  <c r="J10" i="166"/>
  <c r="I8" i="166"/>
  <c r="I9" i="166"/>
  <c r="I10" i="166"/>
  <c r="F8" i="166"/>
  <c r="F9" i="166"/>
  <c r="F10" i="166"/>
  <c r="E11" i="164"/>
  <c r="G11" i="164"/>
  <c r="D11" i="164"/>
  <c r="E7" i="164"/>
  <c r="G7" i="164"/>
  <c r="D7" i="164"/>
  <c r="J8" i="164"/>
  <c r="J9" i="164"/>
  <c r="J10" i="164"/>
  <c r="J12" i="164"/>
  <c r="J13" i="164"/>
  <c r="J14" i="164"/>
  <c r="J15" i="164"/>
  <c r="I8" i="164"/>
  <c r="I9" i="164"/>
  <c r="I10" i="164"/>
  <c r="I12" i="164"/>
  <c r="I13" i="164"/>
  <c r="I14" i="164"/>
  <c r="I15" i="164"/>
  <c r="F8" i="164"/>
  <c r="F9" i="164"/>
  <c r="F10" i="164"/>
  <c r="F12" i="164"/>
  <c r="F13" i="164"/>
  <c r="F14" i="164"/>
  <c r="F15" i="164"/>
  <c r="E6" i="165"/>
  <c r="G6" i="165"/>
  <c r="H6" i="165"/>
  <c r="D6" i="165"/>
  <c r="J7" i="165"/>
  <c r="J8" i="165"/>
  <c r="J9" i="165"/>
  <c r="J10" i="165"/>
  <c r="J11" i="165"/>
  <c r="J12" i="165"/>
  <c r="J13" i="165"/>
  <c r="J14" i="165"/>
  <c r="J15" i="165"/>
  <c r="J16" i="165"/>
  <c r="J17" i="165"/>
  <c r="J18" i="165"/>
  <c r="J19" i="165"/>
  <c r="J20" i="165"/>
  <c r="J21" i="165"/>
  <c r="J22" i="165"/>
  <c r="J23" i="165"/>
  <c r="J24" i="165"/>
  <c r="J25" i="165"/>
  <c r="J26" i="165"/>
  <c r="I7" i="165"/>
  <c r="I8" i="165"/>
  <c r="I9" i="165"/>
  <c r="I10" i="165"/>
  <c r="I11" i="165"/>
  <c r="I12" i="165"/>
  <c r="I13" i="165"/>
  <c r="I14" i="165"/>
  <c r="I15" i="165"/>
  <c r="I16" i="165"/>
  <c r="I17" i="165"/>
  <c r="I18" i="165"/>
  <c r="I19" i="165"/>
  <c r="I20" i="165"/>
  <c r="I21" i="165"/>
  <c r="I22" i="165"/>
  <c r="I23" i="165"/>
  <c r="I24" i="165"/>
  <c r="I25" i="165"/>
  <c r="I26" i="165"/>
  <c r="F7" i="165"/>
  <c r="F8" i="165"/>
  <c r="F9" i="165"/>
  <c r="F10" i="165"/>
  <c r="F11" i="165"/>
  <c r="F12" i="165"/>
  <c r="F13" i="165"/>
  <c r="F14" i="165"/>
  <c r="F15" i="165"/>
  <c r="F16" i="165"/>
  <c r="F17" i="165"/>
  <c r="F18" i="165"/>
  <c r="F19" i="165"/>
  <c r="F20" i="165"/>
  <c r="F21" i="165"/>
  <c r="F22" i="165"/>
  <c r="F23" i="165"/>
  <c r="F24" i="165"/>
  <c r="F25" i="165"/>
  <c r="F26" i="165"/>
  <c r="I7" i="163"/>
  <c r="I18" i="163" s="1"/>
  <c r="K7" i="163"/>
  <c r="H7" i="163"/>
  <c r="H18" i="163" s="1"/>
  <c r="Q9" i="163"/>
  <c r="Q10" i="163"/>
  <c r="Q11" i="163"/>
  <c r="Q12" i="163"/>
  <c r="Q13" i="163"/>
  <c r="Q14" i="163"/>
  <c r="Q15" i="163"/>
  <c r="Q16" i="163"/>
  <c r="Q17" i="163"/>
  <c r="Q8" i="163"/>
  <c r="N8" i="163"/>
  <c r="N9" i="163"/>
  <c r="N10" i="163"/>
  <c r="N11" i="163"/>
  <c r="N12" i="163"/>
  <c r="N13" i="163"/>
  <c r="N14" i="163"/>
  <c r="N15" i="163"/>
  <c r="N16" i="163"/>
  <c r="N17" i="163"/>
  <c r="M8" i="163"/>
  <c r="M9" i="163"/>
  <c r="M10" i="163"/>
  <c r="M11" i="163"/>
  <c r="M12" i="163"/>
  <c r="M13" i="163"/>
  <c r="M14" i="163"/>
  <c r="M15" i="163"/>
  <c r="M16" i="163"/>
  <c r="M17" i="163"/>
  <c r="J8" i="163"/>
  <c r="J9" i="163"/>
  <c r="J10" i="163"/>
  <c r="J11" i="163"/>
  <c r="J12" i="163"/>
  <c r="J13" i="163"/>
  <c r="J14" i="163"/>
  <c r="J15" i="163"/>
  <c r="J16" i="163"/>
  <c r="J17" i="163"/>
  <c r="E7" i="162"/>
  <c r="E13" i="162" s="1"/>
  <c r="G7" i="162"/>
  <c r="G13" i="162" s="1"/>
  <c r="H7" i="162"/>
  <c r="H13" i="162" s="1"/>
  <c r="D7" i="162"/>
  <c r="D13" i="162" s="1"/>
  <c r="J8" i="162"/>
  <c r="J9" i="162"/>
  <c r="J10" i="162"/>
  <c r="J11" i="162"/>
  <c r="J12" i="162"/>
  <c r="I8" i="162"/>
  <c r="I9" i="162"/>
  <c r="I10" i="162"/>
  <c r="I11" i="162"/>
  <c r="I12" i="162"/>
  <c r="F8" i="162"/>
  <c r="F9" i="162"/>
  <c r="F10" i="162"/>
  <c r="F7" i="162" s="1"/>
  <c r="F13" i="162" s="1"/>
  <c r="F11" i="162"/>
  <c r="F12" i="162"/>
  <c r="E9" i="160"/>
  <c r="G9" i="160"/>
  <c r="D9" i="160"/>
  <c r="E7" i="160"/>
  <c r="G7" i="160"/>
  <c r="D7" i="160"/>
  <c r="J8" i="160"/>
  <c r="J10" i="160"/>
  <c r="J11" i="160"/>
  <c r="I8" i="160"/>
  <c r="I10" i="160"/>
  <c r="I11" i="160"/>
  <c r="F8" i="160"/>
  <c r="F7" i="160" s="1"/>
  <c r="F10" i="160"/>
  <c r="F9" i="160" s="1"/>
  <c r="F11" i="160"/>
  <c r="E6" i="161"/>
  <c r="G6" i="161"/>
  <c r="H6" i="161"/>
  <c r="D6" i="161"/>
  <c r="J7" i="161"/>
  <c r="J8" i="161"/>
  <c r="I7" i="161"/>
  <c r="I8" i="161"/>
  <c r="F7" i="161"/>
  <c r="F8" i="161"/>
  <c r="I7" i="159"/>
  <c r="I15" i="159" s="1"/>
  <c r="K7" i="159"/>
  <c r="K15" i="159" s="1"/>
  <c r="H7" i="159"/>
  <c r="H15" i="159" s="1"/>
  <c r="Q9" i="159"/>
  <c r="Q10" i="159"/>
  <c r="Q11" i="159"/>
  <c r="Q12" i="159"/>
  <c r="Q13" i="159"/>
  <c r="Q14" i="159"/>
  <c r="Q8" i="159"/>
  <c r="N8" i="159"/>
  <c r="N9" i="159"/>
  <c r="N10" i="159"/>
  <c r="N11" i="159"/>
  <c r="N12" i="159"/>
  <c r="N13" i="159"/>
  <c r="N14" i="159"/>
  <c r="M8" i="159"/>
  <c r="M9" i="159"/>
  <c r="M10" i="159"/>
  <c r="M11" i="159"/>
  <c r="M12" i="159"/>
  <c r="M13" i="159"/>
  <c r="M14" i="159"/>
  <c r="J8" i="159"/>
  <c r="J9" i="159"/>
  <c r="J10" i="159"/>
  <c r="J11" i="159"/>
  <c r="J12" i="159"/>
  <c r="J13" i="159"/>
  <c r="J14" i="159"/>
  <c r="E7" i="158"/>
  <c r="E11" i="158" s="1"/>
  <c r="G7" i="158"/>
  <c r="G11" i="158" s="1"/>
  <c r="H7" i="158"/>
  <c r="H11" i="158" s="1"/>
  <c r="D7" i="158"/>
  <c r="D11" i="158" s="1"/>
  <c r="J8" i="158"/>
  <c r="J9" i="158"/>
  <c r="J10" i="158"/>
  <c r="I8" i="158"/>
  <c r="I9" i="158"/>
  <c r="I10" i="158"/>
  <c r="F8" i="158"/>
  <c r="F9" i="158"/>
  <c r="F10" i="158"/>
  <c r="E9" i="156"/>
  <c r="G9" i="156"/>
  <c r="D9" i="156"/>
  <c r="E7" i="156"/>
  <c r="G7" i="156"/>
  <c r="D7" i="156"/>
  <c r="J8" i="156"/>
  <c r="J10" i="156"/>
  <c r="J11" i="156"/>
  <c r="I8" i="156"/>
  <c r="I10" i="156"/>
  <c r="I11" i="156"/>
  <c r="F8" i="156"/>
  <c r="F7" i="156" s="1"/>
  <c r="F10" i="156"/>
  <c r="F9" i="156" s="1"/>
  <c r="F11" i="156"/>
  <c r="E6" i="157"/>
  <c r="G6" i="157"/>
  <c r="H6" i="157"/>
  <c r="D6" i="157"/>
  <c r="J7" i="157"/>
  <c r="J8" i="157"/>
  <c r="J9" i="157"/>
  <c r="J10" i="157"/>
  <c r="J11" i="157"/>
  <c r="I7" i="157"/>
  <c r="I8" i="157"/>
  <c r="I9" i="157"/>
  <c r="I10" i="157"/>
  <c r="I11" i="157"/>
  <c r="F7" i="157"/>
  <c r="F8" i="157"/>
  <c r="F9" i="157"/>
  <c r="F10" i="157"/>
  <c r="F11" i="157"/>
  <c r="I7" i="155"/>
  <c r="I26" i="155" s="1"/>
  <c r="K7" i="155"/>
  <c r="H7" i="155"/>
  <c r="H26" i="155" s="1"/>
  <c r="Q9" i="155"/>
  <c r="Q10" i="155"/>
  <c r="Q11" i="155"/>
  <c r="Q12" i="155"/>
  <c r="Q13" i="155"/>
  <c r="Q14" i="155"/>
  <c r="Q15" i="155"/>
  <c r="Q16" i="155"/>
  <c r="Q17" i="155"/>
  <c r="Q18" i="155"/>
  <c r="Q19" i="155"/>
  <c r="Q20" i="155"/>
  <c r="Q21" i="155"/>
  <c r="Q22" i="155"/>
  <c r="Q23" i="155"/>
  <c r="Q24" i="155"/>
  <c r="Q25" i="155"/>
  <c r="Q8" i="155"/>
  <c r="N8" i="155"/>
  <c r="N9" i="155"/>
  <c r="N10" i="155"/>
  <c r="N11" i="155"/>
  <c r="N12" i="155"/>
  <c r="N13" i="155"/>
  <c r="N14" i="155"/>
  <c r="N15" i="155"/>
  <c r="N16" i="155"/>
  <c r="N17" i="155"/>
  <c r="N18" i="155"/>
  <c r="N19" i="155"/>
  <c r="N20" i="155"/>
  <c r="N21" i="155"/>
  <c r="N22" i="155"/>
  <c r="N23" i="155"/>
  <c r="N24" i="155"/>
  <c r="N25" i="155"/>
  <c r="M8" i="155"/>
  <c r="M9" i="155"/>
  <c r="M10" i="155"/>
  <c r="M11" i="155"/>
  <c r="M12" i="155"/>
  <c r="M13" i="155"/>
  <c r="M14" i="155"/>
  <c r="M15" i="155"/>
  <c r="M16" i="155"/>
  <c r="M17" i="155"/>
  <c r="M18" i="155"/>
  <c r="M19" i="155"/>
  <c r="M20" i="155"/>
  <c r="M21" i="155"/>
  <c r="M22" i="155"/>
  <c r="M23" i="155"/>
  <c r="M24" i="155"/>
  <c r="M25" i="155"/>
  <c r="J8" i="155"/>
  <c r="J9" i="155"/>
  <c r="J10" i="155"/>
  <c r="J11" i="155"/>
  <c r="J12" i="155"/>
  <c r="J13" i="155"/>
  <c r="J14" i="155"/>
  <c r="J15" i="155"/>
  <c r="J16" i="155"/>
  <c r="J17" i="155"/>
  <c r="J18" i="155"/>
  <c r="J19" i="155"/>
  <c r="J20" i="155"/>
  <c r="J21" i="155"/>
  <c r="J22" i="155"/>
  <c r="J23" i="155"/>
  <c r="J24" i="155"/>
  <c r="J25" i="155"/>
  <c r="E7" i="154"/>
  <c r="E15" i="154" s="1"/>
  <c r="G7" i="154"/>
  <c r="G15" i="154" s="1"/>
  <c r="H7" i="154"/>
  <c r="D7" i="154"/>
  <c r="D15" i="154" s="1"/>
  <c r="J8" i="154"/>
  <c r="J9" i="154"/>
  <c r="J10" i="154"/>
  <c r="J11" i="154"/>
  <c r="J12" i="154"/>
  <c r="J13" i="154"/>
  <c r="J14" i="154"/>
  <c r="I8" i="154"/>
  <c r="I9" i="154"/>
  <c r="I10" i="154"/>
  <c r="I11" i="154"/>
  <c r="I12" i="154"/>
  <c r="I13" i="154"/>
  <c r="I14" i="154"/>
  <c r="F8" i="154"/>
  <c r="F9" i="154"/>
  <c r="F10" i="154"/>
  <c r="F11" i="154"/>
  <c r="F12" i="154"/>
  <c r="F13" i="154"/>
  <c r="F14" i="154"/>
  <c r="E12" i="152"/>
  <c r="G12" i="152"/>
  <c r="D12" i="152"/>
  <c r="E7" i="152"/>
  <c r="G7" i="152"/>
  <c r="D7" i="152"/>
  <c r="J8" i="152"/>
  <c r="J9" i="152"/>
  <c r="J10" i="152"/>
  <c r="J11" i="152"/>
  <c r="J13" i="152"/>
  <c r="J14" i="152"/>
  <c r="I8" i="152"/>
  <c r="I9" i="152"/>
  <c r="I10" i="152"/>
  <c r="I11" i="152"/>
  <c r="I13" i="152"/>
  <c r="I14" i="152"/>
  <c r="F8" i="152"/>
  <c r="F9" i="152"/>
  <c r="F10" i="152"/>
  <c r="F11" i="152"/>
  <c r="F13" i="152"/>
  <c r="F12" i="152" s="1"/>
  <c r="F14" i="152"/>
  <c r="E6" i="153"/>
  <c r="G6" i="153"/>
  <c r="H6" i="153"/>
  <c r="D6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J31" i="153"/>
  <c r="I7" i="153"/>
  <c r="I8" i="153"/>
  <c r="I9" i="153"/>
  <c r="I10" i="153"/>
  <c r="I11" i="153"/>
  <c r="I12" i="153"/>
  <c r="I13" i="153"/>
  <c r="I14" i="153"/>
  <c r="I15" i="153"/>
  <c r="I16" i="153"/>
  <c r="I17" i="153"/>
  <c r="I18" i="153"/>
  <c r="I19" i="153"/>
  <c r="I20" i="153"/>
  <c r="I21" i="153"/>
  <c r="I22" i="153"/>
  <c r="I23" i="153"/>
  <c r="I24" i="153"/>
  <c r="I25" i="153"/>
  <c r="I26" i="153"/>
  <c r="I27" i="153"/>
  <c r="I28" i="153"/>
  <c r="I29" i="153"/>
  <c r="I30" i="153"/>
  <c r="I31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F31" i="153"/>
  <c r="I7" i="151"/>
  <c r="I14" i="151" s="1"/>
  <c r="K7" i="151"/>
  <c r="H7" i="151"/>
  <c r="H14" i="151" s="1"/>
  <c r="Q9" i="151"/>
  <c r="Q10" i="151"/>
  <c r="Q11" i="151"/>
  <c r="Q12" i="151"/>
  <c r="Q13" i="151"/>
  <c r="Q8" i="151"/>
  <c r="N8" i="151"/>
  <c r="N9" i="151"/>
  <c r="N10" i="151"/>
  <c r="N11" i="151"/>
  <c r="N12" i="151"/>
  <c r="N13" i="151"/>
  <c r="M8" i="151"/>
  <c r="M9" i="151"/>
  <c r="M10" i="151"/>
  <c r="M11" i="151"/>
  <c r="M12" i="151"/>
  <c r="M13" i="151"/>
  <c r="J8" i="151"/>
  <c r="J9" i="151"/>
  <c r="J10" i="151"/>
  <c r="J11" i="151"/>
  <c r="J12" i="151"/>
  <c r="J13" i="151"/>
  <c r="E7" i="150"/>
  <c r="E10" i="150" s="1"/>
  <c r="G7" i="150"/>
  <c r="G10" i="150" s="1"/>
  <c r="H7" i="150"/>
  <c r="H10" i="150" s="1"/>
  <c r="D7" i="150"/>
  <c r="D10" i="150" s="1"/>
  <c r="J8" i="150"/>
  <c r="J9" i="150"/>
  <c r="I8" i="150"/>
  <c r="I9" i="150"/>
  <c r="F8" i="150"/>
  <c r="F7" i="150" s="1"/>
  <c r="F10" i="150" s="1"/>
  <c r="F9" i="150"/>
  <c r="E9" i="148"/>
  <c r="G9" i="148"/>
  <c r="D9" i="148"/>
  <c r="E7" i="148"/>
  <c r="G7" i="148"/>
  <c r="D7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J30" i="148"/>
  <c r="J31" i="148"/>
  <c r="J32" i="148"/>
  <c r="J33" i="148"/>
  <c r="J34" i="148"/>
  <c r="I8" i="148"/>
  <c r="I10" i="148"/>
  <c r="I11" i="148"/>
  <c r="I12" i="148"/>
  <c r="I13" i="148"/>
  <c r="I14" i="148"/>
  <c r="I15" i="148"/>
  <c r="I16" i="148"/>
  <c r="I17" i="148"/>
  <c r="I18" i="148"/>
  <c r="I19" i="148"/>
  <c r="I20" i="148"/>
  <c r="I21" i="148"/>
  <c r="I22" i="148"/>
  <c r="I23" i="148"/>
  <c r="I24" i="148"/>
  <c r="I25" i="148"/>
  <c r="I26" i="148"/>
  <c r="I27" i="148"/>
  <c r="I28" i="148"/>
  <c r="I29" i="148"/>
  <c r="I30" i="148"/>
  <c r="I31" i="148"/>
  <c r="I32" i="148"/>
  <c r="I33" i="148"/>
  <c r="I34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F30" i="148"/>
  <c r="F31" i="148"/>
  <c r="F32" i="148"/>
  <c r="F33" i="148"/>
  <c r="F34" i="148"/>
  <c r="E6" i="149"/>
  <c r="G6" i="149"/>
  <c r="H6" i="149"/>
  <c r="D6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I7" i="149"/>
  <c r="I8" i="149"/>
  <c r="I9" i="149"/>
  <c r="I10" i="149"/>
  <c r="I11" i="149"/>
  <c r="I12" i="149"/>
  <c r="I13" i="149"/>
  <c r="I14" i="149"/>
  <c r="I15" i="149"/>
  <c r="I16" i="149"/>
  <c r="I17" i="149"/>
  <c r="I18" i="149"/>
  <c r="I19" i="149"/>
  <c r="I20" i="149"/>
  <c r="I21" i="149"/>
  <c r="I22" i="149"/>
  <c r="I23" i="149"/>
  <c r="I24" i="149"/>
  <c r="I25" i="149"/>
  <c r="I26" i="149"/>
  <c r="I27" i="149"/>
  <c r="I28" i="149"/>
  <c r="I29" i="149"/>
  <c r="I30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I7" i="147"/>
  <c r="I21" i="147" s="1"/>
  <c r="K7" i="147"/>
  <c r="H7" i="147"/>
  <c r="H21" i="147" s="1"/>
  <c r="Q9" i="147"/>
  <c r="Q10" i="147"/>
  <c r="Q11" i="147"/>
  <c r="Q12" i="147"/>
  <c r="Q13" i="147"/>
  <c r="Q14" i="147"/>
  <c r="Q15" i="147"/>
  <c r="Q16" i="147"/>
  <c r="Q17" i="147"/>
  <c r="Q18" i="147"/>
  <c r="Q19" i="147"/>
  <c r="Q20" i="147"/>
  <c r="Q8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M8" i="147"/>
  <c r="M9" i="147"/>
  <c r="M10" i="147"/>
  <c r="M11" i="147"/>
  <c r="M12" i="147"/>
  <c r="M13" i="147"/>
  <c r="M14" i="147"/>
  <c r="M15" i="147"/>
  <c r="M16" i="147"/>
  <c r="M17" i="147"/>
  <c r="M18" i="147"/>
  <c r="M19" i="147"/>
  <c r="M20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E7" i="146"/>
  <c r="E14" i="146" s="1"/>
  <c r="G7" i="146"/>
  <c r="G14" i="146" s="1"/>
  <c r="H7" i="146"/>
  <c r="H14" i="146" s="1"/>
  <c r="D7" i="146"/>
  <c r="D14" i="146" s="1"/>
  <c r="J8" i="146"/>
  <c r="J9" i="146"/>
  <c r="J10" i="146"/>
  <c r="J11" i="146"/>
  <c r="J12" i="146"/>
  <c r="J13" i="146"/>
  <c r="I8" i="146"/>
  <c r="I9" i="146"/>
  <c r="I10" i="146"/>
  <c r="I11" i="146"/>
  <c r="I12" i="146"/>
  <c r="I13" i="146"/>
  <c r="F8" i="146"/>
  <c r="F9" i="146"/>
  <c r="F10" i="146"/>
  <c r="F11" i="146"/>
  <c r="F12" i="146"/>
  <c r="F13" i="146"/>
  <c r="E10" i="144"/>
  <c r="G10" i="144"/>
  <c r="D10" i="144"/>
  <c r="E7" i="144"/>
  <c r="G7" i="144"/>
  <c r="D7" i="144"/>
  <c r="J8" i="144"/>
  <c r="J9" i="144"/>
  <c r="J11" i="144"/>
  <c r="J12" i="144"/>
  <c r="J13" i="144"/>
  <c r="J14" i="144"/>
  <c r="J15" i="144"/>
  <c r="J16" i="144"/>
  <c r="J17" i="144"/>
  <c r="J18" i="144"/>
  <c r="J19" i="144"/>
  <c r="J20" i="144"/>
  <c r="J21" i="144"/>
  <c r="J22" i="144"/>
  <c r="J23" i="144"/>
  <c r="J24" i="144"/>
  <c r="I8" i="144"/>
  <c r="I9" i="144"/>
  <c r="I11" i="144"/>
  <c r="I12" i="144"/>
  <c r="I13" i="144"/>
  <c r="I14" i="144"/>
  <c r="I15" i="144"/>
  <c r="I16" i="144"/>
  <c r="I17" i="144"/>
  <c r="I18" i="144"/>
  <c r="I19" i="144"/>
  <c r="I20" i="144"/>
  <c r="I21" i="144"/>
  <c r="I22" i="144"/>
  <c r="I23" i="144"/>
  <c r="I24" i="144"/>
  <c r="F8" i="144"/>
  <c r="F9" i="144"/>
  <c r="F7" i="144" s="1"/>
  <c r="F11" i="144"/>
  <c r="F12" i="144"/>
  <c r="F13" i="144"/>
  <c r="F14" i="144"/>
  <c r="F15" i="144"/>
  <c r="F16" i="144"/>
  <c r="F17" i="144"/>
  <c r="F18" i="144"/>
  <c r="F19" i="144"/>
  <c r="F20" i="144"/>
  <c r="F21" i="144"/>
  <c r="F22" i="144"/>
  <c r="F23" i="144"/>
  <c r="F24" i="144"/>
  <c r="E6" i="145"/>
  <c r="G6" i="145"/>
  <c r="H6" i="145"/>
  <c r="D6" i="145"/>
  <c r="J7" i="145"/>
  <c r="J8" i="145"/>
  <c r="J9" i="145"/>
  <c r="J10" i="145"/>
  <c r="J11" i="145"/>
  <c r="J12" i="145"/>
  <c r="J13" i="145"/>
  <c r="J14" i="145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28" i="145"/>
  <c r="J29" i="145"/>
  <c r="J30" i="145"/>
  <c r="J31" i="145"/>
  <c r="I7" i="145"/>
  <c r="I8" i="145"/>
  <c r="I9" i="145"/>
  <c r="I10" i="145"/>
  <c r="I11" i="145"/>
  <c r="I12" i="145"/>
  <c r="I13" i="145"/>
  <c r="I14" i="145"/>
  <c r="I15" i="145"/>
  <c r="I16" i="145"/>
  <c r="I17" i="145"/>
  <c r="I18" i="145"/>
  <c r="I19" i="145"/>
  <c r="I20" i="145"/>
  <c r="I21" i="145"/>
  <c r="I22" i="145"/>
  <c r="I23" i="145"/>
  <c r="I24" i="145"/>
  <c r="I25" i="145"/>
  <c r="I26" i="145"/>
  <c r="I27" i="145"/>
  <c r="I28" i="145"/>
  <c r="I29" i="145"/>
  <c r="I30" i="145"/>
  <c r="I31" i="145"/>
  <c r="F7" i="145"/>
  <c r="F8" i="145"/>
  <c r="F9" i="145"/>
  <c r="F10" i="145"/>
  <c r="F11" i="145"/>
  <c r="F12" i="145"/>
  <c r="F13" i="145"/>
  <c r="F14" i="145"/>
  <c r="F15" i="145"/>
  <c r="F16" i="145"/>
  <c r="F17" i="145"/>
  <c r="F18" i="145"/>
  <c r="F19" i="145"/>
  <c r="F20" i="145"/>
  <c r="F21" i="145"/>
  <c r="F22" i="145"/>
  <c r="F23" i="145"/>
  <c r="F24" i="145"/>
  <c r="F25" i="145"/>
  <c r="F26" i="145"/>
  <c r="F27" i="145"/>
  <c r="F28" i="145"/>
  <c r="F29" i="145"/>
  <c r="F30" i="145"/>
  <c r="F31" i="145"/>
  <c r="I7" i="143"/>
  <c r="I23" i="143" s="1"/>
  <c r="K7" i="143"/>
  <c r="H7" i="143"/>
  <c r="H23" i="143" s="1"/>
  <c r="Q9" i="143"/>
  <c r="Q10" i="143"/>
  <c r="Q11" i="143"/>
  <c r="Q12" i="143"/>
  <c r="Q13" i="143"/>
  <c r="Q14" i="143"/>
  <c r="Q15" i="143"/>
  <c r="Q16" i="143"/>
  <c r="Q17" i="143"/>
  <c r="Q18" i="143"/>
  <c r="Q19" i="143"/>
  <c r="Q20" i="143"/>
  <c r="Q21" i="143"/>
  <c r="Q22" i="143"/>
  <c r="Q8" i="143"/>
  <c r="N8" i="143"/>
  <c r="N9" i="143"/>
  <c r="N10" i="143"/>
  <c r="N11" i="143"/>
  <c r="N12" i="143"/>
  <c r="N13" i="143"/>
  <c r="N14" i="143"/>
  <c r="N15" i="143"/>
  <c r="N16" i="143"/>
  <c r="N17" i="143"/>
  <c r="N18" i="143"/>
  <c r="N19" i="143"/>
  <c r="N20" i="143"/>
  <c r="N21" i="143"/>
  <c r="N22" i="143"/>
  <c r="M8" i="143"/>
  <c r="M9" i="143"/>
  <c r="M10" i="143"/>
  <c r="M11" i="143"/>
  <c r="M12" i="143"/>
  <c r="M13" i="143"/>
  <c r="M14" i="143"/>
  <c r="M15" i="143"/>
  <c r="M16" i="143"/>
  <c r="M17" i="143"/>
  <c r="M18" i="143"/>
  <c r="M19" i="143"/>
  <c r="M20" i="143"/>
  <c r="M21" i="143"/>
  <c r="M22" i="143"/>
  <c r="J8" i="143"/>
  <c r="J9" i="143"/>
  <c r="J10" i="143"/>
  <c r="J11" i="143"/>
  <c r="J12" i="143"/>
  <c r="J13" i="143"/>
  <c r="J14" i="143"/>
  <c r="J15" i="143"/>
  <c r="J16" i="143"/>
  <c r="J17" i="143"/>
  <c r="J18" i="143"/>
  <c r="J19" i="143"/>
  <c r="J20" i="143"/>
  <c r="J21" i="143"/>
  <c r="J22" i="143"/>
  <c r="E7" i="142"/>
  <c r="E11" i="142" s="1"/>
  <c r="G7" i="142"/>
  <c r="H7" i="142"/>
  <c r="H11" i="142" s="1"/>
  <c r="D7" i="142"/>
  <c r="D11" i="142" s="1"/>
  <c r="J8" i="142"/>
  <c r="J9" i="142"/>
  <c r="J10" i="142"/>
  <c r="I8" i="142"/>
  <c r="I9" i="142"/>
  <c r="I10" i="142"/>
  <c r="F8" i="142"/>
  <c r="F9" i="142"/>
  <c r="F10" i="142"/>
  <c r="E9" i="140"/>
  <c r="G9" i="140"/>
  <c r="D9" i="140"/>
  <c r="E7" i="140"/>
  <c r="G7" i="140"/>
  <c r="D7" i="140"/>
  <c r="J8" i="140"/>
  <c r="J10" i="140"/>
  <c r="J11" i="140"/>
  <c r="I8" i="140"/>
  <c r="I10" i="140"/>
  <c r="I11" i="140"/>
  <c r="F8" i="140"/>
  <c r="F7" i="140" s="1"/>
  <c r="F10" i="140"/>
  <c r="F9" i="140" s="1"/>
  <c r="F11" i="140"/>
  <c r="E6" i="141"/>
  <c r="G6" i="141"/>
  <c r="H6" i="141"/>
  <c r="D6" i="141"/>
  <c r="J7" i="141"/>
  <c r="J8" i="141"/>
  <c r="J9" i="141"/>
  <c r="J10" i="141"/>
  <c r="J11" i="141"/>
  <c r="J12" i="141"/>
  <c r="J13" i="141"/>
  <c r="J14" i="141"/>
  <c r="J15" i="141"/>
  <c r="J16" i="141"/>
  <c r="I7" i="141"/>
  <c r="I8" i="141"/>
  <c r="I9" i="141"/>
  <c r="I10" i="141"/>
  <c r="I11" i="141"/>
  <c r="I12" i="141"/>
  <c r="I13" i="141"/>
  <c r="I14" i="141"/>
  <c r="I15" i="141"/>
  <c r="I16" i="141"/>
  <c r="F7" i="141"/>
  <c r="F8" i="141"/>
  <c r="F9" i="141"/>
  <c r="F10" i="141"/>
  <c r="F11" i="141"/>
  <c r="F12" i="141"/>
  <c r="F13" i="141"/>
  <c r="F14" i="141"/>
  <c r="F15" i="141"/>
  <c r="F16" i="141"/>
  <c r="I7" i="139"/>
  <c r="I17" i="139" s="1"/>
  <c r="K7" i="139"/>
  <c r="K17" i="139" s="1"/>
  <c r="H7" i="139"/>
  <c r="H17" i="139" s="1"/>
  <c r="Q9" i="139"/>
  <c r="Q10" i="139"/>
  <c r="Q11" i="139"/>
  <c r="Q12" i="139"/>
  <c r="Q13" i="139"/>
  <c r="Q14" i="139"/>
  <c r="Q15" i="139"/>
  <c r="Q16" i="139"/>
  <c r="Q8" i="139"/>
  <c r="N8" i="139"/>
  <c r="N9" i="139"/>
  <c r="N10" i="139"/>
  <c r="N11" i="139"/>
  <c r="N12" i="139"/>
  <c r="N13" i="139"/>
  <c r="N14" i="139"/>
  <c r="N15" i="139"/>
  <c r="N16" i="139"/>
  <c r="M8" i="139"/>
  <c r="M9" i="139"/>
  <c r="M10" i="139"/>
  <c r="M11" i="139"/>
  <c r="M12" i="139"/>
  <c r="M13" i="139"/>
  <c r="M14" i="139"/>
  <c r="M15" i="139"/>
  <c r="M16" i="139"/>
  <c r="J8" i="139"/>
  <c r="J9" i="139"/>
  <c r="J10" i="139"/>
  <c r="J11" i="139"/>
  <c r="J12" i="139"/>
  <c r="J13" i="139"/>
  <c r="J14" i="139"/>
  <c r="J15" i="139"/>
  <c r="J16" i="139"/>
  <c r="E7" i="138"/>
  <c r="E17" i="138" s="1"/>
  <c r="G7" i="138"/>
  <c r="G17" i="138" s="1"/>
  <c r="H7" i="138"/>
  <c r="H17" i="138" s="1"/>
  <c r="D7" i="138"/>
  <c r="D17" i="138" s="1"/>
  <c r="J8" i="138"/>
  <c r="J9" i="138"/>
  <c r="J10" i="138"/>
  <c r="J11" i="138"/>
  <c r="J12" i="138"/>
  <c r="J13" i="138"/>
  <c r="J14" i="138"/>
  <c r="J15" i="138"/>
  <c r="J16" i="138"/>
  <c r="I8" i="138"/>
  <c r="I9" i="138"/>
  <c r="I10" i="138"/>
  <c r="I11" i="138"/>
  <c r="I12" i="138"/>
  <c r="I13" i="138"/>
  <c r="I14" i="138"/>
  <c r="I15" i="138"/>
  <c r="I16" i="138"/>
  <c r="F8" i="138"/>
  <c r="F9" i="138"/>
  <c r="F10" i="138"/>
  <c r="F11" i="138"/>
  <c r="F12" i="138"/>
  <c r="F13" i="138"/>
  <c r="F14" i="138"/>
  <c r="F15" i="138"/>
  <c r="F16" i="138"/>
  <c r="E7" i="136"/>
  <c r="G7" i="136"/>
  <c r="D7" i="136"/>
  <c r="J8" i="136"/>
  <c r="J10" i="136"/>
  <c r="I8" i="136"/>
  <c r="I10" i="136"/>
  <c r="F8" i="136"/>
  <c r="F7" i="136" s="1"/>
  <c r="F10" i="136"/>
  <c r="E6" i="137"/>
  <c r="G6" i="137"/>
  <c r="H6" i="137"/>
  <c r="D6" i="137"/>
  <c r="J7" i="137"/>
  <c r="J8" i="137"/>
  <c r="J9" i="137"/>
  <c r="J10" i="137"/>
  <c r="J11" i="137"/>
  <c r="J12" i="137"/>
  <c r="J13" i="137"/>
  <c r="J14" i="137"/>
  <c r="J15" i="137"/>
  <c r="J16" i="137"/>
  <c r="J17" i="137"/>
  <c r="J18" i="137"/>
  <c r="J19" i="137"/>
  <c r="J20" i="137"/>
  <c r="J21" i="137"/>
  <c r="J22" i="137"/>
  <c r="J23" i="137"/>
  <c r="J24" i="137"/>
  <c r="J25" i="137"/>
  <c r="J26" i="137"/>
  <c r="J27" i="137"/>
  <c r="J28" i="137"/>
  <c r="J29" i="137"/>
  <c r="J30" i="137"/>
  <c r="J31" i="137"/>
  <c r="I7" i="137"/>
  <c r="I8" i="137"/>
  <c r="I9" i="137"/>
  <c r="I10" i="137"/>
  <c r="I11" i="137"/>
  <c r="I12" i="137"/>
  <c r="I13" i="137"/>
  <c r="I14" i="137"/>
  <c r="I15" i="137"/>
  <c r="I16" i="137"/>
  <c r="I17" i="137"/>
  <c r="I18" i="137"/>
  <c r="I19" i="137"/>
  <c r="I20" i="137"/>
  <c r="I21" i="137"/>
  <c r="I22" i="137"/>
  <c r="I23" i="137"/>
  <c r="I24" i="137"/>
  <c r="I25" i="137"/>
  <c r="I26" i="137"/>
  <c r="I27" i="137"/>
  <c r="I28" i="137"/>
  <c r="I29" i="137"/>
  <c r="I30" i="137"/>
  <c r="I31" i="137"/>
  <c r="F7" i="137"/>
  <c r="F8" i="137"/>
  <c r="F9" i="137"/>
  <c r="F10" i="137"/>
  <c r="F11" i="137"/>
  <c r="F12" i="137"/>
  <c r="F13" i="137"/>
  <c r="F14" i="137"/>
  <c r="F15" i="137"/>
  <c r="F16" i="137"/>
  <c r="F17" i="137"/>
  <c r="F18" i="137"/>
  <c r="F19" i="137"/>
  <c r="F20" i="137"/>
  <c r="F21" i="137"/>
  <c r="F22" i="137"/>
  <c r="F23" i="137"/>
  <c r="F24" i="137"/>
  <c r="F25" i="137"/>
  <c r="F26" i="137"/>
  <c r="F27" i="137"/>
  <c r="F28" i="137"/>
  <c r="F29" i="137"/>
  <c r="F30" i="137"/>
  <c r="F31" i="137"/>
  <c r="I7" i="135"/>
  <c r="I17" i="135" s="1"/>
  <c r="K7" i="135"/>
  <c r="K17" i="135" s="1"/>
  <c r="H7" i="135"/>
  <c r="H17" i="135" s="1"/>
  <c r="Q9" i="135"/>
  <c r="Q10" i="135"/>
  <c r="Q11" i="135"/>
  <c r="Q12" i="135"/>
  <c r="Q13" i="135"/>
  <c r="Q14" i="135"/>
  <c r="Q15" i="135"/>
  <c r="Q16" i="135"/>
  <c r="Q8" i="135"/>
  <c r="N8" i="135"/>
  <c r="N9" i="135"/>
  <c r="N10" i="135"/>
  <c r="N11" i="135"/>
  <c r="N12" i="135"/>
  <c r="N13" i="135"/>
  <c r="N14" i="135"/>
  <c r="N15" i="135"/>
  <c r="N16" i="135"/>
  <c r="M8" i="135"/>
  <c r="M9" i="135"/>
  <c r="M10" i="135"/>
  <c r="M11" i="135"/>
  <c r="M12" i="135"/>
  <c r="M13" i="135"/>
  <c r="M14" i="135"/>
  <c r="M15" i="135"/>
  <c r="M16" i="135"/>
  <c r="J8" i="135"/>
  <c r="J9" i="135"/>
  <c r="J10" i="135"/>
  <c r="J11" i="135"/>
  <c r="J12" i="135"/>
  <c r="J13" i="135"/>
  <c r="J14" i="135"/>
  <c r="J15" i="135"/>
  <c r="J16" i="135"/>
  <c r="E7" i="134"/>
  <c r="E11" i="134" s="1"/>
  <c r="G7" i="134"/>
  <c r="G11" i="134" s="1"/>
  <c r="H7" i="134"/>
  <c r="H11" i="134" s="1"/>
  <c r="D7" i="134"/>
  <c r="D11" i="134" s="1"/>
  <c r="J8" i="134"/>
  <c r="J9" i="134"/>
  <c r="J10" i="134"/>
  <c r="I8" i="134"/>
  <c r="I9" i="134"/>
  <c r="I10" i="134"/>
  <c r="F8" i="134"/>
  <c r="F9" i="134"/>
  <c r="F10" i="134"/>
  <c r="E12" i="132"/>
  <c r="G12" i="132"/>
  <c r="D12" i="132"/>
  <c r="E7" i="132"/>
  <c r="G7" i="132"/>
  <c r="D7" i="132"/>
  <c r="J8" i="132"/>
  <c r="J9" i="132"/>
  <c r="J10" i="132"/>
  <c r="J11" i="132"/>
  <c r="J13" i="132"/>
  <c r="J14" i="132"/>
  <c r="J15" i="132"/>
  <c r="J16" i="132"/>
  <c r="I8" i="132"/>
  <c r="I9" i="132"/>
  <c r="I10" i="132"/>
  <c r="I11" i="132"/>
  <c r="I13" i="132"/>
  <c r="I14" i="132"/>
  <c r="I15" i="132"/>
  <c r="I16" i="132"/>
  <c r="F8" i="132"/>
  <c r="F9" i="132"/>
  <c r="F10" i="132"/>
  <c r="F11" i="132"/>
  <c r="F13" i="132"/>
  <c r="F14" i="132"/>
  <c r="F15" i="132"/>
  <c r="F16" i="132"/>
  <c r="E6" i="133"/>
  <c r="G6" i="133"/>
  <c r="H6" i="133"/>
  <c r="D6" i="133"/>
  <c r="J7" i="133"/>
  <c r="J8" i="133"/>
  <c r="J9" i="133"/>
  <c r="J10" i="133"/>
  <c r="J11" i="133"/>
  <c r="J12" i="133"/>
  <c r="J13" i="133"/>
  <c r="J14" i="133"/>
  <c r="J15" i="133"/>
  <c r="J16" i="133"/>
  <c r="I7" i="133"/>
  <c r="I8" i="133"/>
  <c r="I9" i="133"/>
  <c r="I10" i="133"/>
  <c r="I11" i="133"/>
  <c r="I12" i="133"/>
  <c r="I13" i="133"/>
  <c r="I14" i="133"/>
  <c r="I15" i="133"/>
  <c r="I16" i="133"/>
  <c r="F7" i="133"/>
  <c r="F8" i="133"/>
  <c r="F9" i="133"/>
  <c r="F10" i="133"/>
  <c r="F11" i="133"/>
  <c r="F12" i="133"/>
  <c r="F13" i="133"/>
  <c r="F14" i="133"/>
  <c r="F15" i="133"/>
  <c r="F16" i="133"/>
  <c r="I7" i="131"/>
  <c r="I11" i="131" s="1"/>
  <c r="K7" i="131"/>
  <c r="K11" i="131" s="1"/>
  <c r="H7" i="131"/>
  <c r="H11" i="131" s="1"/>
  <c r="Q9" i="131"/>
  <c r="Q10" i="131"/>
  <c r="Q8" i="131"/>
  <c r="N8" i="131"/>
  <c r="N9" i="131"/>
  <c r="N10" i="131"/>
  <c r="M8" i="131"/>
  <c r="M9" i="131"/>
  <c r="M10" i="131"/>
  <c r="J8" i="131"/>
  <c r="J7" i="131" s="1"/>
  <c r="J11" i="131" s="1"/>
  <c r="J9" i="131"/>
  <c r="J10" i="131"/>
  <c r="E7" i="130"/>
  <c r="E9" i="130" s="1"/>
  <c r="G7" i="130"/>
  <c r="H7" i="130"/>
  <c r="H9" i="130" s="1"/>
  <c r="D7" i="130"/>
  <c r="D9" i="130" s="1"/>
  <c r="J8" i="130"/>
  <c r="I8" i="130"/>
  <c r="F8" i="130"/>
  <c r="F7" i="130" s="1"/>
  <c r="F9" i="130" s="1"/>
  <c r="E7" i="128"/>
  <c r="G7" i="128"/>
  <c r="D7" i="128"/>
  <c r="J8" i="128"/>
  <c r="J10" i="128"/>
  <c r="I8" i="128"/>
  <c r="I10" i="128"/>
  <c r="F8" i="128"/>
  <c r="F7" i="128" s="1"/>
  <c r="F10" i="128"/>
  <c r="E6" i="129"/>
  <c r="G6" i="129"/>
  <c r="H6" i="129"/>
  <c r="D6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J22" i="129"/>
  <c r="J23" i="129"/>
  <c r="J24" i="129"/>
  <c r="J25" i="129"/>
  <c r="J26" i="129"/>
  <c r="J27" i="129"/>
  <c r="J28" i="129"/>
  <c r="J29" i="129"/>
  <c r="J30" i="129"/>
  <c r="I7" i="129"/>
  <c r="I8" i="129"/>
  <c r="I9" i="129"/>
  <c r="I10" i="129"/>
  <c r="I11" i="129"/>
  <c r="I12" i="129"/>
  <c r="I13" i="129"/>
  <c r="I14" i="129"/>
  <c r="I15" i="129"/>
  <c r="I16" i="129"/>
  <c r="I17" i="129"/>
  <c r="I18" i="129"/>
  <c r="I19" i="129"/>
  <c r="I20" i="129"/>
  <c r="I21" i="129"/>
  <c r="I22" i="129"/>
  <c r="I23" i="129"/>
  <c r="I24" i="129"/>
  <c r="I25" i="129"/>
  <c r="I26" i="129"/>
  <c r="I27" i="129"/>
  <c r="I28" i="129"/>
  <c r="I29" i="129"/>
  <c r="I30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F22" i="129"/>
  <c r="F23" i="129"/>
  <c r="F24" i="129"/>
  <c r="F25" i="129"/>
  <c r="F26" i="129"/>
  <c r="F27" i="129"/>
  <c r="F28" i="129"/>
  <c r="F29" i="129"/>
  <c r="F30" i="129"/>
  <c r="I7" i="127"/>
  <c r="I17" i="127" s="1"/>
  <c r="K7" i="127"/>
  <c r="K17" i="127" s="1"/>
  <c r="H7" i="127"/>
  <c r="H17" i="127" s="1"/>
  <c r="Q9" i="127"/>
  <c r="Q10" i="127"/>
  <c r="Q11" i="127"/>
  <c r="Q12" i="127"/>
  <c r="Q13" i="127"/>
  <c r="Q14" i="127"/>
  <c r="Q15" i="127"/>
  <c r="Q16" i="127"/>
  <c r="Q8" i="127"/>
  <c r="N8" i="127"/>
  <c r="N9" i="127"/>
  <c r="N10" i="127"/>
  <c r="N11" i="127"/>
  <c r="N12" i="127"/>
  <c r="N13" i="127"/>
  <c r="N14" i="127"/>
  <c r="N15" i="127"/>
  <c r="N16" i="127"/>
  <c r="M8" i="127"/>
  <c r="M9" i="127"/>
  <c r="M10" i="127"/>
  <c r="M11" i="127"/>
  <c r="M12" i="127"/>
  <c r="M13" i="127"/>
  <c r="M14" i="127"/>
  <c r="M15" i="127"/>
  <c r="M16" i="127"/>
  <c r="J8" i="127"/>
  <c r="J9" i="127"/>
  <c r="J10" i="127"/>
  <c r="J11" i="127"/>
  <c r="J12" i="127"/>
  <c r="J13" i="127"/>
  <c r="J14" i="127"/>
  <c r="J15" i="127"/>
  <c r="J16" i="127"/>
  <c r="E7" i="126"/>
  <c r="E10" i="126" s="1"/>
  <c r="G7" i="126"/>
  <c r="H7" i="126"/>
  <c r="H10" i="126" s="1"/>
  <c r="D7" i="126"/>
  <c r="D10" i="126" s="1"/>
  <c r="J8" i="126"/>
  <c r="J9" i="126"/>
  <c r="I8" i="126"/>
  <c r="I9" i="126"/>
  <c r="F8" i="126"/>
  <c r="F7" i="126" s="1"/>
  <c r="F10" i="126" s="1"/>
  <c r="F9" i="126"/>
  <c r="E9" i="124"/>
  <c r="G9" i="124"/>
  <c r="D9" i="124"/>
  <c r="E7" i="124"/>
  <c r="G7" i="124"/>
  <c r="D7" i="124"/>
  <c r="J8" i="124"/>
  <c r="J10" i="124"/>
  <c r="J11" i="124"/>
  <c r="J12" i="124"/>
  <c r="J13" i="124"/>
  <c r="J14" i="124"/>
  <c r="J15" i="124"/>
  <c r="J16" i="124"/>
  <c r="J17" i="124"/>
  <c r="J18" i="124"/>
  <c r="I8" i="124"/>
  <c r="I10" i="124"/>
  <c r="I11" i="124"/>
  <c r="I12" i="124"/>
  <c r="I13" i="124"/>
  <c r="I14" i="124"/>
  <c r="I15" i="124"/>
  <c r="I16" i="124"/>
  <c r="I17" i="124"/>
  <c r="I18" i="124"/>
  <c r="F8" i="124"/>
  <c r="F7" i="124" s="1"/>
  <c r="F10" i="124"/>
  <c r="F11" i="124"/>
  <c r="F12" i="124"/>
  <c r="F13" i="124"/>
  <c r="F14" i="124"/>
  <c r="F15" i="124"/>
  <c r="F16" i="124"/>
  <c r="F17" i="124"/>
  <c r="F18" i="124"/>
  <c r="E6" i="125"/>
  <c r="G6" i="125"/>
  <c r="H6" i="125"/>
  <c r="D6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I7" i="125"/>
  <c r="I8" i="125"/>
  <c r="I9" i="125"/>
  <c r="I10" i="125"/>
  <c r="I11" i="125"/>
  <c r="I12" i="125"/>
  <c r="I13" i="125"/>
  <c r="I14" i="125"/>
  <c r="I15" i="125"/>
  <c r="I16" i="125"/>
  <c r="I17" i="125"/>
  <c r="I18" i="125"/>
  <c r="I19" i="125"/>
  <c r="I20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I7" i="123"/>
  <c r="I40" i="123" s="1"/>
  <c r="K7" i="123"/>
  <c r="H7" i="123"/>
  <c r="H40" i="123" s="1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8" i="123"/>
  <c r="N8" i="123"/>
  <c r="N9" i="123"/>
  <c r="N10" i="123"/>
  <c r="N11" i="123"/>
  <c r="N12" i="123"/>
  <c r="N13" i="123"/>
  <c r="N14" i="123"/>
  <c r="N15" i="123"/>
  <c r="N16" i="123"/>
  <c r="N17" i="123"/>
  <c r="N18" i="123"/>
  <c r="N19" i="123"/>
  <c r="N20" i="123"/>
  <c r="N21" i="123"/>
  <c r="N22" i="123"/>
  <c r="N23" i="123"/>
  <c r="N24" i="123"/>
  <c r="N25" i="123"/>
  <c r="N26" i="123"/>
  <c r="N27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M8" i="123"/>
  <c r="M9" i="123"/>
  <c r="M10" i="123"/>
  <c r="M11" i="123"/>
  <c r="M12" i="123"/>
  <c r="M13" i="123"/>
  <c r="M14" i="123"/>
  <c r="M15" i="123"/>
  <c r="M16" i="123"/>
  <c r="M17" i="123"/>
  <c r="M18" i="123"/>
  <c r="M19" i="123"/>
  <c r="M20" i="123"/>
  <c r="M21" i="123"/>
  <c r="M22" i="123"/>
  <c r="M23" i="123"/>
  <c r="M24" i="123"/>
  <c r="M25" i="123"/>
  <c r="M26" i="123"/>
  <c r="M27" i="123"/>
  <c r="M28" i="123"/>
  <c r="M29" i="123"/>
  <c r="M30" i="123"/>
  <c r="M31" i="123"/>
  <c r="M32" i="123"/>
  <c r="M33" i="123"/>
  <c r="M34" i="123"/>
  <c r="M35" i="123"/>
  <c r="M36" i="123"/>
  <c r="M37" i="123"/>
  <c r="M38" i="123"/>
  <c r="M39" i="123"/>
  <c r="J8" i="123"/>
  <c r="J9" i="123"/>
  <c r="J10" i="123"/>
  <c r="J11" i="123"/>
  <c r="J12" i="123"/>
  <c r="J13" i="123"/>
  <c r="J14" i="123"/>
  <c r="J15" i="123"/>
  <c r="J16" i="123"/>
  <c r="J17" i="123"/>
  <c r="J18" i="123"/>
  <c r="J19" i="123"/>
  <c r="J20" i="123"/>
  <c r="J21" i="123"/>
  <c r="J22" i="123"/>
  <c r="J23" i="123"/>
  <c r="J24" i="123"/>
  <c r="J25" i="123"/>
  <c r="J26" i="123"/>
  <c r="J27" i="123"/>
  <c r="J28" i="123"/>
  <c r="J29" i="123"/>
  <c r="J30" i="123"/>
  <c r="J31" i="123"/>
  <c r="J32" i="123"/>
  <c r="J33" i="123"/>
  <c r="J34" i="123"/>
  <c r="J35" i="123"/>
  <c r="J36" i="123"/>
  <c r="J37" i="123"/>
  <c r="J38" i="123"/>
  <c r="J39" i="123"/>
  <c r="E7" i="122"/>
  <c r="E16" i="122" s="1"/>
  <c r="G7" i="122"/>
  <c r="H7" i="122"/>
  <c r="H16" i="122" s="1"/>
  <c r="D7" i="122"/>
  <c r="D16" i="122" s="1"/>
  <c r="J8" i="122"/>
  <c r="J9" i="122"/>
  <c r="J10" i="122"/>
  <c r="J11" i="122"/>
  <c r="J12" i="122"/>
  <c r="J13" i="122"/>
  <c r="J14" i="122"/>
  <c r="J15" i="122"/>
  <c r="I8" i="122"/>
  <c r="I9" i="122"/>
  <c r="I10" i="122"/>
  <c r="I11" i="122"/>
  <c r="I12" i="122"/>
  <c r="I13" i="122"/>
  <c r="I14" i="122"/>
  <c r="I15" i="122"/>
  <c r="F8" i="122"/>
  <c r="F9" i="122"/>
  <c r="F10" i="122"/>
  <c r="F11" i="122"/>
  <c r="F12" i="122"/>
  <c r="F13" i="122"/>
  <c r="F14" i="122"/>
  <c r="F15" i="122"/>
  <c r="J8" i="120"/>
  <c r="J9" i="120"/>
  <c r="J10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1" i="120"/>
  <c r="J32" i="120"/>
  <c r="J33" i="120"/>
  <c r="J34" i="120"/>
  <c r="J35" i="120"/>
  <c r="J36" i="120"/>
  <c r="J37" i="120"/>
  <c r="J38" i="120"/>
  <c r="J39" i="120"/>
  <c r="J40" i="120"/>
  <c r="J41" i="120"/>
  <c r="J42" i="120"/>
  <c r="J43" i="120"/>
  <c r="J44" i="120"/>
  <c r="J45" i="120"/>
  <c r="J46" i="120"/>
  <c r="J47" i="120"/>
  <c r="J48" i="120"/>
  <c r="J49" i="120"/>
  <c r="J50" i="120"/>
  <c r="J51" i="120"/>
  <c r="J52" i="120"/>
  <c r="J53" i="120"/>
  <c r="J54" i="120"/>
  <c r="J55" i="120"/>
  <c r="J56" i="120"/>
  <c r="J57" i="120"/>
  <c r="I8" i="120"/>
  <c r="I9" i="120"/>
  <c r="I10" i="120"/>
  <c r="I11" i="120"/>
  <c r="I12" i="120"/>
  <c r="I13" i="120"/>
  <c r="I14" i="120"/>
  <c r="I15" i="120"/>
  <c r="I16" i="120"/>
  <c r="I17" i="120"/>
  <c r="I18" i="120"/>
  <c r="I19" i="120"/>
  <c r="I20" i="120"/>
  <c r="I21" i="120"/>
  <c r="I22" i="120"/>
  <c r="I23" i="120"/>
  <c r="I24" i="120"/>
  <c r="I25" i="120"/>
  <c r="I26" i="120"/>
  <c r="I27" i="120"/>
  <c r="I28" i="120"/>
  <c r="I29" i="120"/>
  <c r="I31" i="120"/>
  <c r="I32" i="120"/>
  <c r="I33" i="120"/>
  <c r="I34" i="120"/>
  <c r="I35" i="120"/>
  <c r="I36" i="120"/>
  <c r="I37" i="120"/>
  <c r="I38" i="120"/>
  <c r="I39" i="120"/>
  <c r="I40" i="120"/>
  <c r="I41" i="120"/>
  <c r="I42" i="120"/>
  <c r="I43" i="120"/>
  <c r="I44" i="120"/>
  <c r="I45" i="120"/>
  <c r="I46" i="120"/>
  <c r="I47" i="120"/>
  <c r="I48" i="120"/>
  <c r="I49" i="120"/>
  <c r="I50" i="120"/>
  <c r="I51" i="120"/>
  <c r="I52" i="120"/>
  <c r="I53" i="120"/>
  <c r="I54" i="120"/>
  <c r="I55" i="120"/>
  <c r="I56" i="120"/>
  <c r="I57" i="120"/>
  <c r="F8" i="120"/>
  <c r="F9" i="120"/>
  <c r="F10" i="120"/>
  <c r="F11" i="120"/>
  <c r="F12" i="120"/>
  <c r="F13" i="120"/>
  <c r="F14" i="120"/>
  <c r="F15" i="120"/>
  <c r="F16" i="120"/>
  <c r="F17" i="120"/>
  <c r="F18" i="120"/>
  <c r="F19" i="120"/>
  <c r="F20" i="120"/>
  <c r="F21" i="120"/>
  <c r="F22" i="120"/>
  <c r="F23" i="120"/>
  <c r="F24" i="120"/>
  <c r="F25" i="120"/>
  <c r="F26" i="120"/>
  <c r="F27" i="120"/>
  <c r="F28" i="120"/>
  <c r="F29" i="120"/>
  <c r="F31" i="120"/>
  <c r="F32" i="120"/>
  <c r="F33" i="120"/>
  <c r="F34" i="120"/>
  <c r="F35" i="120"/>
  <c r="F36" i="120"/>
  <c r="F37" i="120"/>
  <c r="F38" i="120"/>
  <c r="F39" i="120"/>
  <c r="F40" i="120"/>
  <c r="F41" i="120"/>
  <c r="F42" i="120"/>
  <c r="F43" i="120"/>
  <c r="F44" i="120"/>
  <c r="F45" i="120"/>
  <c r="F46" i="120"/>
  <c r="F47" i="120"/>
  <c r="F48" i="120"/>
  <c r="F49" i="120"/>
  <c r="F50" i="120"/>
  <c r="F51" i="120"/>
  <c r="F52" i="120"/>
  <c r="F53" i="120"/>
  <c r="F54" i="120"/>
  <c r="F55" i="120"/>
  <c r="F56" i="120"/>
  <c r="F57" i="120"/>
  <c r="E6" i="121"/>
  <c r="G6" i="121"/>
  <c r="H6" i="121"/>
  <c r="D6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J31" i="121"/>
  <c r="I7" i="121"/>
  <c r="I8" i="121"/>
  <c r="I9" i="121"/>
  <c r="I10" i="121"/>
  <c r="I11" i="121"/>
  <c r="I12" i="121"/>
  <c r="I13" i="121"/>
  <c r="I14" i="121"/>
  <c r="I15" i="121"/>
  <c r="I16" i="121"/>
  <c r="I17" i="121"/>
  <c r="I18" i="121"/>
  <c r="I19" i="121"/>
  <c r="I20" i="121"/>
  <c r="I21" i="121"/>
  <c r="I22" i="121"/>
  <c r="I23" i="121"/>
  <c r="I24" i="121"/>
  <c r="I25" i="121"/>
  <c r="I26" i="121"/>
  <c r="I27" i="121"/>
  <c r="I28" i="121"/>
  <c r="I29" i="121"/>
  <c r="I30" i="121"/>
  <c r="I31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F31" i="121"/>
  <c r="I7" i="119"/>
  <c r="I13" i="119" s="1"/>
  <c r="K7" i="119"/>
  <c r="H7" i="119"/>
  <c r="H13" i="119" s="1"/>
  <c r="Q9" i="119"/>
  <c r="Q10" i="119"/>
  <c r="Q11" i="119"/>
  <c r="Q12" i="119"/>
  <c r="Q8" i="119"/>
  <c r="N8" i="119"/>
  <c r="N9" i="119"/>
  <c r="N10" i="119"/>
  <c r="N11" i="119"/>
  <c r="N12" i="119"/>
  <c r="M8" i="119"/>
  <c r="M9" i="119"/>
  <c r="M10" i="119"/>
  <c r="M11" i="119"/>
  <c r="M12" i="119"/>
  <c r="J8" i="119"/>
  <c r="J9" i="119"/>
  <c r="J10" i="119"/>
  <c r="J11" i="119"/>
  <c r="J12" i="119"/>
  <c r="E7" i="118"/>
  <c r="E11" i="118" s="1"/>
  <c r="G7" i="118"/>
  <c r="H7" i="118"/>
  <c r="H11" i="118" s="1"/>
  <c r="D7" i="118"/>
  <c r="D11" i="118" s="1"/>
  <c r="J8" i="118"/>
  <c r="J9" i="118"/>
  <c r="J10" i="118"/>
  <c r="I8" i="118"/>
  <c r="I9" i="118"/>
  <c r="I10" i="118"/>
  <c r="F8" i="118"/>
  <c r="F9" i="118"/>
  <c r="F10" i="118"/>
  <c r="E7" i="116"/>
  <c r="G7" i="116"/>
  <c r="D7" i="116"/>
  <c r="J8" i="116"/>
  <c r="J10" i="116"/>
  <c r="I8" i="116"/>
  <c r="I10" i="116"/>
  <c r="F8" i="116"/>
  <c r="F7" i="116" s="1"/>
  <c r="F10" i="116"/>
  <c r="E6" i="117"/>
  <c r="G6" i="117"/>
  <c r="H6" i="117"/>
  <c r="D6" i="117"/>
  <c r="J7" i="117"/>
  <c r="J8" i="117"/>
  <c r="J9" i="117"/>
  <c r="J10" i="117"/>
  <c r="J11" i="117"/>
  <c r="J12" i="117"/>
  <c r="J13" i="117"/>
  <c r="I7" i="117"/>
  <c r="I8" i="117"/>
  <c r="I9" i="117"/>
  <c r="I10" i="117"/>
  <c r="I11" i="117"/>
  <c r="I12" i="117"/>
  <c r="I13" i="117"/>
  <c r="F7" i="117"/>
  <c r="F8" i="117"/>
  <c r="F9" i="117"/>
  <c r="F10" i="117"/>
  <c r="F11" i="117"/>
  <c r="F12" i="117"/>
  <c r="F13" i="117"/>
  <c r="I7" i="115"/>
  <c r="I25" i="115" s="1"/>
  <c r="K7" i="115"/>
  <c r="H7" i="115"/>
  <c r="H25" i="115" s="1"/>
  <c r="Q9" i="115"/>
  <c r="Q10" i="115"/>
  <c r="Q11" i="115"/>
  <c r="Q12" i="115"/>
  <c r="Q13" i="115"/>
  <c r="Q14" i="115"/>
  <c r="Q15" i="115"/>
  <c r="Q16" i="115"/>
  <c r="Q17" i="115"/>
  <c r="Q18" i="115"/>
  <c r="Q19" i="115"/>
  <c r="Q20" i="115"/>
  <c r="Q21" i="115"/>
  <c r="Q22" i="115"/>
  <c r="Q23" i="115"/>
  <c r="Q24" i="115"/>
  <c r="Q8" i="115"/>
  <c r="N8" i="115"/>
  <c r="N9" i="115"/>
  <c r="N10" i="115"/>
  <c r="N11" i="115"/>
  <c r="N12" i="115"/>
  <c r="N13" i="115"/>
  <c r="N14" i="115"/>
  <c r="N15" i="115"/>
  <c r="N16" i="115"/>
  <c r="N17" i="115"/>
  <c r="N18" i="115"/>
  <c r="N19" i="115"/>
  <c r="N20" i="115"/>
  <c r="N21" i="115"/>
  <c r="N22" i="115"/>
  <c r="N23" i="115"/>
  <c r="N24" i="115"/>
  <c r="M8" i="115"/>
  <c r="M9" i="115"/>
  <c r="M10" i="115"/>
  <c r="M11" i="115"/>
  <c r="M12" i="115"/>
  <c r="M13" i="115"/>
  <c r="M14" i="115"/>
  <c r="M15" i="115"/>
  <c r="M16" i="115"/>
  <c r="M17" i="115"/>
  <c r="M18" i="115"/>
  <c r="M19" i="115"/>
  <c r="M20" i="115"/>
  <c r="M21" i="115"/>
  <c r="M22" i="115"/>
  <c r="M23" i="115"/>
  <c r="M24" i="115"/>
  <c r="J8" i="115"/>
  <c r="J9" i="115"/>
  <c r="J10" i="115"/>
  <c r="J11" i="115"/>
  <c r="J12" i="115"/>
  <c r="J13" i="115"/>
  <c r="J14" i="115"/>
  <c r="J15" i="115"/>
  <c r="J16" i="115"/>
  <c r="J17" i="115"/>
  <c r="J18" i="115"/>
  <c r="J19" i="115"/>
  <c r="J20" i="115"/>
  <c r="J21" i="115"/>
  <c r="J22" i="115"/>
  <c r="J23" i="115"/>
  <c r="J24" i="115"/>
  <c r="E7" i="114"/>
  <c r="E14" i="114" s="1"/>
  <c r="G7" i="114"/>
  <c r="G14" i="114" s="1"/>
  <c r="H7" i="114"/>
  <c r="H14" i="114" s="1"/>
  <c r="D7" i="114"/>
  <c r="D14" i="114" s="1"/>
  <c r="J8" i="114"/>
  <c r="J9" i="114"/>
  <c r="J10" i="114"/>
  <c r="J11" i="114"/>
  <c r="J12" i="114"/>
  <c r="J13" i="114"/>
  <c r="I8" i="114"/>
  <c r="I9" i="114"/>
  <c r="I10" i="114"/>
  <c r="I11" i="114"/>
  <c r="I12" i="114"/>
  <c r="I13" i="114"/>
  <c r="F8" i="114"/>
  <c r="F9" i="114"/>
  <c r="F10" i="114"/>
  <c r="F11" i="114"/>
  <c r="F12" i="114"/>
  <c r="F13" i="114"/>
  <c r="J8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35" i="112"/>
  <c r="J36" i="112"/>
  <c r="J37" i="112"/>
  <c r="J38" i="112"/>
  <c r="J39" i="112"/>
  <c r="J40" i="112"/>
  <c r="J41" i="112"/>
  <c r="J42" i="112"/>
  <c r="J43" i="112"/>
  <c r="J44" i="112"/>
  <c r="J45" i="112"/>
  <c r="J46" i="112"/>
  <c r="J47" i="112"/>
  <c r="J48" i="112"/>
  <c r="J49" i="112"/>
  <c r="J50" i="112"/>
  <c r="J51" i="112"/>
  <c r="J53" i="112"/>
  <c r="I8" i="112"/>
  <c r="I9" i="112"/>
  <c r="I10" i="112"/>
  <c r="I11" i="112"/>
  <c r="I12" i="112"/>
  <c r="I13" i="112"/>
  <c r="I14" i="112"/>
  <c r="I15" i="112"/>
  <c r="I16" i="112"/>
  <c r="I17" i="112"/>
  <c r="I18" i="112"/>
  <c r="I19" i="112"/>
  <c r="I20" i="112"/>
  <c r="I21" i="112"/>
  <c r="I22" i="112"/>
  <c r="I23" i="112"/>
  <c r="I24" i="112"/>
  <c r="I25" i="112"/>
  <c r="I26" i="112"/>
  <c r="I27" i="112"/>
  <c r="I28" i="112"/>
  <c r="I29" i="112"/>
  <c r="I30" i="112"/>
  <c r="I31" i="112"/>
  <c r="I32" i="112"/>
  <c r="I33" i="112"/>
  <c r="I34" i="112"/>
  <c r="I35" i="112"/>
  <c r="I36" i="112"/>
  <c r="I37" i="112"/>
  <c r="I38" i="112"/>
  <c r="I39" i="112"/>
  <c r="I40" i="112"/>
  <c r="I41" i="112"/>
  <c r="I42" i="112"/>
  <c r="I43" i="112"/>
  <c r="I44" i="112"/>
  <c r="I45" i="112"/>
  <c r="I46" i="112"/>
  <c r="I47" i="112"/>
  <c r="I48" i="112"/>
  <c r="I49" i="112"/>
  <c r="I50" i="112"/>
  <c r="I51" i="112"/>
  <c r="I53" i="112"/>
  <c r="F8" i="112"/>
  <c r="F9" i="112"/>
  <c r="F10" i="112"/>
  <c r="F11" i="112"/>
  <c r="F12" i="112"/>
  <c r="F13" i="112"/>
  <c r="F14" i="112"/>
  <c r="F15" i="112"/>
  <c r="F16" i="112"/>
  <c r="F17" i="112"/>
  <c r="F18" i="112"/>
  <c r="F19" i="112"/>
  <c r="F20" i="112"/>
  <c r="F21" i="112"/>
  <c r="F22" i="112"/>
  <c r="F23" i="112"/>
  <c r="F24" i="112"/>
  <c r="F25" i="112"/>
  <c r="F26" i="112"/>
  <c r="F27" i="112"/>
  <c r="F28" i="112"/>
  <c r="F29" i="112"/>
  <c r="F30" i="112"/>
  <c r="F31" i="112"/>
  <c r="F32" i="112"/>
  <c r="F33" i="112"/>
  <c r="F34" i="112"/>
  <c r="F35" i="112"/>
  <c r="F36" i="112"/>
  <c r="F37" i="112"/>
  <c r="F38" i="112"/>
  <c r="F39" i="112"/>
  <c r="F40" i="112"/>
  <c r="F41" i="112"/>
  <c r="F42" i="112"/>
  <c r="F43" i="112"/>
  <c r="F44" i="112"/>
  <c r="F45" i="112"/>
  <c r="F46" i="112"/>
  <c r="F47" i="112"/>
  <c r="F48" i="112"/>
  <c r="F49" i="112"/>
  <c r="F50" i="112"/>
  <c r="F51" i="112"/>
  <c r="F53" i="112"/>
  <c r="E6" i="113"/>
  <c r="G6" i="113"/>
  <c r="H6" i="113"/>
  <c r="D6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I7" i="113"/>
  <c r="I8" i="113"/>
  <c r="I9" i="113"/>
  <c r="I10" i="113"/>
  <c r="I11" i="113"/>
  <c r="I12" i="113"/>
  <c r="I13" i="113"/>
  <c r="I14" i="113"/>
  <c r="I15" i="113"/>
  <c r="I16" i="113"/>
  <c r="I17" i="113"/>
  <c r="I18" i="113"/>
  <c r="I19" i="113"/>
  <c r="I20" i="113"/>
  <c r="I21" i="113"/>
  <c r="I22" i="113"/>
  <c r="I23" i="113"/>
  <c r="I24" i="113"/>
  <c r="I25" i="113"/>
  <c r="I26" i="113"/>
  <c r="I27" i="113"/>
  <c r="I28" i="113"/>
  <c r="I29" i="113"/>
  <c r="I30" i="113"/>
  <c r="I31" i="113"/>
  <c r="F7" i="113"/>
  <c r="F8" i="113"/>
  <c r="F9" i="113"/>
  <c r="F10" i="113"/>
  <c r="F11" i="113"/>
  <c r="F12" i="113"/>
  <c r="F13" i="113"/>
  <c r="F14" i="113"/>
  <c r="F15" i="113"/>
  <c r="F16" i="113"/>
  <c r="F17" i="113"/>
  <c r="F18" i="113"/>
  <c r="F19" i="113"/>
  <c r="F20" i="113"/>
  <c r="F21" i="113"/>
  <c r="F22" i="113"/>
  <c r="F23" i="113"/>
  <c r="F24" i="113"/>
  <c r="F25" i="113"/>
  <c r="F26" i="113"/>
  <c r="F27" i="113"/>
  <c r="F28" i="113"/>
  <c r="F29" i="113"/>
  <c r="F30" i="113"/>
  <c r="F31" i="113"/>
  <c r="I7" i="111"/>
  <c r="I15" i="111" s="1"/>
  <c r="K7" i="111"/>
  <c r="K15" i="111" s="1"/>
  <c r="H7" i="111"/>
  <c r="H15" i="111" s="1"/>
  <c r="Q9" i="111"/>
  <c r="Q10" i="111"/>
  <c r="Q11" i="111"/>
  <c r="Q12" i="111"/>
  <c r="Q13" i="111"/>
  <c r="Q14" i="111"/>
  <c r="Q8" i="111"/>
  <c r="N8" i="111"/>
  <c r="N9" i="111"/>
  <c r="N10" i="111"/>
  <c r="N11" i="111"/>
  <c r="N12" i="111"/>
  <c r="N13" i="111"/>
  <c r="N14" i="111"/>
  <c r="M8" i="111"/>
  <c r="M9" i="111"/>
  <c r="M10" i="111"/>
  <c r="M11" i="111"/>
  <c r="M12" i="111"/>
  <c r="M13" i="111"/>
  <c r="M14" i="111"/>
  <c r="J8" i="111"/>
  <c r="J9" i="111"/>
  <c r="J10" i="111"/>
  <c r="J11" i="111"/>
  <c r="J12" i="111"/>
  <c r="J13" i="111"/>
  <c r="J14" i="111"/>
  <c r="E7" i="110"/>
  <c r="E12" i="110" s="1"/>
  <c r="G7" i="110"/>
  <c r="H7" i="110"/>
  <c r="H12" i="110" s="1"/>
  <c r="D7" i="110"/>
  <c r="D12" i="110" s="1"/>
  <c r="J8" i="110"/>
  <c r="J9" i="110"/>
  <c r="J10" i="110"/>
  <c r="J11" i="110"/>
  <c r="I8" i="110"/>
  <c r="I9" i="110"/>
  <c r="I10" i="110"/>
  <c r="I11" i="110"/>
  <c r="F8" i="110"/>
  <c r="F9" i="110"/>
  <c r="F10" i="110"/>
  <c r="F11" i="110"/>
  <c r="E10" i="108"/>
  <c r="G10" i="108"/>
  <c r="D10" i="108"/>
  <c r="E7" i="108"/>
  <c r="G7" i="108"/>
  <c r="D7" i="108"/>
  <c r="J8" i="108"/>
  <c r="J9" i="108"/>
  <c r="J11" i="108"/>
  <c r="J12" i="108"/>
  <c r="J13" i="108"/>
  <c r="I8" i="108"/>
  <c r="I9" i="108"/>
  <c r="I11" i="108"/>
  <c r="I12" i="108"/>
  <c r="I13" i="108"/>
  <c r="F8" i="108"/>
  <c r="F9" i="108"/>
  <c r="F11" i="108"/>
  <c r="F12" i="108"/>
  <c r="F13" i="108"/>
  <c r="E6" i="109"/>
  <c r="G6" i="109"/>
  <c r="H6" i="109"/>
  <c r="D6" i="109"/>
  <c r="J7" i="109"/>
  <c r="J8" i="109"/>
  <c r="J9" i="109"/>
  <c r="J10" i="109"/>
  <c r="I7" i="109"/>
  <c r="I8" i="109"/>
  <c r="I9" i="109"/>
  <c r="I10" i="109"/>
  <c r="F7" i="109"/>
  <c r="F8" i="109"/>
  <c r="F9" i="109"/>
  <c r="F10" i="109"/>
  <c r="I7" i="107"/>
  <c r="I13" i="107" s="1"/>
  <c r="K7" i="107"/>
  <c r="K13" i="107" s="1"/>
  <c r="H7" i="107"/>
  <c r="H13" i="107" s="1"/>
  <c r="Q9" i="107"/>
  <c r="Q10" i="107"/>
  <c r="Q11" i="107"/>
  <c r="Q12" i="107"/>
  <c r="Q8" i="107"/>
  <c r="N8" i="107"/>
  <c r="N9" i="107"/>
  <c r="N10" i="107"/>
  <c r="N11" i="107"/>
  <c r="N12" i="107"/>
  <c r="M8" i="107"/>
  <c r="M9" i="107"/>
  <c r="M10" i="107"/>
  <c r="M11" i="107"/>
  <c r="M12" i="107"/>
  <c r="J8" i="107"/>
  <c r="J9" i="107"/>
  <c r="J10" i="107"/>
  <c r="J11" i="107"/>
  <c r="J12" i="107"/>
  <c r="E7" i="106"/>
  <c r="E11" i="106" s="1"/>
  <c r="G7" i="106"/>
  <c r="H7" i="106"/>
  <c r="H11" i="106" s="1"/>
  <c r="D7" i="106"/>
  <c r="D11" i="106" s="1"/>
  <c r="J8" i="106"/>
  <c r="J9" i="106"/>
  <c r="J10" i="106"/>
  <c r="I8" i="106"/>
  <c r="I9" i="106"/>
  <c r="I10" i="106"/>
  <c r="F8" i="106"/>
  <c r="F9" i="106"/>
  <c r="F10" i="106"/>
  <c r="E7" i="104"/>
  <c r="G7" i="104"/>
  <c r="D7" i="104"/>
  <c r="J8" i="104"/>
  <c r="J10" i="104"/>
  <c r="I8" i="104"/>
  <c r="I10" i="104"/>
  <c r="F8" i="104"/>
  <c r="F7" i="104" s="1"/>
  <c r="F10" i="104"/>
  <c r="E6" i="105"/>
  <c r="G6" i="105"/>
  <c r="H6" i="105"/>
  <c r="D6" i="105"/>
  <c r="J7" i="105"/>
  <c r="J8" i="105"/>
  <c r="I7" i="105"/>
  <c r="I8" i="105"/>
  <c r="F7" i="105"/>
  <c r="F8" i="105"/>
  <c r="I7" i="103"/>
  <c r="I16" i="103" s="1"/>
  <c r="K7" i="103"/>
  <c r="H7" i="103"/>
  <c r="H16" i="103" s="1"/>
  <c r="Q9" i="103"/>
  <c r="Q10" i="103"/>
  <c r="Q11" i="103"/>
  <c r="Q12" i="103"/>
  <c r="Q13" i="103"/>
  <c r="Q14" i="103"/>
  <c r="Q15" i="103"/>
  <c r="Q8" i="103"/>
  <c r="N8" i="103"/>
  <c r="N9" i="103"/>
  <c r="N10" i="103"/>
  <c r="N11" i="103"/>
  <c r="N12" i="103"/>
  <c r="N13" i="103"/>
  <c r="N14" i="103"/>
  <c r="N15" i="103"/>
  <c r="M8" i="103"/>
  <c r="M9" i="103"/>
  <c r="M10" i="103"/>
  <c r="M11" i="103"/>
  <c r="M12" i="103"/>
  <c r="M13" i="103"/>
  <c r="M14" i="103"/>
  <c r="M15" i="103"/>
  <c r="J8" i="103"/>
  <c r="J9" i="103"/>
  <c r="J10" i="103"/>
  <c r="J11" i="103"/>
  <c r="J12" i="103"/>
  <c r="J13" i="103"/>
  <c r="J14" i="103"/>
  <c r="J15" i="103"/>
  <c r="E7" i="102"/>
  <c r="E11" i="102" s="1"/>
  <c r="G7" i="102"/>
  <c r="G11" i="102" s="1"/>
  <c r="H7" i="102"/>
  <c r="H11" i="102" s="1"/>
  <c r="D7" i="102"/>
  <c r="D11" i="102" s="1"/>
  <c r="J8" i="102"/>
  <c r="J9" i="102"/>
  <c r="J10" i="102"/>
  <c r="I8" i="102"/>
  <c r="I9" i="102"/>
  <c r="I10" i="102"/>
  <c r="F8" i="102"/>
  <c r="F9" i="102"/>
  <c r="F10" i="102"/>
  <c r="E9" i="100"/>
  <c r="G9" i="100"/>
  <c r="D9" i="100"/>
  <c r="E7" i="100"/>
  <c r="G7" i="100"/>
  <c r="D7" i="100"/>
  <c r="J8" i="100"/>
  <c r="J10" i="100"/>
  <c r="J11" i="100"/>
  <c r="I8" i="100"/>
  <c r="I10" i="100"/>
  <c r="I11" i="100"/>
  <c r="F8" i="100"/>
  <c r="F7" i="100" s="1"/>
  <c r="F10" i="100"/>
  <c r="F9" i="100" s="1"/>
  <c r="F11" i="100"/>
  <c r="E6" i="101"/>
  <c r="G6" i="101"/>
  <c r="H6" i="101"/>
  <c r="D6" i="101"/>
  <c r="J7" i="101"/>
  <c r="J8" i="101"/>
  <c r="J9" i="101"/>
  <c r="J10" i="101"/>
  <c r="J11" i="101"/>
  <c r="J12" i="101"/>
  <c r="I7" i="101"/>
  <c r="I8" i="101"/>
  <c r="I9" i="101"/>
  <c r="I10" i="101"/>
  <c r="I11" i="101"/>
  <c r="I12" i="101"/>
  <c r="F7" i="101"/>
  <c r="F8" i="101"/>
  <c r="F9" i="101"/>
  <c r="F10" i="101"/>
  <c r="F11" i="101"/>
  <c r="F12" i="101"/>
  <c r="I7" i="99"/>
  <c r="I14" i="99" s="1"/>
  <c r="K7" i="99"/>
  <c r="H7" i="99"/>
  <c r="H14" i="99" s="1"/>
  <c r="Q9" i="99"/>
  <c r="Q10" i="99"/>
  <c r="Q11" i="99"/>
  <c r="Q12" i="99"/>
  <c r="Q13" i="99"/>
  <c r="Q8" i="99"/>
  <c r="N8" i="99"/>
  <c r="N9" i="99"/>
  <c r="N10" i="99"/>
  <c r="N11" i="99"/>
  <c r="N12" i="99"/>
  <c r="N13" i="99"/>
  <c r="M8" i="99"/>
  <c r="M9" i="99"/>
  <c r="M10" i="99"/>
  <c r="M11" i="99"/>
  <c r="M12" i="99"/>
  <c r="M13" i="99"/>
  <c r="J8" i="99"/>
  <c r="J9" i="99"/>
  <c r="J10" i="99"/>
  <c r="J11" i="99"/>
  <c r="J12" i="99"/>
  <c r="J13" i="99"/>
  <c r="E7" i="98"/>
  <c r="G7" i="98"/>
  <c r="G10" i="98" s="1"/>
  <c r="H7" i="98"/>
  <c r="H10" i="98" s="1"/>
  <c r="D7" i="98"/>
  <c r="D10" i="98" s="1"/>
  <c r="J8" i="98"/>
  <c r="J9" i="98"/>
  <c r="I8" i="98"/>
  <c r="I9" i="98"/>
  <c r="F8" i="98"/>
  <c r="F9" i="98"/>
  <c r="E9" i="96"/>
  <c r="G9" i="96"/>
  <c r="D9" i="96"/>
  <c r="E7" i="96"/>
  <c r="G7" i="96"/>
  <c r="D7" i="96"/>
  <c r="J8" i="96"/>
  <c r="J10" i="96"/>
  <c r="J11" i="96"/>
  <c r="J12" i="96"/>
  <c r="I8" i="96"/>
  <c r="I10" i="96"/>
  <c r="I11" i="96"/>
  <c r="I12" i="96"/>
  <c r="F8" i="96"/>
  <c r="F7" i="96" s="1"/>
  <c r="F10" i="96"/>
  <c r="F9" i="96" s="1"/>
  <c r="F11" i="96"/>
  <c r="F12" i="96"/>
  <c r="E6" i="97"/>
  <c r="G6" i="97"/>
  <c r="H6" i="97"/>
  <c r="D6" i="97"/>
  <c r="J7" i="97"/>
  <c r="J8" i="97"/>
  <c r="J9" i="97"/>
  <c r="I7" i="97"/>
  <c r="I8" i="97"/>
  <c r="I9" i="97"/>
  <c r="F7" i="97"/>
  <c r="F8" i="97"/>
  <c r="F9" i="97"/>
  <c r="I7" i="95"/>
  <c r="I17" i="95" s="1"/>
  <c r="K7" i="95"/>
  <c r="K17" i="95" s="1"/>
  <c r="H7" i="95"/>
  <c r="H17" i="95" s="1"/>
  <c r="Q9" i="95"/>
  <c r="Q10" i="95"/>
  <c r="Q11" i="95"/>
  <c r="Q12" i="95"/>
  <c r="Q13" i="95"/>
  <c r="Q14" i="95"/>
  <c r="Q15" i="95"/>
  <c r="Q16" i="95"/>
  <c r="Q8" i="95"/>
  <c r="N8" i="95"/>
  <c r="N9" i="95"/>
  <c r="N10" i="95"/>
  <c r="N11" i="95"/>
  <c r="N12" i="95"/>
  <c r="N13" i="95"/>
  <c r="N14" i="95"/>
  <c r="N15" i="95"/>
  <c r="N16" i="95"/>
  <c r="M8" i="95"/>
  <c r="M9" i="95"/>
  <c r="M10" i="95"/>
  <c r="M11" i="95"/>
  <c r="M12" i="95"/>
  <c r="M13" i="95"/>
  <c r="M14" i="95"/>
  <c r="M15" i="95"/>
  <c r="M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H7" i="94"/>
  <c r="H11" i="94" s="1"/>
  <c r="D7" i="94"/>
  <c r="D11" i="94" s="1"/>
  <c r="J8" i="94"/>
  <c r="J9" i="94"/>
  <c r="J10" i="94"/>
  <c r="I8" i="94"/>
  <c r="I9" i="94"/>
  <c r="I10" i="94"/>
  <c r="F8" i="94"/>
  <c r="F9" i="94"/>
  <c r="F10" i="94"/>
  <c r="E7" i="92"/>
  <c r="G7" i="92"/>
  <c r="D7" i="92"/>
  <c r="J8" i="92"/>
  <c r="J10" i="92"/>
  <c r="I8" i="92"/>
  <c r="I10" i="92"/>
  <c r="F8" i="92"/>
  <c r="F7" i="92" s="1"/>
  <c r="F10" i="92"/>
  <c r="E6" i="93"/>
  <c r="G6" i="93"/>
  <c r="H6" i="93"/>
  <c r="D6" i="93"/>
  <c r="J7" i="93"/>
  <c r="I7" i="93"/>
  <c r="F7" i="93"/>
  <c r="F6" i="93" s="1"/>
  <c r="I7" i="91"/>
  <c r="I22" i="91" s="1"/>
  <c r="K7" i="91"/>
  <c r="K22" i="91" s="1"/>
  <c r="H7" i="91"/>
  <c r="H22" i="91" s="1"/>
  <c r="Q9" i="91"/>
  <c r="Q10" i="91"/>
  <c r="Q11" i="91"/>
  <c r="Q12" i="91"/>
  <c r="Q13" i="91"/>
  <c r="Q14" i="91"/>
  <c r="Q15" i="91"/>
  <c r="Q16" i="91"/>
  <c r="Q17" i="91"/>
  <c r="Q18" i="91"/>
  <c r="Q19" i="91"/>
  <c r="Q20" i="91"/>
  <c r="Q21" i="91"/>
  <c r="Q8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N21" i="91"/>
  <c r="M8" i="91"/>
  <c r="M9" i="91"/>
  <c r="M10" i="91"/>
  <c r="M11" i="91"/>
  <c r="M12" i="91"/>
  <c r="M13" i="91"/>
  <c r="M14" i="91"/>
  <c r="M15" i="91"/>
  <c r="M16" i="91"/>
  <c r="M17" i="91"/>
  <c r="M18" i="91"/>
  <c r="M19" i="91"/>
  <c r="M20" i="91"/>
  <c r="M21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J21" i="91"/>
  <c r="E7" i="90"/>
  <c r="E14" i="90" s="1"/>
  <c r="G7" i="90"/>
  <c r="G14" i="90" s="1"/>
  <c r="H7" i="90"/>
  <c r="H14" i="90" s="1"/>
  <c r="D7" i="90"/>
  <c r="D14" i="90" s="1"/>
  <c r="J8" i="90"/>
  <c r="J9" i="90"/>
  <c r="J10" i="90"/>
  <c r="J11" i="90"/>
  <c r="J12" i="90"/>
  <c r="J13" i="90"/>
  <c r="I8" i="90"/>
  <c r="I9" i="90"/>
  <c r="I10" i="90"/>
  <c r="I11" i="90"/>
  <c r="I12" i="90"/>
  <c r="I13" i="90"/>
  <c r="F8" i="90"/>
  <c r="F9" i="90"/>
  <c r="F10" i="90"/>
  <c r="F11" i="90"/>
  <c r="F12" i="90"/>
  <c r="F13" i="90"/>
  <c r="E9" i="88"/>
  <c r="G9" i="88"/>
  <c r="D9" i="88"/>
  <c r="E7" i="88"/>
  <c r="G7" i="88"/>
  <c r="D7" i="88"/>
  <c r="J8" i="88"/>
  <c r="J10" i="88"/>
  <c r="J11" i="88"/>
  <c r="J12" i="88"/>
  <c r="J13" i="88"/>
  <c r="J14" i="88"/>
  <c r="J15" i="88"/>
  <c r="J16" i="88"/>
  <c r="J17" i="88"/>
  <c r="I8" i="88"/>
  <c r="I10" i="88"/>
  <c r="I11" i="88"/>
  <c r="I12" i="88"/>
  <c r="I13" i="88"/>
  <c r="I14" i="88"/>
  <c r="I15" i="88"/>
  <c r="I16" i="88"/>
  <c r="I17" i="88"/>
  <c r="F8" i="88"/>
  <c r="F7" i="88" s="1"/>
  <c r="F10" i="88"/>
  <c r="F11" i="88"/>
  <c r="F12" i="88"/>
  <c r="F13" i="88"/>
  <c r="F14" i="88"/>
  <c r="F15" i="88"/>
  <c r="F16" i="88"/>
  <c r="F17" i="88"/>
  <c r="E6" i="89"/>
  <c r="G6" i="89"/>
  <c r="H6" i="89"/>
  <c r="D6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I7" i="89"/>
  <c r="I8" i="89"/>
  <c r="I9" i="89"/>
  <c r="I10" i="89"/>
  <c r="I11" i="89"/>
  <c r="I12" i="89"/>
  <c r="I13" i="89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0" i="87" s="1"/>
  <c r="K7" i="87"/>
  <c r="H7" i="87"/>
  <c r="H20" i="87" s="1"/>
  <c r="Q9" i="87"/>
  <c r="Q10" i="87"/>
  <c r="Q11" i="87"/>
  <c r="Q12" i="87"/>
  <c r="Q13" i="87"/>
  <c r="Q14" i="87"/>
  <c r="Q15" i="87"/>
  <c r="Q16" i="87"/>
  <c r="Q17" i="87"/>
  <c r="Q18" i="87"/>
  <c r="Q19" i="87"/>
  <c r="Q8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E7" i="86"/>
  <c r="E11" i="86" s="1"/>
  <c r="G7" i="86"/>
  <c r="G11" i="86" s="1"/>
  <c r="H7" i="86"/>
  <c r="H11" i="86" s="1"/>
  <c r="D7" i="86"/>
  <c r="D11" i="86" s="1"/>
  <c r="J8" i="86"/>
  <c r="J9" i="86"/>
  <c r="J10" i="86"/>
  <c r="I8" i="86"/>
  <c r="I9" i="86"/>
  <c r="I10" i="86"/>
  <c r="F8" i="86"/>
  <c r="F9" i="86"/>
  <c r="F10" i="86"/>
  <c r="E13" i="84"/>
  <c r="G13" i="84"/>
  <c r="D13" i="84"/>
  <c r="E7" i="84"/>
  <c r="G7" i="84"/>
  <c r="D7" i="84"/>
  <c r="J8" i="84"/>
  <c r="J9" i="84"/>
  <c r="J10" i="84"/>
  <c r="J11" i="84"/>
  <c r="J12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J35" i="84"/>
  <c r="I8" i="84"/>
  <c r="I9" i="84"/>
  <c r="I10" i="84"/>
  <c r="I11" i="84"/>
  <c r="I12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F8" i="84"/>
  <c r="F9" i="84"/>
  <c r="F10" i="84"/>
  <c r="F11" i="84"/>
  <c r="F12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E6" i="85"/>
  <c r="G6" i="85"/>
  <c r="H6" i="85"/>
  <c r="D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I7" i="83"/>
  <c r="I14" i="83" s="1"/>
  <c r="K7" i="83"/>
  <c r="K14" i="83" s="1"/>
  <c r="H7" i="83"/>
  <c r="H14" i="83" s="1"/>
  <c r="Q9" i="83"/>
  <c r="Q10" i="83"/>
  <c r="Q11" i="83"/>
  <c r="Q12" i="83"/>
  <c r="Q13" i="83"/>
  <c r="Q8" i="83"/>
  <c r="N8" i="83"/>
  <c r="N9" i="83"/>
  <c r="N10" i="83"/>
  <c r="N11" i="83"/>
  <c r="N12" i="83"/>
  <c r="N13" i="83"/>
  <c r="M8" i="83"/>
  <c r="M9" i="83"/>
  <c r="M10" i="83"/>
  <c r="M11" i="83"/>
  <c r="M12" i="83"/>
  <c r="M13" i="83"/>
  <c r="J8" i="83"/>
  <c r="J9" i="83"/>
  <c r="J10" i="83"/>
  <c r="J11" i="83"/>
  <c r="J12" i="83"/>
  <c r="J13" i="83"/>
  <c r="E7" i="82"/>
  <c r="E10" i="82" s="1"/>
  <c r="G7" i="82"/>
  <c r="G10" i="82" s="1"/>
  <c r="H7" i="82"/>
  <c r="H10" i="82" s="1"/>
  <c r="D7" i="82"/>
  <c r="D10" i="82" s="1"/>
  <c r="J8" i="82"/>
  <c r="J9" i="82"/>
  <c r="I8" i="82"/>
  <c r="I9" i="82"/>
  <c r="F8" i="82"/>
  <c r="F9" i="82"/>
  <c r="E7" i="80"/>
  <c r="F7" i="80"/>
  <c r="G7" i="80"/>
  <c r="D7" i="80"/>
  <c r="J8" i="80"/>
  <c r="J10" i="80"/>
  <c r="I8" i="80"/>
  <c r="I10" i="80"/>
  <c r="F8" i="80"/>
  <c r="F10" i="80"/>
  <c r="E6" i="81"/>
  <c r="G6" i="81"/>
  <c r="H6" i="81"/>
  <c r="D6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J28" i="81"/>
  <c r="I7" i="81"/>
  <c r="I8" i="81"/>
  <c r="I9" i="81"/>
  <c r="I10" i="81"/>
  <c r="I11" i="81"/>
  <c r="I12" i="81"/>
  <c r="I13" i="81"/>
  <c r="I14" i="81"/>
  <c r="I15" i="81"/>
  <c r="I16" i="81"/>
  <c r="I17" i="81"/>
  <c r="I18" i="81"/>
  <c r="I19" i="81"/>
  <c r="I20" i="81"/>
  <c r="I21" i="81"/>
  <c r="I22" i="81"/>
  <c r="I23" i="81"/>
  <c r="I24" i="81"/>
  <c r="I25" i="81"/>
  <c r="I26" i="81"/>
  <c r="I27" i="81"/>
  <c r="I28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I7" i="79"/>
  <c r="I18" i="79" s="1"/>
  <c r="K7" i="79"/>
  <c r="H7" i="79"/>
  <c r="H18" i="79" s="1"/>
  <c r="Q9" i="79"/>
  <c r="Q10" i="79"/>
  <c r="Q11" i="79"/>
  <c r="Q12" i="79"/>
  <c r="Q13" i="79"/>
  <c r="Q14" i="79"/>
  <c r="Q15" i="79"/>
  <c r="Q16" i="79"/>
  <c r="Q17" i="79"/>
  <c r="Q8" i="79"/>
  <c r="N8" i="79"/>
  <c r="N9" i="79"/>
  <c r="N10" i="79"/>
  <c r="N11" i="79"/>
  <c r="N12" i="79"/>
  <c r="N13" i="79"/>
  <c r="N14" i="79"/>
  <c r="N15" i="79"/>
  <c r="N16" i="79"/>
  <c r="N17" i="79"/>
  <c r="M8" i="79"/>
  <c r="M9" i="79"/>
  <c r="M10" i="79"/>
  <c r="M11" i="79"/>
  <c r="M12" i="79"/>
  <c r="M13" i="79"/>
  <c r="M14" i="79"/>
  <c r="M15" i="79"/>
  <c r="M16" i="79"/>
  <c r="M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H7" i="78"/>
  <c r="H12" i="78" s="1"/>
  <c r="D7" i="78"/>
  <c r="D12" i="78" s="1"/>
  <c r="J8" i="78"/>
  <c r="J9" i="78"/>
  <c r="J10" i="78"/>
  <c r="J11" i="78"/>
  <c r="I8" i="78"/>
  <c r="I9" i="78"/>
  <c r="I10" i="78"/>
  <c r="I11" i="78"/>
  <c r="F8" i="78"/>
  <c r="F9" i="78"/>
  <c r="F10" i="78"/>
  <c r="F11" i="78"/>
  <c r="E9" i="76"/>
  <c r="G9" i="76"/>
  <c r="D9" i="76"/>
  <c r="E7" i="76"/>
  <c r="G7" i="76"/>
  <c r="D7" i="76"/>
  <c r="J8" i="76"/>
  <c r="J10" i="76"/>
  <c r="J11" i="76"/>
  <c r="I8" i="76"/>
  <c r="I10" i="76"/>
  <c r="I11" i="76"/>
  <c r="F8" i="76"/>
  <c r="F7" i="76" s="1"/>
  <c r="F10" i="76"/>
  <c r="F9" i="76" s="1"/>
  <c r="F11" i="76"/>
  <c r="E6" i="77"/>
  <c r="G6" i="77"/>
  <c r="H6" i="77"/>
  <c r="D6" i="77"/>
  <c r="J7" i="77"/>
  <c r="J8" i="77"/>
  <c r="J9" i="77"/>
  <c r="J10" i="77"/>
  <c r="J11" i="77"/>
  <c r="J12" i="77"/>
  <c r="J13" i="77"/>
  <c r="I7" i="77"/>
  <c r="I8" i="77"/>
  <c r="I9" i="77"/>
  <c r="I10" i="77"/>
  <c r="I11" i="77"/>
  <c r="I12" i="77"/>
  <c r="I13" i="77"/>
  <c r="F7" i="77"/>
  <c r="F8" i="77"/>
  <c r="F9" i="77"/>
  <c r="F10" i="77"/>
  <c r="F11" i="77"/>
  <c r="F12" i="77"/>
  <c r="F13" i="77"/>
  <c r="I7" i="75"/>
  <c r="I24" i="75" s="1"/>
  <c r="K7" i="75"/>
  <c r="K24" i="75" s="1"/>
  <c r="H7" i="75"/>
  <c r="H24" i="75" s="1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8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M8" i="75"/>
  <c r="M9" i="75"/>
  <c r="M10" i="75"/>
  <c r="M11" i="75"/>
  <c r="M12" i="75"/>
  <c r="M13" i="75"/>
  <c r="M14" i="75"/>
  <c r="M15" i="75"/>
  <c r="M16" i="75"/>
  <c r="M17" i="75"/>
  <c r="M18" i="75"/>
  <c r="M19" i="75"/>
  <c r="M20" i="75"/>
  <c r="M21" i="75"/>
  <c r="M22" i="75"/>
  <c r="M23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E7" i="74"/>
  <c r="E13" i="74" s="1"/>
  <c r="G7" i="74"/>
  <c r="G13" i="74" s="1"/>
  <c r="H7" i="74"/>
  <c r="H13" i="74" s="1"/>
  <c r="D7" i="74"/>
  <c r="D13" i="74" s="1"/>
  <c r="J8" i="74"/>
  <c r="J9" i="74"/>
  <c r="J10" i="74"/>
  <c r="J11" i="74"/>
  <c r="J12" i="74"/>
  <c r="I8" i="74"/>
  <c r="I9" i="74"/>
  <c r="I10" i="74"/>
  <c r="I11" i="74"/>
  <c r="I12" i="74"/>
  <c r="F8" i="74"/>
  <c r="F9" i="74"/>
  <c r="F10" i="74"/>
  <c r="F11" i="74"/>
  <c r="F12" i="74"/>
  <c r="E9" i="72"/>
  <c r="G9" i="72"/>
  <c r="D9" i="72"/>
  <c r="E7" i="72"/>
  <c r="G7" i="72"/>
  <c r="D7" i="72"/>
  <c r="J8" i="72"/>
  <c r="J10" i="72"/>
  <c r="J11" i="72"/>
  <c r="J12" i="72"/>
  <c r="J13" i="72"/>
  <c r="J14" i="72"/>
  <c r="J15" i="72"/>
  <c r="J16" i="72"/>
  <c r="J17" i="72"/>
  <c r="I8" i="72"/>
  <c r="I10" i="72"/>
  <c r="I11" i="72"/>
  <c r="I12" i="72"/>
  <c r="I13" i="72"/>
  <c r="I14" i="72"/>
  <c r="I15" i="72"/>
  <c r="I16" i="72"/>
  <c r="I17" i="72"/>
  <c r="F8" i="72"/>
  <c r="F7" i="72" s="1"/>
  <c r="F10" i="72"/>
  <c r="F11" i="72"/>
  <c r="F12" i="72"/>
  <c r="F13" i="72"/>
  <c r="F14" i="72"/>
  <c r="F15" i="72"/>
  <c r="F16" i="72"/>
  <c r="F17" i="72"/>
  <c r="E6" i="73"/>
  <c r="G6" i="73"/>
  <c r="H6" i="73"/>
  <c r="D6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I7" i="73"/>
  <c r="I8" i="73"/>
  <c r="I9" i="73"/>
  <c r="I10" i="73"/>
  <c r="I11" i="73"/>
  <c r="I12" i="73"/>
  <c r="I13" i="73"/>
  <c r="I14" i="73"/>
  <c r="I15" i="73"/>
  <c r="I16" i="73"/>
  <c r="I17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I7" i="71"/>
  <c r="I13" i="71" s="1"/>
  <c r="K7" i="71"/>
  <c r="H7" i="71"/>
  <c r="H13" i="71" s="1"/>
  <c r="Q9" i="71"/>
  <c r="Q10" i="71"/>
  <c r="Q11" i="71"/>
  <c r="Q12" i="71"/>
  <c r="Q8" i="71"/>
  <c r="N8" i="71"/>
  <c r="N9" i="71"/>
  <c r="N10" i="71"/>
  <c r="N11" i="71"/>
  <c r="N12" i="71"/>
  <c r="M8" i="71"/>
  <c r="M9" i="71"/>
  <c r="M10" i="71"/>
  <c r="M11" i="71"/>
  <c r="M12" i="71"/>
  <c r="J8" i="71"/>
  <c r="J9" i="71"/>
  <c r="J10" i="71"/>
  <c r="J11" i="71"/>
  <c r="J12" i="71"/>
  <c r="E7" i="70"/>
  <c r="E12" i="70" s="1"/>
  <c r="G7" i="70"/>
  <c r="G12" i="70" s="1"/>
  <c r="H7" i="70"/>
  <c r="D7" i="70"/>
  <c r="D12" i="70" s="1"/>
  <c r="J8" i="70"/>
  <c r="J9" i="70"/>
  <c r="J10" i="70"/>
  <c r="J11" i="70"/>
  <c r="I8" i="70"/>
  <c r="I9" i="70"/>
  <c r="I10" i="70"/>
  <c r="I11" i="70"/>
  <c r="F8" i="70"/>
  <c r="F9" i="70"/>
  <c r="F10" i="70"/>
  <c r="F7" i="70" s="1"/>
  <c r="F12" i="70" s="1"/>
  <c r="F11" i="70"/>
  <c r="E9" i="68"/>
  <c r="G9" i="68"/>
  <c r="D9" i="68"/>
  <c r="E7" i="68"/>
  <c r="G7" i="68"/>
  <c r="D7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I8" i="68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E6" i="69"/>
  <c r="G6" i="69"/>
  <c r="H6" i="69"/>
  <c r="D6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I7" i="69"/>
  <c r="I8" i="69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7" i="67" s="1"/>
  <c r="K7" i="67"/>
  <c r="H7" i="67"/>
  <c r="H17" i="67" s="1"/>
  <c r="Q9" i="67"/>
  <c r="Q10" i="67"/>
  <c r="Q11" i="67"/>
  <c r="Q12" i="67"/>
  <c r="Q13" i="67"/>
  <c r="Q14" i="67"/>
  <c r="Q15" i="67"/>
  <c r="Q16" i="67"/>
  <c r="Q8" i="67"/>
  <c r="N8" i="67"/>
  <c r="N9" i="67"/>
  <c r="N10" i="67"/>
  <c r="N11" i="67"/>
  <c r="N12" i="67"/>
  <c r="N13" i="67"/>
  <c r="N14" i="67"/>
  <c r="N15" i="67"/>
  <c r="N16" i="67"/>
  <c r="M8" i="67"/>
  <c r="M9" i="67"/>
  <c r="M10" i="67"/>
  <c r="M11" i="67"/>
  <c r="M12" i="67"/>
  <c r="M13" i="67"/>
  <c r="M14" i="67"/>
  <c r="M15" i="67"/>
  <c r="M16" i="67"/>
  <c r="J8" i="67"/>
  <c r="J9" i="67"/>
  <c r="J10" i="67"/>
  <c r="J11" i="67"/>
  <c r="J12" i="67"/>
  <c r="J13" i="67"/>
  <c r="J14" i="67"/>
  <c r="J15" i="67"/>
  <c r="J16" i="67"/>
  <c r="E7" i="66"/>
  <c r="E11" i="66" s="1"/>
  <c r="G7" i="66"/>
  <c r="G11" i="66" s="1"/>
  <c r="H7" i="66"/>
  <c r="H11" i="66" s="1"/>
  <c r="D7" i="66"/>
  <c r="D11" i="66" s="1"/>
  <c r="J8" i="66"/>
  <c r="J9" i="66"/>
  <c r="J10" i="66"/>
  <c r="I8" i="66"/>
  <c r="I9" i="66"/>
  <c r="I10" i="66"/>
  <c r="F8" i="66"/>
  <c r="F9" i="66"/>
  <c r="F10" i="66"/>
  <c r="E10" i="64"/>
  <c r="G10" i="64"/>
  <c r="D10" i="64"/>
  <c r="E7" i="64"/>
  <c r="G7" i="64"/>
  <c r="D7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I8" i="64"/>
  <c r="I9" i="64"/>
  <c r="I11" i="64"/>
  <c r="I12" i="64"/>
  <c r="I13" i="64"/>
  <c r="I14" i="64"/>
  <c r="I15" i="64"/>
  <c r="I16" i="64"/>
  <c r="I17" i="64"/>
  <c r="I18" i="64"/>
  <c r="I19" i="64"/>
  <c r="I20" i="64"/>
  <c r="I21" i="64"/>
  <c r="I22" i="64"/>
  <c r="I23" i="64"/>
  <c r="I24" i="64"/>
  <c r="I25" i="64"/>
  <c r="I26" i="64"/>
  <c r="I27" i="64"/>
  <c r="I28" i="64"/>
  <c r="I29" i="64"/>
  <c r="I30" i="64"/>
  <c r="I31" i="64"/>
  <c r="I32" i="64"/>
  <c r="I33" i="64"/>
  <c r="F8" i="64"/>
  <c r="F7" i="64" s="1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E6" i="65"/>
  <c r="G6" i="65"/>
  <c r="H6" i="65"/>
  <c r="D6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I7" i="65"/>
  <c r="I8" i="65"/>
  <c r="I9" i="65"/>
  <c r="I10" i="65"/>
  <c r="I11" i="65"/>
  <c r="I12" i="65"/>
  <c r="I13" i="65"/>
  <c r="I14" i="65"/>
  <c r="I15" i="65"/>
  <c r="I16" i="65"/>
  <c r="I17" i="65"/>
  <c r="I18" i="65"/>
  <c r="I19" i="65"/>
  <c r="I20" i="65"/>
  <c r="I21" i="65"/>
  <c r="I22" i="65"/>
  <c r="I23" i="65"/>
  <c r="I24" i="65"/>
  <c r="I25" i="65"/>
  <c r="I26" i="65"/>
  <c r="I27" i="65"/>
  <c r="I28" i="65"/>
  <c r="I29" i="65"/>
  <c r="I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3" i="63" s="1"/>
  <c r="K7" i="63"/>
  <c r="K13" i="63" s="1"/>
  <c r="H7" i="63"/>
  <c r="H13" i="63" s="1"/>
  <c r="Q9" i="63"/>
  <c r="Q10" i="63"/>
  <c r="Q11" i="63"/>
  <c r="Q12" i="63"/>
  <c r="Q8" i="63"/>
  <c r="N8" i="63"/>
  <c r="N9" i="63"/>
  <c r="N10" i="63"/>
  <c r="N11" i="63"/>
  <c r="N12" i="63"/>
  <c r="M8" i="63"/>
  <c r="M9" i="63"/>
  <c r="M10" i="63"/>
  <c r="M11" i="63"/>
  <c r="M12" i="63"/>
  <c r="J8" i="63"/>
  <c r="J9" i="63"/>
  <c r="J10" i="63"/>
  <c r="J11" i="63"/>
  <c r="J12" i="63"/>
  <c r="E7" i="62"/>
  <c r="E10" i="62" s="1"/>
  <c r="G7" i="62"/>
  <c r="G10" i="62" s="1"/>
  <c r="H7" i="62"/>
  <c r="H10" i="62" s="1"/>
  <c r="D7" i="62"/>
  <c r="D10" i="62" s="1"/>
  <c r="J8" i="62"/>
  <c r="J9" i="62"/>
  <c r="I8" i="62"/>
  <c r="I9" i="62"/>
  <c r="F8" i="62"/>
  <c r="F9" i="62"/>
  <c r="E9" i="60"/>
  <c r="G9" i="60"/>
  <c r="D9" i="60"/>
  <c r="E7" i="60"/>
  <c r="G7" i="60"/>
  <c r="D7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I8" i="60"/>
  <c r="I10" i="60"/>
  <c r="I11" i="60"/>
  <c r="I12" i="60"/>
  <c r="I13" i="60"/>
  <c r="I14" i="60"/>
  <c r="I15" i="60"/>
  <c r="I16" i="60"/>
  <c r="I17" i="60"/>
  <c r="I18" i="60"/>
  <c r="I19" i="60"/>
  <c r="I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D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I7" i="61"/>
  <c r="I8" i="61"/>
  <c r="I9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6" i="59" s="1"/>
  <c r="K7" i="59"/>
  <c r="K16" i="59" s="1"/>
  <c r="H7" i="59"/>
  <c r="H16" i="59" s="1"/>
  <c r="Q9" i="59"/>
  <c r="Q10" i="59"/>
  <c r="Q11" i="59"/>
  <c r="Q12" i="59"/>
  <c r="Q13" i="59"/>
  <c r="Q14" i="59"/>
  <c r="Q15" i="59"/>
  <c r="Q8" i="59"/>
  <c r="N8" i="59"/>
  <c r="N9" i="59"/>
  <c r="N10" i="59"/>
  <c r="N11" i="59"/>
  <c r="N12" i="59"/>
  <c r="N13" i="59"/>
  <c r="N14" i="59"/>
  <c r="N15" i="59"/>
  <c r="M8" i="59"/>
  <c r="M9" i="59"/>
  <c r="M10" i="59"/>
  <c r="M11" i="59"/>
  <c r="M12" i="59"/>
  <c r="M13" i="59"/>
  <c r="M14" i="59"/>
  <c r="M15" i="59"/>
  <c r="J8" i="59"/>
  <c r="J9" i="59"/>
  <c r="J10" i="59"/>
  <c r="J11" i="59"/>
  <c r="J12" i="59"/>
  <c r="J13" i="59"/>
  <c r="J14" i="59"/>
  <c r="J15" i="59"/>
  <c r="E7" i="58"/>
  <c r="E11" i="58" s="1"/>
  <c r="G7" i="58"/>
  <c r="G11" i="58" s="1"/>
  <c r="H7" i="58"/>
  <c r="H11" i="58" s="1"/>
  <c r="D7" i="58"/>
  <c r="D11" i="58" s="1"/>
  <c r="J8" i="58"/>
  <c r="J9" i="58"/>
  <c r="J10" i="58"/>
  <c r="I8" i="58"/>
  <c r="I9" i="58"/>
  <c r="I10" i="58"/>
  <c r="F8" i="58"/>
  <c r="F9" i="58"/>
  <c r="F10" i="58"/>
  <c r="E9" i="56"/>
  <c r="G9" i="56"/>
  <c r="D9" i="56"/>
  <c r="E7" i="56"/>
  <c r="G7" i="56"/>
  <c r="D7" i="56"/>
  <c r="J8" i="56"/>
  <c r="J10" i="56"/>
  <c r="J11" i="56"/>
  <c r="J12" i="56"/>
  <c r="J13" i="56"/>
  <c r="I8" i="56"/>
  <c r="I10" i="56"/>
  <c r="I11" i="56"/>
  <c r="I12" i="56"/>
  <c r="I13" i="56"/>
  <c r="F8" i="56"/>
  <c r="F7" i="56" s="1"/>
  <c r="F10" i="56"/>
  <c r="F11" i="56"/>
  <c r="F12" i="56"/>
  <c r="F13" i="56"/>
  <c r="E6" i="57"/>
  <c r="G6" i="57"/>
  <c r="H6" i="57"/>
  <c r="D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I7" i="57"/>
  <c r="I8" i="57"/>
  <c r="I9" i="57"/>
  <c r="I10" i="57"/>
  <c r="I11" i="57"/>
  <c r="I12" i="57"/>
  <c r="I13" i="57"/>
  <c r="I14" i="57"/>
  <c r="I15" i="57"/>
  <c r="I16" i="57"/>
  <c r="I17" i="57"/>
  <c r="I18" i="57"/>
  <c r="I19" i="57"/>
  <c r="I20" i="57"/>
  <c r="I21" i="57"/>
  <c r="I22" i="57"/>
  <c r="I23" i="57"/>
  <c r="I24" i="57"/>
  <c r="I25" i="57"/>
  <c r="I26" i="57"/>
  <c r="I27" i="57"/>
  <c r="I28" i="57"/>
  <c r="I29" i="57"/>
  <c r="I30" i="57"/>
  <c r="I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6" i="55" s="1"/>
  <c r="K7" i="55"/>
  <c r="H7" i="55"/>
  <c r="H16" i="55" s="1"/>
  <c r="Q9" i="55"/>
  <c r="Q10" i="55"/>
  <c r="Q11" i="55"/>
  <c r="Q12" i="55"/>
  <c r="Q13" i="55"/>
  <c r="Q14" i="55"/>
  <c r="Q15" i="55"/>
  <c r="Q8" i="55"/>
  <c r="N8" i="55"/>
  <c r="N9" i="55"/>
  <c r="N10" i="55"/>
  <c r="N11" i="55"/>
  <c r="N12" i="55"/>
  <c r="N13" i="55"/>
  <c r="N14" i="55"/>
  <c r="N15" i="55"/>
  <c r="M8" i="55"/>
  <c r="M9" i="55"/>
  <c r="M10" i="55"/>
  <c r="M11" i="55"/>
  <c r="M12" i="55"/>
  <c r="M13" i="55"/>
  <c r="M14" i="55"/>
  <c r="M15" i="55"/>
  <c r="J8" i="55"/>
  <c r="J9" i="55"/>
  <c r="J10" i="55"/>
  <c r="J11" i="55"/>
  <c r="J12" i="55"/>
  <c r="J13" i="55"/>
  <c r="J14" i="55"/>
  <c r="J15" i="55"/>
  <c r="E7" i="54"/>
  <c r="E11" i="54" s="1"/>
  <c r="G7" i="54"/>
  <c r="H7" i="54"/>
  <c r="H11" i="54" s="1"/>
  <c r="D7" i="54"/>
  <c r="D11" i="54" s="1"/>
  <c r="J8" i="54"/>
  <c r="J9" i="54"/>
  <c r="J10" i="54"/>
  <c r="I8" i="54"/>
  <c r="I9" i="54"/>
  <c r="I10" i="54"/>
  <c r="F8" i="54"/>
  <c r="F9" i="54"/>
  <c r="F10" i="54"/>
  <c r="E10" i="52"/>
  <c r="G10" i="52"/>
  <c r="D10" i="52"/>
  <c r="E7" i="52"/>
  <c r="G7" i="52"/>
  <c r="D7" i="52"/>
  <c r="J8" i="52"/>
  <c r="J9" i="52"/>
  <c r="J11" i="52"/>
  <c r="J12" i="52"/>
  <c r="J13" i="52"/>
  <c r="J14" i="52"/>
  <c r="J15" i="52"/>
  <c r="J16" i="52"/>
  <c r="J17" i="52"/>
  <c r="J18" i="52"/>
  <c r="J19" i="52"/>
  <c r="I8" i="52"/>
  <c r="I9" i="52"/>
  <c r="I11" i="52"/>
  <c r="I12" i="52"/>
  <c r="I13" i="52"/>
  <c r="I14" i="52"/>
  <c r="I15" i="52"/>
  <c r="I16" i="52"/>
  <c r="I17" i="52"/>
  <c r="I18" i="52"/>
  <c r="I19" i="52"/>
  <c r="F8" i="52"/>
  <c r="F9" i="52"/>
  <c r="F11" i="52"/>
  <c r="F12" i="52"/>
  <c r="F13" i="52"/>
  <c r="F14" i="52"/>
  <c r="F15" i="52"/>
  <c r="F16" i="52"/>
  <c r="F17" i="52"/>
  <c r="F18" i="52"/>
  <c r="F19" i="52"/>
  <c r="E6" i="53"/>
  <c r="G6" i="53"/>
  <c r="H6" i="53"/>
  <c r="D6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H7" i="51"/>
  <c r="H20" i="51" s="1"/>
  <c r="Q9" i="51"/>
  <c r="Q10" i="51"/>
  <c r="Q11" i="51"/>
  <c r="Q12" i="51"/>
  <c r="Q13" i="51"/>
  <c r="Q14" i="51"/>
  <c r="Q15" i="51"/>
  <c r="Q16" i="51"/>
  <c r="Q17" i="51"/>
  <c r="Q18" i="51"/>
  <c r="Q19" i="51"/>
  <c r="Q8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G14" i="50" s="1"/>
  <c r="H7" i="50"/>
  <c r="H14" i="50" s="1"/>
  <c r="D7" i="50"/>
  <c r="D14" i="50" s="1"/>
  <c r="J8" i="50"/>
  <c r="J9" i="50"/>
  <c r="J10" i="50"/>
  <c r="J11" i="50"/>
  <c r="J12" i="50"/>
  <c r="J13" i="50"/>
  <c r="I8" i="50"/>
  <c r="I9" i="50"/>
  <c r="I10" i="50"/>
  <c r="I11" i="50"/>
  <c r="I12" i="50"/>
  <c r="I13" i="50"/>
  <c r="F8" i="50"/>
  <c r="F9" i="50"/>
  <c r="F10" i="50"/>
  <c r="F11" i="50"/>
  <c r="F12" i="50"/>
  <c r="F13" i="50"/>
  <c r="E9" i="48"/>
  <c r="G9" i="48"/>
  <c r="D9" i="48"/>
  <c r="E7" i="48"/>
  <c r="G7" i="48"/>
  <c r="D7" i="48"/>
  <c r="J8" i="48"/>
  <c r="J10" i="48"/>
  <c r="J11" i="48"/>
  <c r="J12" i="48"/>
  <c r="I8" i="48"/>
  <c r="I10" i="48"/>
  <c r="I11" i="48"/>
  <c r="I12" i="48"/>
  <c r="F8" i="48"/>
  <c r="F7" i="48" s="1"/>
  <c r="F10" i="48"/>
  <c r="F9" i="48" s="1"/>
  <c r="F11" i="48"/>
  <c r="F12" i="48"/>
  <c r="E6" i="49"/>
  <c r="G6" i="49"/>
  <c r="H6" i="49"/>
  <c r="D6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K21" i="47" s="1"/>
  <c r="H7" i="47"/>
  <c r="H21" i="47" s="1"/>
  <c r="Q9" i="47"/>
  <c r="Q10" i="47"/>
  <c r="Q11" i="47"/>
  <c r="Q12" i="47"/>
  <c r="Q13" i="47"/>
  <c r="Q14" i="47"/>
  <c r="Q15" i="47"/>
  <c r="Q16" i="47"/>
  <c r="Q17" i="47"/>
  <c r="Q18" i="47"/>
  <c r="Q19" i="47"/>
  <c r="Q20" i="47"/>
  <c r="Q8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M8" i="47"/>
  <c r="M9" i="47"/>
  <c r="M10" i="47"/>
  <c r="M11" i="47"/>
  <c r="M12" i="47"/>
  <c r="M13" i="47"/>
  <c r="M14" i="47"/>
  <c r="M15" i="47"/>
  <c r="M16" i="47"/>
  <c r="M17" i="47"/>
  <c r="M18" i="47"/>
  <c r="M19" i="47"/>
  <c r="M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G17" i="46" s="1"/>
  <c r="H7" i="46"/>
  <c r="H17" i="46" s="1"/>
  <c r="D7" i="46"/>
  <c r="D17" i="46" s="1"/>
  <c r="J8" i="46"/>
  <c r="J9" i="46"/>
  <c r="J10" i="46"/>
  <c r="J11" i="46"/>
  <c r="J12" i="46"/>
  <c r="J13" i="46"/>
  <c r="J14" i="46"/>
  <c r="J15" i="46"/>
  <c r="J16" i="46"/>
  <c r="I8" i="46"/>
  <c r="I9" i="46"/>
  <c r="I10" i="46"/>
  <c r="I11" i="46"/>
  <c r="I12" i="46"/>
  <c r="I13" i="46"/>
  <c r="I14" i="46"/>
  <c r="I15" i="46"/>
  <c r="I16" i="46"/>
  <c r="F8" i="46"/>
  <c r="F9" i="46"/>
  <c r="F10" i="46"/>
  <c r="F11" i="46"/>
  <c r="F12" i="46"/>
  <c r="F13" i="46"/>
  <c r="F14" i="46"/>
  <c r="F15" i="46"/>
  <c r="F16" i="46"/>
  <c r="E13" i="44"/>
  <c r="G13" i="44"/>
  <c r="D13" i="44"/>
  <c r="E7" i="44"/>
  <c r="G7" i="44"/>
  <c r="D7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I8" i="44"/>
  <c r="I9" i="44"/>
  <c r="I10" i="44"/>
  <c r="I11" i="44"/>
  <c r="I12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E6" i="45"/>
  <c r="G6" i="45"/>
  <c r="H6" i="45"/>
  <c r="D6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I7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6" i="43" s="1"/>
  <c r="K7" i="43"/>
  <c r="H7" i="43"/>
  <c r="H26" i="43" s="1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8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E7" i="42"/>
  <c r="E13" i="42" s="1"/>
  <c r="G7" i="42"/>
  <c r="G13" i="42" s="1"/>
  <c r="H7" i="42"/>
  <c r="D7" i="42"/>
  <c r="D13" i="42" s="1"/>
  <c r="J8" i="42"/>
  <c r="J9" i="42"/>
  <c r="J10" i="42"/>
  <c r="J11" i="42"/>
  <c r="J12" i="42"/>
  <c r="I8" i="42"/>
  <c r="I9" i="42"/>
  <c r="I10" i="42"/>
  <c r="I11" i="42"/>
  <c r="I12" i="42"/>
  <c r="F8" i="42"/>
  <c r="F9" i="42"/>
  <c r="F10" i="42"/>
  <c r="F11" i="42"/>
  <c r="F12" i="42"/>
  <c r="E7" i="40"/>
  <c r="G7" i="40"/>
  <c r="D7" i="40"/>
  <c r="J8" i="40"/>
  <c r="J10" i="40"/>
  <c r="I8" i="40"/>
  <c r="I10" i="40"/>
  <c r="F8" i="40"/>
  <c r="F7" i="40" s="1"/>
  <c r="F10" i="40"/>
  <c r="E6" i="41"/>
  <c r="G6" i="41"/>
  <c r="H6" i="41"/>
  <c r="D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I7" i="41"/>
  <c r="I8" i="41"/>
  <c r="I9" i="41"/>
  <c r="I10" i="41"/>
  <c r="I11" i="41"/>
  <c r="I12" i="41"/>
  <c r="I13" i="41"/>
  <c r="I14" i="41"/>
  <c r="I15" i="41"/>
  <c r="I16" i="41"/>
  <c r="I17" i="41"/>
  <c r="I18" i="41"/>
  <c r="I19" i="41"/>
  <c r="I20" i="41"/>
  <c r="I21" i="41"/>
  <c r="I22" i="41"/>
  <c r="I23" i="41"/>
  <c r="I24" i="41"/>
  <c r="I25" i="41"/>
  <c r="I26" i="41"/>
  <c r="I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K18" i="39" s="1"/>
  <c r="H7" i="39"/>
  <c r="H18" i="39" s="1"/>
  <c r="Q9" i="39"/>
  <c r="Q10" i="39"/>
  <c r="Q11" i="39"/>
  <c r="Q12" i="39"/>
  <c r="Q13" i="39"/>
  <c r="Q14" i="39"/>
  <c r="Q15" i="39"/>
  <c r="Q16" i="39"/>
  <c r="Q17" i="39"/>
  <c r="Q8" i="39"/>
  <c r="N8" i="39"/>
  <c r="N9" i="39"/>
  <c r="N10" i="39"/>
  <c r="N11" i="39"/>
  <c r="N12" i="39"/>
  <c r="N13" i="39"/>
  <c r="N14" i="39"/>
  <c r="N15" i="39"/>
  <c r="N16" i="39"/>
  <c r="N17" i="39"/>
  <c r="M8" i="39"/>
  <c r="M9" i="39"/>
  <c r="M10" i="39"/>
  <c r="M11" i="39"/>
  <c r="M12" i="39"/>
  <c r="M13" i="39"/>
  <c r="M14" i="39"/>
  <c r="M15" i="39"/>
  <c r="M16" i="39"/>
  <c r="M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H7" i="38"/>
  <c r="H11" i="38" s="1"/>
  <c r="D7" i="38"/>
  <c r="D11" i="38" s="1"/>
  <c r="J8" i="38"/>
  <c r="J9" i="38"/>
  <c r="J10" i="38"/>
  <c r="I8" i="38"/>
  <c r="I9" i="38"/>
  <c r="I10" i="38"/>
  <c r="F8" i="38"/>
  <c r="F9" i="38"/>
  <c r="F10" i="38"/>
  <c r="E7" i="36"/>
  <c r="G7" i="36"/>
  <c r="D7" i="36"/>
  <c r="J8" i="36"/>
  <c r="J9" i="36"/>
  <c r="J11" i="36"/>
  <c r="I8" i="36"/>
  <c r="I9" i="36"/>
  <c r="I11" i="36"/>
  <c r="F8" i="36"/>
  <c r="F9" i="36"/>
  <c r="F11" i="36"/>
  <c r="E6" i="37"/>
  <c r="G6" i="37"/>
  <c r="H6" i="37"/>
  <c r="D6" i="37"/>
  <c r="J7" i="37"/>
  <c r="J8" i="37"/>
  <c r="J9" i="37"/>
  <c r="J10" i="37"/>
  <c r="J11" i="37"/>
  <c r="J12" i="37"/>
  <c r="J13" i="37"/>
  <c r="I7" i="37"/>
  <c r="I8" i="37"/>
  <c r="I9" i="37"/>
  <c r="I10" i="37"/>
  <c r="I11" i="37"/>
  <c r="I12" i="37"/>
  <c r="I13" i="37"/>
  <c r="F7" i="37"/>
  <c r="F8" i="37"/>
  <c r="F9" i="37"/>
  <c r="F10" i="37"/>
  <c r="F11" i="37"/>
  <c r="F12" i="37"/>
  <c r="F13" i="37"/>
  <c r="I7" i="35"/>
  <c r="I31" i="35" s="1"/>
  <c r="K7" i="35"/>
  <c r="H7" i="35"/>
  <c r="H31" i="35" s="1"/>
  <c r="Q9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8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M29" i="35"/>
  <c r="M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H7" i="34"/>
  <c r="H14" i="34" s="1"/>
  <c r="D7" i="34"/>
  <c r="D14" i="34" s="1"/>
  <c r="J8" i="34"/>
  <c r="J9" i="34"/>
  <c r="J10" i="34"/>
  <c r="J11" i="34"/>
  <c r="J12" i="34"/>
  <c r="J13" i="34"/>
  <c r="I8" i="34"/>
  <c r="I9" i="34"/>
  <c r="I10" i="34"/>
  <c r="I11" i="34"/>
  <c r="I12" i="34"/>
  <c r="I13" i="34"/>
  <c r="F8" i="34"/>
  <c r="F9" i="34"/>
  <c r="F10" i="34"/>
  <c r="F11" i="34"/>
  <c r="F12" i="34"/>
  <c r="F13" i="34"/>
  <c r="E7" i="32"/>
  <c r="G7" i="32"/>
  <c r="D7" i="32"/>
  <c r="J8" i="32"/>
  <c r="J10" i="32"/>
  <c r="I8" i="32"/>
  <c r="I10" i="32"/>
  <c r="F8" i="32"/>
  <c r="F7" i="32" s="1"/>
  <c r="F10" i="32"/>
  <c r="E6" i="33"/>
  <c r="G6" i="33"/>
  <c r="H6" i="33"/>
  <c r="D6" i="33"/>
  <c r="J7" i="33"/>
  <c r="J8" i="33"/>
  <c r="J9" i="33"/>
  <c r="J10" i="33"/>
  <c r="I7" i="33"/>
  <c r="I8" i="33"/>
  <c r="I9" i="33"/>
  <c r="I10" i="33"/>
  <c r="F7" i="33"/>
  <c r="F8" i="33"/>
  <c r="F9" i="33"/>
  <c r="F10" i="33"/>
  <c r="I7" i="31"/>
  <c r="I27" i="31" s="1"/>
  <c r="K7" i="31"/>
  <c r="H7" i="31"/>
  <c r="H27" i="31" s="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8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E14" i="30" s="1"/>
  <c r="G7" i="30"/>
  <c r="H7" i="30"/>
  <c r="H14" i="30" s="1"/>
  <c r="D7" i="30"/>
  <c r="D14" i="30" s="1"/>
  <c r="J8" i="30"/>
  <c r="J9" i="30"/>
  <c r="J10" i="30"/>
  <c r="J11" i="30"/>
  <c r="J12" i="30"/>
  <c r="J13" i="30"/>
  <c r="I8" i="30"/>
  <c r="I9" i="30"/>
  <c r="I10" i="30"/>
  <c r="I11" i="30"/>
  <c r="I12" i="30"/>
  <c r="I13" i="30"/>
  <c r="F8" i="30"/>
  <c r="F9" i="30"/>
  <c r="F10" i="30"/>
  <c r="F11" i="30"/>
  <c r="F12" i="30"/>
  <c r="F13" i="30"/>
  <c r="E9" i="28"/>
  <c r="G9" i="28"/>
  <c r="D9" i="28"/>
  <c r="E7" i="28"/>
  <c r="G7" i="28"/>
  <c r="D7" i="28"/>
  <c r="J8" i="28"/>
  <c r="J10" i="28"/>
  <c r="J11" i="28"/>
  <c r="J12" i="28"/>
  <c r="J13" i="28"/>
  <c r="J14" i="28"/>
  <c r="J15" i="28"/>
  <c r="J16" i="28"/>
  <c r="I8" i="28"/>
  <c r="I10" i="28"/>
  <c r="I11" i="28"/>
  <c r="I12" i="28"/>
  <c r="I13" i="28"/>
  <c r="I14" i="28"/>
  <c r="I15" i="28"/>
  <c r="I16" i="28"/>
  <c r="F8" i="28"/>
  <c r="F7" i="28" s="1"/>
  <c r="F10" i="28"/>
  <c r="F11" i="28"/>
  <c r="F12" i="28"/>
  <c r="F13" i="28"/>
  <c r="F14" i="28"/>
  <c r="F15" i="28"/>
  <c r="F16" i="28"/>
  <c r="E6" i="29"/>
  <c r="G6" i="29"/>
  <c r="H6" i="29"/>
  <c r="D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I7" i="29"/>
  <c r="I8" i="29"/>
  <c r="I9" i="29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H7" i="27"/>
  <c r="H16" i="27" s="1"/>
  <c r="Q9" i="27"/>
  <c r="Q10" i="27"/>
  <c r="Q11" i="27"/>
  <c r="Q12" i="27"/>
  <c r="Q13" i="27"/>
  <c r="Q14" i="27"/>
  <c r="Q15" i="27"/>
  <c r="Q8" i="27"/>
  <c r="N8" i="27"/>
  <c r="N9" i="27"/>
  <c r="N10" i="27"/>
  <c r="N11" i="27"/>
  <c r="N12" i="27"/>
  <c r="N13" i="27"/>
  <c r="N14" i="27"/>
  <c r="N15" i="27"/>
  <c r="M8" i="27"/>
  <c r="M9" i="27"/>
  <c r="M10" i="27"/>
  <c r="M11" i="27"/>
  <c r="M12" i="27"/>
  <c r="M13" i="27"/>
  <c r="M14" i="27"/>
  <c r="M15" i="27"/>
  <c r="J8" i="27"/>
  <c r="J9" i="27"/>
  <c r="J10" i="27"/>
  <c r="J11" i="27"/>
  <c r="J12" i="27"/>
  <c r="J13" i="27"/>
  <c r="J14" i="27"/>
  <c r="J15" i="27"/>
  <c r="E7" i="26"/>
  <c r="E40" i="26" s="1"/>
  <c r="G7" i="26"/>
  <c r="H7" i="26"/>
  <c r="H40" i="26" s="1"/>
  <c r="D7" i="26"/>
  <c r="D40" i="26" s="1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D13" i="24"/>
  <c r="E7" i="24"/>
  <c r="G7" i="24"/>
  <c r="D7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I8" i="24"/>
  <c r="I9" i="24"/>
  <c r="I10" i="24"/>
  <c r="I11" i="24"/>
  <c r="I12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D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6" i="23" s="1"/>
  <c r="K7" i="23"/>
  <c r="H7" i="23"/>
  <c r="H16" i="23" s="1"/>
  <c r="Q9" i="23"/>
  <c r="Q10" i="23"/>
  <c r="Q11" i="23"/>
  <c r="Q12" i="23"/>
  <c r="Q13" i="23"/>
  <c r="Q14" i="23"/>
  <c r="Q15" i="23"/>
  <c r="Q8" i="23"/>
  <c r="N8" i="23"/>
  <c r="N9" i="23"/>
  <c r="N10" i="23"/>
  <c r="N11" i="23"/>
  <c r="N12" i="23"/>
  <c r="N13" i="23"/>
  <c r="N14" i="23"/>
  <c r="N15" i="23"/>
  <c r="M8" i="23"/>
  <c r="M9" i="23"/>
  <c r="M10" i="23"/>
  <c r="M11" i="23"/>
  <c r="M12" i="23"/>
  <c r="M13" i="23"/>
  <c r="M14" i="23"/>
  <c r="M15" i="23"/>
  <c r="J8" i="23"/>
  <c r="J9" i="23"/>
  <c r="J10" i="23"/>
  <c r="J11" i="23"/>
  <c r="J12" i="23"/>
  <c r="J13" i="23"/>
  <c r="J14" i="23"/>
  <c r="J15" i="23"/>
  <c r="E7" i="22"/>
  <c r="E26" i="22" s="1"/>
  <c r="G7" i="22"/>
  <c r="H7" i="22"/>
  <c r="H26" i="22" s="1"/>
  <c r="D7" i="22"/>
  <c r="D26" i="22" s="1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E12" i="20"/>
  <c r="G12" i="20"/>
  <c r="D12" i="20"/>
  <c r="E7" i="20"/>
  <c r="G7" i="20"/>
  <c r="D7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I8" i="20"/>
  <c r="I9" i="20"/>
  <c r="I10" i="20"/>
  <c r="I11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D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6" i="19" s="1"/>
  <c r="K7" i="19"/>
  <c r="H7" i="19"/>
  <c r="H16" i="19" s="1"/>
  <c r="Q9" i="19"/>
  <c r="Q10" i="19"/>
  <c r="Q11" i="19"/>
  <c r="Q12" i="19"/>
  <c r="Q13" i="19"/>
  <c r="Q14" i="19"/>
  <c r="Q15" i="19"/>
  <c r="Q8" i="19"/>
  <c r="N8" i="19"/>
  <c r="N9" i="19"/>
  <c r="N10" i="19"/>
  <c r="N11" i="19"/>
  <c r="N12" i="19"/>
  <c r="N13" i="19"/>
  <c r="N14" i="19"/>
  <c r="N15" i="19"/>
  <c r="M8" i="19"/>
  <c r="M9" i="19"/>
  <c r="M10" i="19"/>
  <c r="M11" i="19"/>
  <c r="M12" i="19"/>
  <c r="M13" i="19"/>
  <c r="M14" i="19"/>
  <c r="M15" i="19"/>
  <c r="J8" i="19"/>
  <c r="J9" i="19"/>
  <c r="J10" i="19"/>
  <c r="J11" i="19"/>
  <c r="J12" i="19"/>
  <c r="J13" i="19"/>
  <c r="J14" i="19"/>
  <c r="J15" i="19"/>
  <c r="E7" i="18"/>
  <c r="E18" i="18" s="1"/>
  <c r="G7" i="18"/>
  <c r="G18" i="18" s="1"/>
  <c r="H7" i="18"/>
  <c r="H18" i="18" s="1"/>
  <c r="D7" i="18"/>
  <c r="D18" i="18" s="1"/>
  <c r="J8" i="18"/>
  <c r="J9" i="18"/>
  <c r="J10" i="18"/>
  <c r="J11" i="18"/>
  <c r="J12" i="18"/>
  <c r="J13" i="18"/>
  <c r="J14" i="18"/>
  <c r="J15" i="18"/>
  <c r="J16" i="18"/>
  <c r="J17" i="18"/>
  <c r="I8" i="18"/>
  <c r="I9" i="18"/>
  <c r="I10" i="18"/>
  <c r="I11" i="18"/>
  <c r="I12" i="18"/>
  <c r="I13" i="18"/>
  <c r="I14" i="18"/>
  <c r="I15" i="18"/>
  <c r="I16" i="18"/>
  <c r="I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D12" i="16"/>
  <c r="E7" i="16"/>
  <c r="G7" i="16"/>
  <c r="D7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I8" i="16"/>
  <c r="I9" i="16"/>
  <c r="I10" i="16"/>
  <c r="I11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D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K16" i="15" s="1"/>
  <c r="H7" i="15"/>
  <c r="H16" i="15" s="1"/>
  <c r="Q9" i="15"/>
  <c r="Q10" i="15"/>
  <c r="Q11" i="15"/>
  <c r="Q12" i="15"/>
  <c r="Q13" i="15"/>
  <c r="Q14" i="15"/>
  <c r="Q15" i="15"/>
  <c r="Q8" i="15"/>
  <c r="N8" i="15"/>
  <c r="N9" i="15"/>
  <c r="N10" i="15"/>
  <c r="N11" i="15"/>
  <c r="N12" i="15"/>
  <c r="N13" i="15"/>
  <c r="N14" i="15"/>
  <c r="N15" i="15"/>
  <c r="M8" i="15"/>
  <c r="M9" i="15"/>
  <c r="M10" i="15"/>
  <c r="M11" i="15"/>
  <c r="M12" i="15"/>
  <c r="M13" i="15"/>
  <c r="M14" i="15"/>
  <c r="M15" i="15"/>
  <c r="J8" i="15"/>
  <c r="J9" i="15"/>
  <c r="J10" i="15"/>
  <c r="J11" i="15"/>
  <c r="J12" i="15"/>
  <c r="J13" i="15"/>
  <c r="J14" i="15"/>
  <c r="J15" i="15"/>
  <c r="E7" i="14"/>
  <c r="E33" i="14" s="1"/>
  <c r="G7" i="14"/>
  <c r="G33" i="14" s="1"/>
  <c r="H7" i="14"/>
  <c r="H33" i="14" s="1"/>
  <c r="D7" i="14"/>
  <c r="D33" i="14" s="1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D13" i="12"/>
  <c r="E7" i="12"/>
  <c r="G7" i="12"/>
  <c r="D7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I8" i="12"/>
  <c r="I9" i="12"/>
  <c r="I10" i="12"/>
  <c r="I11" i="12"/>
  <c r="I12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D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K16" i="11" s="1"/>
  <c r="H7" i="11"/>
  <c r="H16" i="11" s="1"/>
  <c r="Q9" i="11"/>
  <c r="Q10" i="11"/>
  <c r="Q11" i="11"/>
  <c r="Q12" i="11"/>
  <c r="Q13" i="11"/>
  <c r="Q14" i="11"/>
  <c r="Q15" i="11"/>
  <c r="Q8" i="11"/>
  <c r="N8" i="11"/>
  <c r="N9" i="11"/>
  <c r="N10" i="11"/>
  <c r="N11" i="11"/>
  <c r="N12" i="11"/>
  <c r="N13" i="11"/>
  <c r="N14" i="11"/>
  <c r="N15" i="11"/>
  <c r="M8" i="11"/>
  <c r="M9" i="11"/>
  <c r="M10" i="11"/>
  <c r="M11" i="11"/>
  <c r="M12" i="11"/>
  <c r="M13" i="11"/>
  <c r="M14" i="11"/>
  <c r="M15" i="11"/>
  <c r="J8" i="11"/>
  <c r="J9" i="11"/>
  <c r="J10" i="11"/>
  <c r="J11" i="11"/>
  <c r="J12" i="11"/>
  <c r="J13" i="11"/>
  <c r="J14" i="11"/>
  <c r="J15" i="11"/>
  <c r="E7" i="10"/>
  <c r="E29" i="10" s="1"/>
  <c r="G7" i="10"/>
  <c r="H7" i="10"/>
  <c r="H29" i="10" s="1"/>
  <c r="D7" i="10"/>
  <c r="D29" i="10" s="1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D12" i="8"/>
  <c r="E7" i="8"/>
  <c r="G7" i="8"/>
  <c r="D7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I8" i="8"/>
  <c r="I9" i="8"/>
  <c r="I10" i="8"/>
  <c r="I11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F8" i="8"/>
  <c r="F7" i="8" s="1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D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K17" i="7" s="1"/>
  <c r="H7" i="7"/>
  <c r="H17" i="7" s="1"/>
  <c r="Q9" i="7"/>
  <c r="Q10" i="7"/>
  <c r="Q11" i="7"/>
  <c r="Q12" i="7"/>
  <c r="Q13" i="7"/>
  <c r="Q14" i="7"/>
  <c r="Q15" i="7"/>
  <c r="Q16" i="7"/>
  <c r="Q8" i="7"/>
  <c r="N8" i="7"/>
  <c r="N9" i="7"/>
  <c r="N10" i="7"/>
  <c r="N11" i="7"/>
  <c r="N12" i="7"/>
  <c r="N13" i="7"/>
  <c r="N14" i="7"/>
  <c r="N15" i="7"/>
  <c r="N16" i="7"/>
  <c r="M8" i="7"/>
  <c r="M9" i="7"/>
  <c r="M10" i="7"/>
  <c r="M11" i="7"/>
  <c r="M12" i="7"/>
  <c r="M13" i="7"/>
  <c r="M14" i="7"/>
  <c r="M15" i="7"/>
  <c r="M16" i="7"/>
  <c r="J8" i="7"/>
  <c r="J9" i="7"/>
  <c r="J10" i="7"/>
  <c r="J11" i="7"/>
  <c r="J12" i="7"/>
  <c r="J13" i="7"/>
  <c r="J14" i="7"/>
  <c r="J15" i="7"/>
  <c r="J16" i="7"/>
  <c r="E7" i="6"/>
  <c r="E26" i="6" s="1"/>
  <c r="G7" i="6"/>
  <c r="G26" i="6" s="1"/>
  <c r="H7" i="6"/>
  <c r="H26" i="6" s="1"/>
  <c r="D7" i="6"/>
  <c r="D26" i="6" s="1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D12" i="4"/>
  <c r="E7" i="4"/>
  <c r="G7" i="4"/>
  <c r="D7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I8" i="4"/>
  <c r="I9" i="4"/>
  <c r="I10" i="4"/>
  <c r="I11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D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6" i="3"/>
  <c r="G116" i="3"/>
  <c r="D116" i="3"/>
  <c r="E7" i="3"/>
  <c r="G7" i="3"/>
  <c r="D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E6" i="2"/>
  <c r="G6" i="2"/>
  <c r="H6" i="2"/>
  <c r="D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6" i="137" l="1"/>
  <c r="J7" i="255"/>
  <c r="J21" i="255" s="1"/>
  <c r="F7" i="314"/>
  <c r="F19" i="314" s="1"/>
  <c r="F9" i="60"/>
  <c r="F7" i="66"/>
  <c r="F11" i="66" s="1"/>
  <c r="F9" i="68"/>
  <c r="F7" i="110"/>
  <c r="F12" i="110" s="1"/>
  <c r="F6" i="129"/>
  <c r="J7" i="135"/>
  <c r="J17" i="135" s="1"/>
  <c r="F7" i="166"/>
  <c r="F11" i="166" s="1"/>
  <c r="F7" i="198"/>
  <c r="F11" i="198" s="1"/>
  <c r="F7" i="202"/>
  <c r="F12" i="202" s="1"/>
  <c r="F6" i="213"/>
  <c r="F11" i="212"/>
  <c r="F7" i="254"/>
  <c r="F11" i="254" s="1"/>
  <c r="F7" i="286"/>
  <c r="F12" i="286" s="1"/>
  <c r="F7" i="298"/>
  <c r="F11" i="298" s="1"/>
  <c r="F11" i="340"/>
  <c r="F7" i="58"/>
  <c r="F11" i="58" s="1"/>
  <c r="F7" i="246"/>
  <c r="F12" i="246" s="1"/>
  <c r="F6" i="281"/>
  <c r="F7" i="282"/>
  <c r="F14" i="282" s="1"/>
  <c r="F7" i="358"/>
  <c r="F11" i="358" s="1"/>
  <c r="F12" i="132"/>
  <c r="F7" i="20"/>
  <c r="F7" i="24"/>
  <c r="F7" i="36"/>
  <c r="J7" i="87"/>
  <c r="J20" i="87" s="1"/>
  <c r="F6" i="97"/>
  <c r="F10" i="108"/>
  <c r="J7" i="119"/>
  <c r="J13" i="119" s="1"/>
  <c r="F6" i="157"/>
  <c r="F7" i="158"/>
  <c r="F11" i="158" s="1"/>
  <c r="F7" i="238"/>
  <c r="F11" i="238" s="1"/>
  <c r="F7" i="270"/>
  <c r="F11" i="270" s="1"/>
  <c r="F7" i="294"/>
  <c r="F10" i="294" s="1"/>
  <c r="J7" i="331"/>
  <c r="J27" i="331" s="1"/>
  <c r="J7" i="343"/>
  <c r="J55" i="343" s="1"/>
  <c r="F6" i="109"/>
  <c r="J7" i="111"/>
  <c r="J15" i="111" s="1"/>
  <c r="F7" i="118"/>
  <c r="F11" i="118" s="1"/>
  <c r="F6" i="125"/>
  <c r="J7" i="155"/>
  <c r="J26" i="155" s="1"/>
  <c r="J7" i="159"/>
  <c r="J15" i="159" s="1"/>
  <c r="F6" i="189"/>
  <c r="J7" i="243"/>
  <c r="J13" i="243" s="1"/>
  <c r="F7" i="250"/>
  <c r="F10" i="250" s="1"/>
  <c r="J7" i="279"/>
  <c r="J16" i="279" s="1"/>
  <c r="F7" i="302"/>
  <c r="F11" i="302" s="1"/>
  <c r="F7" i="310"/>
  <c r="F14" i="310" s="1"/>
  <c r="F9" i="28"/>
  <c r="F7" i="42"/>
  <c r="F13" i="42" s="1"/>
  <c r="F7" i="46"/>
  <c r="F17" i="46" s="1"/>
  <c r="F7" i="184"/>
  <c r="F9" i="256"/>
  <c r="F7" i="262"/>
  <c r="F11" i="262" s="1"/>
  <c r="F6" i="269"/>
  <c r="F6" i="277"/>
  <c r="F7" i="336"/>
  <c r="J7" i="127"/>
  <c r="J17" i="127" s="1"/>
  <c r="F6" i="37"/>
  <c r="J7" i="51"/>
  <c r="J20" i="51" s="1"/>
  <c r="J7" i="103"/>
  <c r="J16" i="103" s="1"/>
  <c r="F7" i="132"/>
  <c r="F6" i="161"/>
  <c r="J7" i="171"/>
  <c r="J36" i="171" s="1"/>
  <c r="F9" i="172"/>
  <c r="F7" i="174"/>
  <c r="F11" i="174" s="1"/>
  <c r="F7" i="176"/>
  <c r="F7" i="180"/>
  <c r="J7" i="227"/>
  <c r="J12" i="227" s="1"/>
  <c r="F9" i="252"/>
  <c r="J7" i="263"/>
  <c r="J15" i="263" s="1"/>
  <c r="J7" i="295"/>
  <c r="J11" i="295" s="1"/>
  <c r="F7" i="300"/>
  <c r="J7" i="303"/>
  <c r="J17" i="303" s="1"/>
  <c r="F10" i="304"/>
  <c r="F7" i="308"/>
  <c r="J7" i="339"/>
  <c r="J26" i="339" s="1"/>
  <c r="F116" i="3"/>
  <c r="F7" i="3"/>
  <c r="F13" i="12"/>
  <c r="F7" i="74"/>
  <c r="F13" i="74" s="1"/>
  <c r="F7" i="84"/>
  <c r="J7" i="91"/>
  <c r="J22" i="91" s="1"/>
  <c r="F7" i="134"/>
  <c r="F11" i="134" s="1"/>
  <c r="F11" i="164"/>
  <c r="J7" i="195"/>
  <c r="J12" i="195" s="1"/>
  <c r="F9" i="220"/>
  <c r="J7" i="259"/>
  <c r="J20" i="259" s="1"/>
  <c r="F7" i="326"/>
  <c r="F11" i="326" s="1"/>
  <c r="J7" i="355"/>
  <c r="J16" i="355" s="1"/>
  <c r="F6" i="305"/>
  <c r="F6" i="2"/>
  <c r="F6" i="13"/>
  <c r="J7" i="15"/>
  <c r="J16" i="15" s="1"/>
  <c r="F7" i="16"/>
  <c r="J7" i="23"/>
  <c r="J16" i="23" s="1"/>
  <c r="F6" i="29"/>
  <c r="J7" i="35"/>
  <c r="J31" i="35" s="1"/>
  <c r="F6" i="45"/>
  <c r="F6" i="53"/>
  <c r="F6" i="57"/>
  <c r="F7" i="62"/>
  <c r="F10" i="62" s="1"/>
  <c r="F6" i="69"/>
  <c r="F9" i="72"/>
  <c r="F7" i="94"/>
  <c r="F11" i="94" s="1"/>
  <c r="J7" i="99"/>
  <c r="J14" i="99" s="1"/>
  <c r="F7" i="108"/>
  <c r="F6" i="113"/>
  <c r="F7" i="120"/>
  <c r="F9" i="124"/>
  <c r="J7" i="139"/>
  <c r="J17" i="139" s="1"/>
  <c r="F7" i="178"/>
  <c r="F13" i="178" s="1"/>
  <c r="J7" i="179"/>
  <c r="J24" i="179" s="1"/>
  <c r="J7" i="183"/>
  <c r="J19" i="183" s="1"/>
  <c r="F7" i="194"/>
  <c r="F10" i="194" s="1"/>
  <c r="J7" i="211"/>
  <c r="J17" i="211" s="1"/>
  <c r="F7" i="218"/>
  <c r="F12" i="218" s="1"/>
  <c r="F6" i="221"/>
  <c r="F6" i="229"/>
  <c r="F6" i="257"/>
  <c r="F7" i="290"/>
  <c r="F13" i="290" s="1"/>
  <c r="J7" i="307"/>
  <c r="J22" i="307" s="1"/>
  <c r="F7" i="318"/>
  <c r="F11" i="318" s="1"/>
  <c r="J7" i="347"/>
  <c r="J19" i="347" s="1"/>
  <c r="F7" i="354"/>
  <c r="F13" i="354" s="1"/>
  <c r="F6" i="169"/>
  <c r="F7" i="14"/>
  <c r="F33" i="14" s="1"/>
  <c r="F6" i="21"/>
  <c r="F12" i="20"/>
  <c r="F7" i="22"/>
  <c r="F26" i="22" s="1"/>
  <c r="F7" i="26"/>
  <c r="F40" i="26" s="1"/>
  <c r="F7" i="34"/>
  <c r="F14" i="34" s="1"/>
  <c r="F7" i="38"/>
  <c r="F11" i="38" s="1"/>
  <c r="F10" i="52"/>
  <c r="J7" i="59"/>
  <c r="J16" i="59" s="1"/>
  <c r="J7" i="67"/>
  <c r="J17" i="67" s="1"/>
  <c r="F6" i="81"/>
  <c r="J7" i="83"/>
  <c r="J14" i="83" s="1"/>
  <c r="F6" i="89"/>
  <c r="F9" i="88"/>
  <c r="F7" i="90"/>
  <c r="F14" i="90" s="1"/>
  <c r="J7" i="107"/>
  <c r="J13" i="107" s="1"/>
  <c r="F6" i="117"/>
  <c r="F6" i="121"/>
  <c r="J7" i="123"/>
  <c r="J40" i="123" s="1"/>
  <c r="J7" i="151"/>
  <c r="J14" i="151" s="1"/>
  <c r="J7" i="163"/>
  <c r="J18" i="163" s="1"/>
  <c r="F7" i="164"/>
  <c r="J7" i="175"/>
  <c r="J24" i="175" s="1"/>
  <c r="F7" i="182"/>
  <c r="F12" i="182" s="1"/>
  <c r="F6" i="201"/>
  <c r="J7" i="203"/>
  <c r="J14" i="203" s="1"/>
  <c r="J7" i="223"/>
  <c r="J21" i="223" s="1"/>
  <c r="F7" i="234"/>
  <c r="F12" i="234" s="1"/>
  <c r="F7" i="258"/>
  <c r="F11" i="258" s="1"/>
  <c r="F7" i="296"/>
  <c r="J7" i="319"/>
  <c r="J15" i="319" s="1"/>
  <c r="F7" i="346"/>
  <c r="F12" i="346" s="1"/>
  <c r="F6" i="9"/>
  <c r="F7" i="54"/>
  <c r="F11" i="54" s="1"/>
  <c r="F9" i="56"/>
  <c r="F10" i="64"/>
  <c r="J7" i="71"/>
  <c r="J13" i="71" s="1"/>
  <c r="J7" i="79"/>
  <c r="J18" i="79" s="1"/>
  <c r="F7" i="98"/>
  <c r="F10" i="98" s="1"/>
  <c r="F7" i="106"/>
  <c r="F11" i="106" s="1"/>
  <c r="F30" i="120"/>
  <c r="F7" i="122"/>
  <c r="F16" i="122" s="1"/>
  <c r="F7" i="138"/>
  <c r="F17" i="138" s="1"/>
  <c r="F6" i="141"/>
  <c r="F7" i="146"/>
  <c r="F14" i="146" s="1"/>
  <c r="F7" i="152"/>
  <c r="F7" i="170"/>
  <c r="F14" i="170" s="1"/>
  <c r="F12" i="180"/>
  <c r="J7" i="187"/>
  <c r="J17" i="187" s="1"/>
  <c r="J7" i="199"/>
  <c r="J18" i="199" s="1"/>
  <c r="F10" i="208"/>
  <c r="J7" i="235"/>
  <c r="J13" i="235" s="1"/>
  <c r="F6" i="241"/>
  <c r="J7" i="247"/>
  <c r="J17" i="247" s="1"/>
  <c r="F6" i="253"/>
  <c r="F6" i="261"/>
  <c r="J7" i="283"/>
  <c r="J38" i="283" s="1"/>
  <c r="F6" i="289"/>
  <c r="F11" i="308"/>
  <c r="F7" i="312"/>
  <c r="F6" i="317"/>
  <c r="F7" i="330"/>
  <c r="F19" i="330" s="1"/>
  <c r="F6" i="345"/>
  <c r="F6" i="357"/>
  <c r="F6" i="5"/>
  <c r="F12" i="4"/>
  <c r="F7" i="6"/>
  <c r="F26" i="6" s="1"/>
  <c r="J7" i="7"/>
  <c r="J17" i="7" s="1"/>
  <c r="F12" i="8"/>
  <c r="J7" i="27"/>
  <c r="J16" i="27" s="1"/>
  <c r="F7" i="30"/>
  <c r="F14" i="30" s="1"/>
  <c r="F6" i="41"/>
  <c r="J7" i="43"/>
  <c r="J26" i="43" s="1"/>
  <c r="F7" i="44"/>
  <c r="F7" i="52"/>
  <c r="F6" i="65"/>
  <c r="J7" i="95"/>
  <c r="J17" i="95" s="1"/>
  <c r="F6" i="101"/>
  <c r="F7" i="112"/>
  <c r="F7" i="114"/>
  <c r="F14" i="114" s="1"/>
  <c r="J7" i="115"/>
  <c r="J25" i="115" s="1"/>
  <c r="F10" i="144"/>
  <c r="J7" i="167"/>
  <c r="J16" i="167" s="1"/>
  <c r="F6" i="177"/>
  <c r="F6" i="181"/>
  <c r="F6" i="185"/>
  <c r="F7" i="208"/>
  <c r="F7" i="230"/>
  <c r="F11" i="230" s="1"/>
  <c r="F6" i="273"/>
  <c r="F10" i="272"/>
  <c r="F6" i="301"/>
  <c r="F7" i="306"/>
  <c r="F13" i="306" s="1"/>
  <c r="F6" i="309"/>
  <c r="F6" i="313"/>
  <c r="F6" i="321"/>
  <c r="J7" i="327"/>
  <c r="J15" i="327" s="1"/>
  <c r="F7" i="342"/>
  <c r="F33" i="342" s="1"/>
  <c r="F6" i="145"/>
  <c r="J7" i="11"/>
  <c r="J16" i="11" s="1"/>
  <c r="J7" i="55"/>
  <c r="J16" i="55" s="1"/>
  <c r="F6" i="73"/>
  <c r="J7" i="75"/>
  <c r="J24" i="75" s="1"/>
  <c r="F7" i="78"/>
  <c r="F12" i="78" s="1"/>
  <c r="F6" i="133"/>
  <c r="F9" i="148"/>
  <c r="F7" i="154"/>
  <c r="F15" i="154" s="1"/>
  <c r="J7" i="191"/>
  <c r="J18" i="191" s="1"/>
  <c r="F6" i="197"/>
  <c r="J7" i="207"/>
  <c r="J22" i="207" s="1"/>
  <c r="F6" i="209"/>
  <c r="F6" i="217"/>
  <c r="F7" i="222"/>
  <c r="F14" i="222" s="1"/>
  <c r="F6" i="225"/>
  <c r="J7" i="231"/>
  <c r="J15" i="231" s="1"/>
  <c r="F6" i="237"/>
  <c r="J7" i="239"/>
  <c r="J18" i="239" s="1"/>
  <c r="J7" i="267"/>
  <c r="J14" i="267" s="1"/>
  <c r="J7" i="271"/>
  <c r="J14" i="271" s="1"/>
  <c r="J7" i="275"/>
  <c r="J29" i="275" s="1"/>
  <c r="J7" i="311"/>
  <c r="J23" i="311" s="1"/>
  <c r="J7" i="315"/>
  <c r="J24" i="315" s="1"/>
  <c r="F6" i="333"/>
  <c r="F6" i="337"/>
  <c r="F7" i="338"/>
  <c r="F13" i="338" s="1"/>
  <c r="F7" i="344"/>
  <c r="F7" i="10"/>
  <c r="F29" i="10" s="1"/>
  <c r="F7" i="12"/>
  <c r="F6" i="17"/>
  <c r="F12" i="16"/>
  <c r="F7" i="18"/>
  <c r="F18" i="18" s="1"/>
  <c r="J7" i="19"/>
  <c r="J16" i="19" s="1"/>
  <c r="F6" i="33"/>
  <c r="J7" i="39"/>
  <c r="J18" i="39" s="1"/>
  <c r="F6" i="49"/>
  <c r="F7" i="50"/>
  <c r="F14" i="50" s="1"/>
  <c r="F6" i="61"/>
  <c r="J7" i="63"/>
  <c r="J13" i="63" s="1"/>
  <c r="F6" i="77"/>
  <c r="F7" i="82"/>
  <c r="F10" i="82" s="1"/>
  <c r="F6" i="85"/>
  <c r="F7" i="86"/>
  <c r="F11" i="86" s="1"/>
  <c r="F7" i="102"/>
  <c r="F11" i="102" s="1"/>
  <c r="F6" i="105"/>
  <c r="F7" i="142"/>
  <c r="F11" i="142" s="1"/>
  <c r="F6" i="149"/>
  <c r="F6" i="165"/>
  <c r="F6" i="173"/>
  <c r="F7" i="186"/>
  <c r="F12" i="186" s="1"/>
  <c r="F7" i="206"/>
  <c r="F12" i="206" s="1"/>
  <c r="F7" i="210"/>
  <c r="F11" i="210" s="1"/>
  <c r="J7" i="215"/>
  <c r="J19" i="215" s="1"/>
  <c r="F7" i="272"/>
  <c r="F7" i="274"/>
  <c r="F15" i="274" s="1"/>
  <c r="F6" i="297"/>
  <c r="F13" i="312"/>
  <c r="J7" i="323"/>
  <c r="J15" i="323" s="1"/>
  <c r="F6" i="329"/>
  <c r="J7" i="335"/>
  <c r="J14" i="335" s="1"/>
  <c r="F6" i="341"/>
  <c r="F7" i="350"/>
  <c r="F13" i="350" s="1"/>
  <c r="J7" i="351"/>
  <c r="J19" i="351" s="1"/>
  <c r="F7" i="4"/>
  <c r="F6" i="25"/>
  <c r="F13" i="24"/>
  <c r="J7" i="31"/>
  <c r="J27" i="31" s="1"/>
  <c r="F13" i="44"/>
  <c r="J7" i="47"/>
  <c r="J21" i="47" s="1"/>
  <c r="F13" i="84"/>
  <c r="J7" i="143"/>
  <c r="J23" i="143" s="1"/>
  <c r="J7" i="147"/>
  <c r="J21" i="147" s="1"/>
  <c r="F6" i="153"/>
  <c r="F9" i="168"/>
  <c r="F6" i="193"/>
  <c r="F6" i="205"/>
  <c r="F9" i="204"/>
  <c r="F7" i="214"/>
  <c r="F18" i="214" s="1"/>
  <c r="F9" i="216"/>
  <c r="J7" i="219"/>
  <c r="J26" i="219" s="1"/>
  <c r="F6" i="249"/>
  <c r="J7" i="251"/>
  <c r="J14" i="251" s="1"/>
  <c r="J7" i="287"/>
  <c r="J18" i="287" s="1"/>
  <c r="F11" i="296"/>
  <c r="J7" i="299"/>
  <c r="J18" i="299" s="1"/>
  <c r="F7" i="322"/>
  <c r="F10" i="322" s="1"/>
  <c r="J7" i="359"/>
  <c r="J18" i="359" s="1"/>
  <c r="N18" i="359"/>
  <c r="M18" i="359"/>
  <c r="N7" i="359"/>
  <c r="M7" i="359"/>
  <c r="J7" i="358"/>
  <c r="G11" i="358"/>
  <c r="I7" i="358"/>
  <c r="J7" i="356"/>
  <c r="I7" i="356"/>
  <c r="I6" i="357"/>
  <c r="J6" i="357"/>
  <c r="N7" i="355"/>
  <c r="K16" i="355"/>
  <c r="M7" i="355"/>
  <c r="J7" i="354"/>
  <c r="I13" i="354"/>
  <c r="H13" i="354"/>
  <c r="J13" i="354" s="1"/>
  <c r="I7" i="354"/>
  <c r="J7" i="352"/>
  <c r="I7" i="352"/>
  <c r="J6" i="353"/>
  <c r="I6" i="353"/>
  <c r="N7" i="351"/>
  <c r="M7" i="351"/>
  <c r="K19" i="351"/>
  <c r="I7" i="350"/>
  <c r="G13" i="350"/>
  <c r="J7" i="350"/>
  <c r="J7" i="348"/>
  <c r="I7" i="348"/>
  <c r="J6" i="349"/>
  <c r="I6" i="349"/>
  <c r="M7" i="347"/>
  <c r="K19" i="347"/>
  <c r="N7" i="347"/>
  <c r="J7" i="346"/>
  <c r="I7" i="346"/>
  <c r="G12" i="346"/>
  <c r="H12" i="346"/>
  <c r="J7" i="344"/>
  <c r="I7" i="344"/>
  <c r="J6" i="345"/>
  <c r="I6" i="345"/>
  <c r="N55" i="343"/>
  <c r="M55" i="343"/>
  <c r="M7" i="343"/>
  <c r="N7" i="343"/>
  <c r="J7" i="342"/>
  <c r="G33" i="342"/>
  <c r="I7" i="342"/>
  <c r="J11" i="340"/>
  <c r="I11" i="340"/>
  <c r="I7" i="340"/>
  <c r="J7" i="340"/>
  <c r="J6" i="341"/>
  <c r="I6" i="341"/>
  <c r="M7" i="339"/>
  <c r="N7" i="339"/>
  <c r="K26" i="339"/>
  <c r="J7" i="338"/>
  <c r="I7" i="338"/>
  <c r="H13" i="338"/>
  <c r="G13" i="338"/>
  <c r="I7" i="336"/>
  <c r="J7" i="336"/>
  <c r="J6" i="337"/>
  <c r="I6" i="337"/>
  <c r="N7" i="335"/>
  <c r="K14" i="335"/>
  <c r="M7" i="335"/>
  <c r="J7" i="334"/>
  <c r="G11" i="334"/>
  <c r="I7" i="334"/>
  <c r="J9" i="332"/>
  <c r="I9" i="332"/>
  <c r="J7" i="332"/>
  <c r="I7" i="332"/>
  <c r="I6" i="333"/>
  <c r="J6" i="333"/>
  <c r="M7" i="331"/>
  <c r="K27" i="331"/>
  <c r="N7" i="331"/>
  <c r="I19" i="330"/>
  <c r="J19" i="330"/>
  <c r="J7" i="330"/>
  <c r="I7" i="330"/>
  <c r="J7" i="328"/>
  <c r="I7" i="328"/>
  <c r="I6" i="329"/>
  <c r="J6" i="329"/>
  <c r="M7" i="327"/>
  <c r="N7" i="327"/>
  <c r="K15" i="327"/>
  <c r="I11" i="326"/>
  <c r="J11" i="326"/>
  <c r="I7" i="326"/>
  <c r="J7" i="326"/>
  <c r="J7" i="324"/>
  <c r="I9" i="324"/>
  <c r="J9" i="324"/>
  <c r="I7" i="324"/>
  <c r="J6" i="325"/>
  <c r="I6" i="325"/>
  <c r="N15" i="323"/>
  <c r="M15" i="323"/>
  <c r="M7" i="323"/>
  <c r="N7" i="323"/>
  <c r="J7" i="322"/>
  <c r="G10" i="322"/>
  <c r="I7" i="322"/>
  <c r="I7" i="320"/>
  <c r="J7" i="320"/>
  <c r="J6" i="321"/>
  <c r="I6" i="321"/>
  <c r="N7" i="319"/>
  <c r="K15" i="319"/>
  <c r="M7" i="319"/>
  <c r="I7" i="318"/>
  <c r="G11" i="318"/>
  <c r="J7" i="318"/>
  <c r="J7" i="316"/>
  <c r="I7" i="316"/>
  <c r="J6" i="317"/>
  <c r="I6" i="317"/>
  <c r="M7" i="315"/>
  <c r="K24" i="315"/>
  <c r="N7" i="315"/>
  <c r="I7" i="314"/>
  <c r="J7" i="314"/>
  <c r="G19" i="314"/>
  <c r="H19" i="314"/>
  <c r="J13" i="312"/>
  <c r="J7" i="312"/>
  <c r="I13" i="312"/>
  <c r="I7" i="312"/>
  <c r="I6" i="313"/>
  <c r="J6" i="313"/>
  <c r="N7" i="311"/>
  <c r="K23" i="311"/>
  <c r="M7" i="311"/>
  <c r="J7" i="310"/>
  <c r="G14" i="310"/>
  <c r="I7" i="310"/>
  <c r="J11" i="308"/>
  <c r="I7" i="308"/>
  <c r="I11" i="308"/>
  <c r="J7" i="308"/>
  <c r="J6" i="309"/>
  <c r="I6" i="309"/>
  <c r="N7" i="307"/>
  <c r="K22" i="307"/>
  <c r="M7" i="307"/>
  <c r="I7" i="306"/>
  <c r="G13" i="306"/>
  <c r="J7" i="306"/>
  <c r="J10" i="304"/>
  <c r="I10" i="304"/>
  <c r="J7" i="304"/>
  <c r="I7" i="304"/>
  <c r="J6" i="305"/>
  <c r="I6" i="305"/>
  <c r="N7" i="303"/>
  <c r="K17" i="303"/>
  <c r="M7" i="303"/>
  <c r="I7" i="302"/>
  <c r="G11" i="302"/>
  <c r="J11" i="302" s="1"/>
  <c r="J7" i="302"/>
  <c r="I12" i="300"/>
  <c r="J12" i="300"/>
  <c r="J7" i="300"/>
  <c r="I7" i="300"/>
  <c r="J6" i="301"/>
  <c r="I6" i="301"/>
  <c r="M7" i="299"/>
  <c r="N7" i="299"/>
  <c r="K18" i="299"/>
  <c r="I11" i="298"/>
  <c r="J11" i="298"/>
  <c r="J7" i="298"/>
  <c r="I7" i="298"/>
  <c r="J11" i="296"/>
  <c r="I11" i="296"/>
  <c r="I7" i="296"/>
  <c r="J7" i="296"/>
  <c r="J6" i="297"/>
  <c r="I6" i="297"/>
  <c r="M7" i="295"/>
  <c r="N7" i="295"/>
  <c r="K11" i="295"/>
  <c r="J10" i="294"/>
  <c r="I10" i="294"/>
  <c r="J7" i="294"/>
  <c r="I7" i="294"/>
  <c r="I7" i="292"/>
  <c r="J7" i="292"/>
  <c r="J6" i="293"/>
  <c r="I6" i="293"/>
  <c r="M7" i="291"/>
  <c r="K19" i="291"/>
  <c r="N7" i="291"/>
  <c r="I7" i="290"/>
  <c r="G13" i="290"/>
  <c r="J7" i="290"/>
  <c r="J7" i="288"/>
  <c r="I7" i="288"/>
  <c r="J6" i="289"/>
  <c r="I6" i="289"/>
  <c r="N7" i="287"/>
  <c r="K18" i="287"/>
  <c r="M7" i="287"/>
  <c r="I7" i="286"/>
  <c r="G12" i="286"/>
  <c r="J7" i="286"/>
  <c r="J7" i="284"/>
  <c r="I7" i="284"/>
  <c r="J6" i="285"/>
  <c r="I6" i="285"/>
  <c r="N7" i="283"/>
  <c r="K38" i="283"/>
  <c r="M7" i="283"/>
  <c r="J7" i="282"/>
  <c r="G14" i="282"/>
  <c r="I7" i="282"/>
  <c r="J7" i="280"/>
  <c r="I7" i="280"/>
  <c r="I6" i="281"/>
  <c r="J6" i="281"/>
  <c r="M7" i="279"/>
  <c r="K16" i="279"/>
  <c r="N7" i="279"/>
  <c r="J7" i="278"/>
  <c r="I7" i="278"/>
  <c r="I10" i="278"/>
  <c r="H10" i="278"/>
  <c r="J10" i="278" s="1"/>
  <c r="J7" i="276"/>
  <c r="I7" i="276"/>
  <c r="J6" i="277"/>
  <c r="I6" i="277"/>
  <c r="M7" i="275"/>
  <c r="K29" i="275"/>
  <c r="N7" i="275"/>
  <c r="J7" i="274"/>
  <c r="G15" i="274"/>
  <c r="I7" i="274"/>
  <c r="I7" i="272"/>
  <c r="I10" i="272"/>
  <c r="J10" i="272"/>
  <c r="J7" i="272"/>
  <c r="J6" i="273"/>
  <c r="I6" i="273"/>
  <c r="N7" i="271"/>
  <c r="K14" i="271"/>
  <c r="M7" i="271"/>
  <c r="J11" i="270"/>
  <c r="I11" i="270"/>
  <c r="J7" i="270"/>
  <c r="I7" i="270"/>
  <c r="J7" i="268"/>
  <c r="I7" i="268"/>
  <c r="I6" i="269"/>
  <c r="J6" i="269"/>
  <c r="N7" i="267"/>
  <c r="K14" i="267"/>
  <c r="M7" i="267"/>
  <c r="I7" i="266"/>
  <c r="G12" i="266"/>
  <c r="J7" i="266"/>
  <c r="J7" i="264"/>
  <c r="I7" i="264"/>
  <c r="I6" i="265"/>
  <c r="J6" i="265"/>
  <c r="N7" i="263"/>
  <c r="K15" i="263"/>
  <c r="M7" i="263"/>
  <c r="J7" i="262"/>
  <c r="G11" i="262"/>
  <c r="I7" i="262"/>
  <c r="J7" i="260"/>
  <c r="I7" i="260"/>
  <c r="J6" i="261"/>
  <c r="I6" i="261"/>
  <c r="N20" i="259"/>
  <c r="M20" i="259"/>
  <c r="N7" i="259"/>
  <c r="M7" i="259"/>
  <c r="J7" i="258"/>
  <c r="G11" i="258"/>
  <c r="I7" i="258"/>
  <c r="J9" i="256"/>
  <c r="I9" i="256"/>
  <c r="I7" i="256"/>
  <c r="J7" i="256"/>
  <c r="I6" i="257"/>
  <c r="J6" i="257"/>
  <c r="N7" i="255"/>
  <c r="K21" i="255"/>
  <c r="M7" i="255"/>
  <c r="J7" i="254"/>
  <c r="G11" i="254"/>
  <c r="I7" i="254"/>
  <c r="I9" i="252"/>
  <c r="J9" i="252"/>
  <c r="J7" i="252"/>
  <c r="I7" i="252"/>
  <c r="J6" i="253"/>
  <c r="I6" i="253"/>
  <c r="N7" i="251"/>
  <c r="K14" i="251"/>
  <c r="M7" i="251"/>
  <c r="J7" i="250"/>
  <c r="G10" i="250"/>
  <c r="I7" i="250"/>
  <c r="J7" i="248"/>
  <c r="I7" i="248"/>
  <c r="J6" i="249"/>
  <c r="I6" i="249"/>
  <c r="M7" i="247"/>
  <c r="K17" i="247"/>
  <c r="N7" i="247"/>
  <c r="I7" i="246"/>
  <c r="J7" i="246"/>
  <c r="G12" i="246"/>
  <c r="H12" i="246"/>
  <c r="J7" i="244"/>
  <c r="I7" i="244"/>
  <c r="J6" i="245"/>
  <c r="I6" i="245"/>
  <c r="M7" i="243"/>
  <c r="K13" i="243"/>
  <c r="N7" i="243"/>
  <c r="I11" i="242"/>
  <c r="J11" i="242"/>
  <c r="J7" i="242"/>
  <c r="I7" i="242"/>
  <c r="J7" i="240"/>
  <c r="I7" i="240"/>
  <c r="J6" i="241"/>
  <c r="I6" i="241"/>
  <c r="N7" i="239"/>
  <c r="K18" i="239"/>
  <c r="M7" i="239"/>
  <c r="J11" i="238"/>
  <c r="I11" i="238"/>
  <c r="I7" i="238"/>
  <c r="J7" i="238"/>
  <c r="J7" i="236"/>
  <c r="I7" i="236"/>
  <c r="J6" i="237"/>
  <c r="I6" i="237"/>
  <c r="M13" i="235"/>
  <c r="N13" i="235"/>
  <c r="N7" i="235"/>
  <c r="M7" i="235"/>
  <c r="I7" i="234"/>
  <c r="G12" i="234"/>
  <c r="J7" i="234"/>
  <c r="J7" i="232"/>
  <c r="I7" i="232"/>
  <c r="J6" i="233"/>
  <c r="I6" i="233"/>
  <c r="M7" i="231"/>
  <c r="N7" i="231"/>
  <c r="K15" i="231"/>
  <c r="J7" i="230"/>
  <c r="G11" i="230"/>
  <c r="I7" i="230"/>
  <c r="J9" i="228"/>
  <c r="J7" i="228"/>
  <c r="I9" i="228"/>
  <c r="I7" i="228"/>
  <c r="J6" i="229"/>
  <c r="I6" i="229"/>
  <c r="N7" i="227"/>
  <c r="M7" i="227"/>
  <c r="K12" i="227"/>
  <c r="I7" i="226"/>
  <c r="G10" i="226"/>
  <c r="J7" i="226"/>
  <c r="J9" i="224"/>
  <c r="I9" i="224"/>
  <c r="I7" i="224"/>
  <c r="J7" i="224"/>
  <c r="I6" i="225"/>
  <c r="J6" i="225"/>
  <c r="N7" i="223"/>
  <c r="K21" i="223"/>
  <c r="M7" i="223"/>
  <c r="J7" i="222"/>
  <c r="G14" i="222"/>
  <c r="I7" i="222"/>
  <c r="J9" i="220"/>
  <c r="I9" i="220"/>
  <c r="I7" i="220"/>
  <c r="J7" i="220"/>
  <c r="J6" i="221"/>
  <c r="I6" i="221"/>
  <c r="M7" i="219"/>
  <c r="N26" i="219"/>
  <c r="M26" i="219"/>
  <c r="N7" i="219"/>
  <c r="I7" i="218"/>
  <c r="G12" i="218"/>
  <c r="J7" i="218"/>
  <c r="J9" i="216"/>
  <c r="J7" i="216"/>
  <c r="I9" i="216"/>
  <c r="I7" i="216"/>
  <c r="J6" i="217"/>
  <c r="I6" i="217"/>
  <c r="N7" i="215"/>
  <c r="M7" i="215"/>
  <c r="K19" i="215"/>
  <c r="J18" i="214"/>
  <c r="I18" i="214"/>
  <c r="J7" i="214"/>
  <c r="I7" i="214"/>
  <c r="J11" i="212"/>
  <c r="I11" i="212"/>
  <c r="I7" i="212"/>
  <c r="J7" i="212"/>
  <c r="I6" i="213"/>
  <c r="J6" i="213"/>
  <c r="M7" i="211"/>
  <c r="K17" i="211"/>
  <c r="N7" i="211"/>
  <c r="J11" i="210"/>
  <c r="I11" i="210"/>
  <c r="J7" i="210"/>
  <c r="I7" i="210"/>
  <c r="J10" i="208"/>
  <c r="I10" i="208"/>
  <c r="J7" i="208"/>
  <c r="I7" i="208"/>
  <c r="I6" i="209"/>
  <c r="J6" i="209"/>
  <c r="N7" i="207"/>
  <c r="K22" i="207"/>
  <c r="M7" i="207"/>
  <c r="I7" i="206"/>
  <c r="G12" i="206"/>
  <c r="J7" i="206"/>
  <c r="J9" i="204"/>
  <c r="J7" i="204"/>
  <c r="I9" i="204"/>
  <c r="I7" i="204"/>
  <c r="I6" i="205"/>
  <c r="J6" i="205"/>
  <c r="N7" i="203"/>
  <c r="K14" i="203"/>
  <c r="M7" i="203"/>
  <c r="I7" i="202"/>
  <c r="G12" i="202"/>
  <c r="J7" i="202"/>
  <c r="J7" i="200"/>
  <c r="I7" i="200"/>
  <c r="J6" i="201"/>
  <c r="I6" i="201"/>
  <c r="N18" i="199"/>
  <c r="M18" i="199"/>
  <c r="N7" i="199"/>
  <c r="M7" i="199"/>
  <c r="I7" i="198"/>
  <c r="G11" i="198"/>
  <c r="J7" i="198"/>
  <c r="J7" i="196"/>
  <c r="I7" i="196"/>
  <c r="J6" i="197"/>
  <c r="I6" i="197"/>
  <c r="N12" i="195"/>
  <c r="M12" i="195"/>
  <c r="M7" i="195"/>
  <c r="N7" i="195"/>
  <c r="J7" i="194"/>
  <c r="G10" i="194"/>
  <c r="I7" i="194"/>
  <c r="J7" i="192"/>
  <c r="I7" i="192"/>
  <c r="I6" i="193"/>
  <c r="J6" i="193"/>
  <c r="N18" i="191"/>
  <c r="M18" i="191"/>
  <c r="N7" i="191"/>
  <c r="M7" i="191"/>
  <c r="J13" i="190"/>
  <c r="I13" i="190"/>
  <c r="I7" i="190"/>
  <c r="J7" i="190"/>
  <c r="J7" i="188"/>
  <c r="I7" i="188"/>
  <c r="J6" i="189"/>
  <c r="I6" i="189"/>
  <c r="N7" i="187"/>
  <c r="M7" i="187"/>
  <c r="K17" i="187"/>
  <c r="I7" i="186"/>
  <c r="G12" i="186"/>
  <c r="J7" i="186"/>
  <c r="J13" i="184"/>
  <c r="I7" i="184"/>
  <c r="I13" i="184"/>
  <c r="J7" i="184"/>
  <c r="J6" i="185"/>
  <c r="I6" i="185"/>
  <c r="N7" i="183"/>
  <c r="M7" i="183"/>
  <c r="K19" i="183"/>
  <c r="J7" i="182"/>
  <c r="I7" i="182"/>
  <c r="H12" i="182"/>
  <c r="G12" i="182"/>
  <c r="J12" i="180"/>
  <c r="I12" i="180"/>
  <c r="J7" i="180"/>
  <c r="I7" i="180"/>
  <c r="I6" i="181"/>
  <c r="J6" i="181"/>
  <c r="M7" i="179"/>
  <c r="K24" i="179"/>
  <c r="N7" i="179"/>
  <c r="I13" i="178"/>
  <c r="J13" i="178"/>
  <c r="I7" i="178"/>
  <c r="J7" i="178"/>
  <c r="J10" i="176"/>
  <c r="I10" i="176"/>
  <c r="J7" i="176"/>
  <c r="I7" i="176"/>
  <c r="I6" i="177"/>
  <c r="J6" i="177"/>
  <c r="N24" i="175"/>
  <c r="M24" i="175"/>
  <c r="N7" i="175"/>
  <c r="M7" i="175"/>
  <c r="I7" i="174"/>
  <c r="G11" i="174"/>
  <c r="J7" i="174"/>
  <c r="J9" i="172"/>
  <c r="I9" i="172"/>
  <c r="J7" i="172"/>
  <c r="I7" i="172"/>
  <c r="I6" i="173"/>
  <c r="J6" i="173"/>
  <c r="N7" i="171"/>
  <c r="K36" i="171"/>
  <c r="M7" i="171"/>
  <c r="I14" i="170"/>
  <c r="J14" i="170"/>
  <c r="J7" i="170"/>
  <c r="I7" i="170"/>
  <c r="J9" i="168"/>
  <c r="I9" i="168"/>
  <c r="I7" i="168"/>
  <c r="J7" i="168"/>
  <c r="I6" i="169"/>
  <c r="J6" i="169"/>
  <c r="M7" i="167"/>
  <c r="K16" i="167"/>
  <c r="N7" i="167"/>
  <c r="I7" i="166"/>
  <c r="I11" i="166"/>
  <c r="J7" i="166"/>
  <c r="J11" i="166"/>
  <c r="I11" i="164"/>
  <c r="J11" i="164"/>
  <c r="J7" i="164"/>
  <c r="I7" i="164"/>
  <c r="I6" i="165"/>
  <c r="J6" i="165"/>
  <c r="N7" i="163"/>
  <c r="K18" i="163"/>
  <c r="M7" i="163"/>
  <c r="I13" i="162"/>
  <c r="J13" i="162"/>
  <c r="J7" i="162"/>
  <c r="I7" i="162"/>
  <c r="J9" i="160"/>
  <c r="J7" i="160"/>
  <c r="I9" i="160"/>
  <c r="I7" i="160"/>
  <c r="J6" i="161"/>
  <c r="I6" i="161"/>
  <c r="M7" i="159"/>
  <c r="N7" i="159"/>
  <c r="N15" i="159"/>
  <c r="M15" i="159"/>
  <c r="I11" i="158"/>
  <c r="J11" i="158"/>
  <c r="J7" i="158"/>
  <c r="I7" i="158"/>
  <c r="J9" i="156"/>
  <c r="J7" i="156"/>
  <c r="I9" i="156"/>
  <c r="I7" i="156"/>
  <c r="J6" i="157"/>
  <c r="I6" i="157"/>
  <c r="N7" i="155"/>
  <c r="K26" i="155"/>
  <c r="M7" i="155"/>
  <c r="J7" i="154"/>
  <c r="H15" i="154"/>
  <c r="J15" i="154" s="1"/>
  <c r="I7" i="154"/>
  <c r="I15" i="154"/>
  <c r="J12" i="152"/>
  <c r="J7" i="152"/>
  <c r="I12" i="152"/>
  <c r="I7" i="152"/>
  <c r="I6" i="153"/>
  <c r="J6" i="153"/>
  <c r="N7" i="151"/>
  <c r="K14" i="151"/>
  <c r="M7" i="151"/>
  <c r="I10" i="150"/>
  <c r="J10" i="150"/>
  <c r="I7" i="150"/>
  <c r="J7" i="150"/>
  <c r="I9" i="148"/>
  <c r="J9" i="148"/>
  <c r="I7" i="148"/>
  <c r="J7" i="148"/>
  <c r="I6" i="149"/>
  <c r="J6" i="149"/>
  <c r="M7" i="147"/>
  <c r="K21" i="147"/>
  <c r="N7" i="147"/>
  <c r="I14" i="146"/>
  <c r="J14" i="146"/>
  <c r="J7" i="146"/>
  <c r="I7" i="146"/>
  <c r="J10" i="144"/>
  <c r="I7" i="144"/>
  <c r="I10" i="144"/>
  <c r="J7" i="144"/>
  <c r="I6" i="145"/>
  <c r="J6" i="145"/>
  <c r="M7" i="143"/>
  <c r="K23" i="143"/>
  <c r="N7" i="143"/>
  <c r="I7" i="142"/>
  <c r="G11" i="142"/>
  <c r="J7" i="142"/>
  <c r="J9" i="140"/>
  <c r="J7" i="140"/>
  <c r="I9" i="140"/>
  <c r="I7" i="140"/>
  <c r="I6" i="141"/>
  <c r="J6" i="141"/>
  <c r="N17" i="139"/>
  <c r="M17" i="139"/>
  <c r="M7" i="139"/>
  <c r="N7" i="139"/>
  <c r="I17" i="138"/>
  <c r="J17" i="138"/>
  <c r="I7" i="138"/>
  <c r="J7" i="138"/>
  <c r="J7" i="136"/>
  <c r="I7" i="136"/>
  <c r="J6" i="137"/>
  <c r="I6" i="137"/>
  <c r="M17" i="135"/>
  <c r="N17" i="135"/>
  <c r="M7" i="135"/>
  <c r="N7" i="135"/>
  <c r="J11" i="134"/>
  <c r="I11" i="134"/>
  <c r="J7" i="134"/>
  <c r="I7" i="134"/>
  <c r="I12" i="132"/>
  <c r="J12" i="132"/>
  <c r="J7" i="132"/>
  <c r="I7" i="132"/>
  <c r="I6" i="133"/>
  <c r="J6" i="133"/>
  <c r="M11" i="131"/>
  <c r="N11" i="131"/>
  <c r="M7" i="131"/>
  <c r="N7" i="131"/>
  <c r="I7" i="130"/>
  <c r="G9" i="130"/>
  <c r="J9" i="130" s="1"/>
  <c r="J7" i="130"/>
  <c r="I7" i="128"/>
  <c r="J7" i="128"/>
  <c r="I6" i="129"/>
  <c r="J6" i="129"/>
  <c r="M17" i="127"/>
  <c r="N17" i="127"/>
  <c r="M7" i="127"/>
  <c r="N7" i="127"/>
  <c r="J7" i="126"/>
  <c r="G10" i="126"/>
  <c r="I7" i="126"/>
  <c r="J9" i="124"/>
  <c r="J7" i="124"/>
  <c r="I9" i="124"/>
  <c r="I7" i="124"/>
  <c r="J6" i="125"/>
  <c r="I6" i="125"/>
  <c r="N7" i="123"/>
  <c r="K40" i="123"/>
  <c r="M7" i="123"/>
  <c r="I7" i="122"/>
  <c r="G16" i="122"/>
  <c r="J7" i="122"/>
  <c r="I30" i="120"/>
  <c r="J30" i="120"/>
  <c r="I7" i="120"/>
  <c r="J7" i="120"/>
  <c r="I6" i="121"/>
  <c r="J6" i="121"/>
  <c r="N7" i="119"/>
  <c r="K13" i="119"/>
  <c r="M7" i="119"/>
  <c r="I7" i="118"/>
  <c r="G11" i="118"/>
  <c r="J7" i="118"/>
  <c r="I7" i="116"/>
  <c r="J7" i="116"/>
  <c r="J6" i="117"/>
  <c r="I6" i="117"/>
  <c r="M7" i="115"/>
  <c r="K25" i="115"/>
  <c r="N7" i="115"/>
  <c r="J14" i="114"/>
  <c r="I14" i="114"/>
  <c r="J7" i="114"/>
  <c r="I7" i="114"/>
  <c r="I7" i="112"/>
  <c r="J7" i="112"/>
  <c r="I6" i="113"/>
  <c r="J6" i="113"/>
  <c r="N15" i="111"/>
  <c r="M15" i="111"/>
  <c r="M7" i="111"/>
  <c r="N7" i="111"/>
  <c r="I7" i="110"/>
  <c r="G12" i="110"/>
  <c r="J7" i="110"/>
  <c r="J7" i="108"/>
  <c r="I10" i="108"/>
  <c r="I7" i="108"/>
  <c r="J10" i="108"/>
  <c r="J6" i="109"/>
  <c r="I6" i="109"/>
  <c r="N13" i="107"/>
  <c r="M13" i="107"/>
  <c r="N7" i="107"/>
  <c r="M7" i="107"/>
  <c r="J7" i="106"/>
  <c r="G11" i="106"/>
  <c r="I7" i="106"/>
  <c r="J7" i="104"/>
  <c r="I7" i="104"/>
  <c r="J6" i="105"/>
  <c r="I6" i="105"/>
  <c r="N7" i="103"/>
  <c r="M7" i="103"/>
  <c r="K16" i="103"/>
  <c r="I11" i="102"/>
  <c r="J11" i="102"/>
  <c r="J7" i="102"/>
  <c r="I7" i="102"/>
  <c r="J9" i="100"/>
  <c r="J7" i="100"/>
  <c r="I9" i="100"/>
  <c r="I7" i="100"/>
  <c r="J6" i="101"/>
  <c r="I6" i="101"/>
  <c r="N7" i="99"/>
  <c r="K14" i="99"/>
  <c r="M7" i="99"/>
  <c r="I7" i="98"/>
  <c r="E10" i="98"/>
  <c r="I10" i="98" s="1"/>
  <c r="J7" i="98"/>
  <c r="J9" i="96"/>
  <c r="I9" i="96"/>
  <c r="J7" i="96"/>
  <c r="I7" i="96"/>
  <c r="I6" i="97"/>
  <c r="J6" i="97"/>
  <c r="M17" i="95"/>
  <c r="N17" i="95"/>
  <c r="N7" i="95"/>
  <c r="M7" i="95"/>
  <c r="I7" i="94"/>
  <c r="G11" i="94"/>
  <c r="J7" i="94"/>
  <c r="J7" i="92"/>
  <c r="I7" i="92"/>
  <c r="I6" i="93"/>
  <c r="J6" i="93"/>
  <c r="N22" i="91"/>
  <c r="M22" i="91"/>
  <c r="N7" i="91"/>
  <c r="M7" i="91"/>
  <c r="J14" i="90"/>
  <c r="I14" i="90"/>
  <c r="J7" i="90"/>
  <c r="I7" i="90"/>
  <c r="J9" i="88"/>
  <c r="I9" i="88"/>
  <c r="I7" i="88"/>
  <c r="J7" i="88"/>
  <c r="J6" i="89"/>
  <c r="I6" i="89"/>
  <c r="N7" i="87"/>
  <c r="M7" i="87"/>
  <c r="K20" i="87"/>
  <c r="N20" i="87" s="1"/>
  <c r="J11" i="86"/>
  <c r="I11" i="86"/>
  <c r="J7" i="86"/>
  <c r="I7" i="86"/>
  <c r="J13" i="84"/>
  <c r="J7" i="84"/>
  <c r="I13" i="84"/>
  <c r="I7" i="84"/>
  <c r="J6" i="85"/>
  <c r="I6" i="85"/>
  <c r="M14" i="83"/>
  <c r="N14" i="83"/>
  <c r="N7" i="83"/>
  <c r="M7" i="83"/>
  <c r="I10" i="82"/>
  <c r="J10" i="82"/>
  <c r="J7" i="82"/>
  <c r="I7" i="82"/>
  <c r="J7" i="80"/>
  <c r="I7" i="80"/>
  <c r="J6" i="81"/>
  <c r="I6" i="81"/>
  <c r="N7" i="79"/>
  <c r="K18" i="79"/>
  <c r="M7" i="79"/>
  <c r="I7" i="78"/>
  <c r="G12" i="78"/>
  <c r="J7" i="78"/>
  <c r="J9" i="76"/>
  <c r="J7" i="76"/>
  <c r="I9" i="76"/>
  <c r="I7" i="76"/>
  <c r="J6" i="77"/>
  <c r="I6" i="77"/>
  <c r="N24" i="75"/>
  <c r="M24" i="75"/>
  <c r="M7" i="75"/>
  <c r="N7" i="75"/>
  <c r="I13" i="74"/>
  <c r="J13" i="74"/>
  <c r="I7" i="74"/>
  <c r="J7" i="74"/>
  <c r="J9" i="72"/>
  <c r="I9" i="72"/>
  <c r="I7" i="72"/>
  <c r="J7" i="72"/>
  <c r="I6" i="73"/>
  <c r="J6" i="73"/>
  <c r="M7" i="71"/>
  <c r="K13" i="71"/>
  <c r="N7" i="71"/>
  <c r="I12" i="70"/>
  <c r="J7" i="70"/>
  <c r="I7" i="70"/>
  <c r="H12" i="70"/>
  <c r="J12" i="70" s="1"/>
  <c r="J9" i="68"/>
  <c r="J7" i="68"/>
  <c r="I7" i="68"/>
  <c r="I9" i="68"/>
  <c r="J6" i="69"/>
  <c r="I6" i="69"/>
  <c r="M7" i="67"/>
  <c r="K17" i="67"/>
  <c r="N7" i="67"/>
  <c r="I11" i="66"/>
  <c r="J11" i="66"/>
  <c r="J7" i="66"/>
  <c r="I7" i="66"/>
  <c r="I10" i="64"/>
  <c r="J10" i="64"/>
  <c r="I7" i="64"/>
  <c r="J7" i="64"/>
  <c r="J6" i="65"/>
  <c r="I6" i="65"/>
  <c r="M13" i="63"/>
  <c r="M7" i="63"/>
  <c r="N13" i="63"/>
  <c r="N7" i="63"/>
  <c r="J10" i="62"/>
  <c r="I10" i="62"/>
  <c r="I7" i="62"/>
  <c r="J7" i="62"/>
  <c r="J9" i="60"/>
  <c r="I9" i="60"/>
  <c r="J7" i="60"/>
  <c r="I7" i="60"/>
  <c r="I6" i="61"/>
  <c r="J6" i="61"/>
  <c r="M16" i="59"/>
  <c r="N16" i="59"/>
  <c r="M7" i="59"/>
  <c r="N7" i="59"/>
  <c r="I11" i="58"/>
  <c r="J11" i="58"/>
  <c r="J7" i="58"/>
  <c r="I7" i="58"/>
  <c r="I9" i="56"/>
  <c r="I7" i="56"/>
  <c r="J9" i="56"/>
  <c r="J7" i="56"/>
  <c r="I6" i="57"/>
  <c r="J6" i="57"/>
  <c r="M7" i="55"/>
  <c r="K16" i="55"/>
  <c r="N7" i="55"/>
  <c r="I7" i="54"/>
  <c r="G11" i="54"/>
  <c r="J11" i="54" s="1"/>
  <c r="J7" i="54"/>
  <c r="J10" i="52"/>
  <c r="I10" i="52"/>
  <c r="J7" i="52"/>
  <c r="I7" i="52"/>
  <c r="J6" i="53"/>
  <c r="I6" i="53"/>
  <c r="N7" i="51"/>
  <c r="M7" i="51"/>
  <c r="K20" i="51"/>
  <c r="I14" i="50"/>
  <c r="J14" i="50"/>
  <c r="J7" i="50"/>
  <c r="I7" i="50"/>
  <c r="J9" i="48"/>
  <c r="J7" i="48"/>
  <c r="I9" i="48"/>
  <c r="I7" i="48"/>
  <c r="J6" i="49"/>
  <c r="I6" i="49"/>
  <c r="M21" i="47"/>
  <c r="N21" i="47"/>
  <c r="M7" i="47"/>
  <c r="N7" i="47"/>
  <c r="I17" i="46"/>
  <c r="J17" i="46"/>
  <c r="J7" i="46"/>
  <c r="I7" i="46"/>
  <c r="J13" i="44"/>
  <c r="I7" i="44"/>
  <c r="I13" i="44"/>
  <c r="J7" i="44"/>
  <c r="J6" i="45"/>
  <c r="I6" i="45"/>
  <c r="N7" i="43"/>
  <c r="K26" i="43"/>
  <c r="M7" i="43"/>
  <c r="I13" i="42"/>
  <c r="J7" i="42"/>
  <c r="I7" i="42"/>
  <c r="H13" i="42"/>
  <c r="J13" i="42" s="1"/>
  <c r="I7" i="40"/>
  <c r="J7" i="40"/>
  <c r="J6" i="41"/>
  <c r="I6" i="41"/>
  <c r="N18" i="39"/>
  <c r="M18" i="39"/>
  <c r="N7" i="39"/>
  <c r="M7" i="39"/>
  <c r="I7" i="38"/>
  <c r="G11" i="38"/>
  <c r="J7" i="38"/>
  <c r="J7" i="36"/>
  <c r="I7" i="36"/>
  <c r="J6" i="37"/>
  <c r="I6" i="37"/>
  <c r="M7" i="35"/>
  <c r="N7" i="35"/>
  <c r="K31" i="35"/>
  <c r="J7" i="34"/>
  <c r="G14" i="34"/>
  <c r="I7" i="34"/>
  <c r="I7" i="32"/>
  <c r="J7" i="32"/>
  <c r="J6" i="33"/>
  <c r="I6" i="33"/>
  <c r="M7" i="31"/>
  <c r="N7" i="31"/>
  <c r="K27" i="31"/>
  <c r="J7" i="30"/>
  <c r="G14" i="30"/>
  <c r="I7" i="30"/>
  <c r="J9" i="28"/>
  <c r="I9" i="28"/>
  <c r="I7" i="28"/>
  <c r="J7" i="28"/>
  <c r="I6" i="29"/>
  <c r="J6" i="29"/>
  <c r="M7" i="27"/>
  <c r="K16" i="27"/>
  <c r="N7" i="27"/>
  <c r="I7" i="26"/>
  <c r="J7" i="26"/>
  <c r="G40" i="26"/>
  <c r="J13" i="24"/>
  <c r="J7" i="24"/>
  <c r="I13" i="24"/>
  <c r="I7" i="24"/>
  <c r="J6" i="25"/>
  <c r="I6" i="25"/>
  <c r="N7" i="23"/>
  <c r="K16" i="23"/>
  <c r="M7" i="23"/>
  <c r="J7" i="22"/>
  <c r="G26" i="22"/>
  <c r="I7" i="22"/>
  <c r="J7" i="20"/>
  <c r="I7" i="20"/>
  <c r="J12" i="20"/>
  <c r="I12" i="20"/>
  <c r="I6" i="21"/>
  <c r="J6" i="21"/>
  <c r="N7" i="19"/>
  <c r="K16" i="19"/>
  <c r="M7" i="19"/>
  <c r="I18" i="18"/>
  <c r="J18" i="18"/>
  <c r="J7" i="18"/>
  <c r="I7" i="18"/>
  <c r="J12" i="16"/>
  <c r="I7" i="16"/>
  <c r="J7" i="16"/>
  <c r="I12" i="16"/>
  <c r="I6" i="17"/>
  <c r="J6" i="17"/>
  <c r="N16" i="15"/>
  <c r="M16" i="15"/>
  <c r="N7" i="15"/>
  <c r="M7" i="15"/>
  <c r="J33" i="14"/>
  <c r="I33" i="14"/>
  <c r="J7" i="14"/>
  <c r="I7" i="14"/>
  <c r="J13" i="12"/>
  <c r="I7" i="12"/>
  <c r="I13" i="12"/>
  <c r="J7" i="12"/>
  <c r="J6" i="13"/>
  <c r="I6" i="13"/>
  <c r="N16" i="11"/>
  <c r="M16" i="11"/>
  <c r="N7" i="11"/>
  <c r="M7" i="11"/>
  <c r="I7" i="10"/>
  <c r="G29" i="10"/>
  <c r="J7" i="10"/>
  <c r="J12" i="8"/>
  <c r="J7" i="8"/>
  <c r="I12" i="8"/>
  <c r="I7" i="8"/>
  <c r="I6" i="9"/>
  <c r="J6" i="9"/>
  <c r="N17" i="7"/>
  <c r="M17" i="7"/>
  <c r="N7" i="7"/>
  <c r="M7" i="7"/>
  <c r="J26" i="6"/>
  <c r="I26" i="6"/>
  <c r="J7" i="6"/>
  <c r="I7" i="6"/>
  <c r="J12" i="4"/>
  <c r="I12" i="4"/>
  <c r="J7" i="4"/>
  <c r="I7" i="4"/>
  <c r="I6" i="5"/>
  <c r="J6" i="5"/>
  <c r="J116" i="3"/>
  <c r="I116" i="3"/>
  <c r="I7" i="3"/>
  <c r="J7" i="3"/>
  <c r="I6" i="2"/>
  <c r="J6" i="2"/>
  <c r="I11" i="358" l="1"/>
  <c r="J11" i="358"/>
  <c r="N16" i="355"/>
  <c r="M16" i="355"/>
  <c r="M19" i="351"/>
  <c r="N19" i="351"/>
  <c r="I13" i="350"/>
  <c r="J13" i="350"/>
  <c r="M19" i="347"/>
  <c r="N19" i="347"/>
  <c r="I12" i="346"/>
  <c r="J12" i="346"/>
  <c r="I33" i="342"/>
  <c r="J33" i="342"/>
  <c r="N26" i="339"/>
  <c r="M26" i="339"/>
  <c r="I13" i="338"/>
  <c r="J13" i="338"/>
  <c r="N14" i="335"/>
  <c r="M14" i="335"/>
  <c r="I11" i="334"/>
  <c r="J11" i="334"/>
  <c r="N27" i="331"/>
  <c r="M27" i="331"/>
  <c r="M15" i="327"/>
  <c r="N15" i="327"/>
  <c r="J10" i="322"/>
  <c r="I10" i="322"/>
  <c r="N15" i="319"/>
  <c r="M15" i="319"/>
  <c r="I11" i="318"/>
  <c r="J11" i="318"/>
  <c r="N24" i="315"/>
  <c r="M24" i="315"/>
  <c r="I19" i="314"/>
  <c r="J19" i="314"/>
  <c r="N23" i="311"/>
  <c r="M23" i="311"/>
  <c r="J14" i="310"/>
  <c r="I14" i="310"/>
  <c r="N22" i="307"/>
  <c r="M22" i="307"/>
  <c r="I13" i="306"/>
  <c r="J13" i="306"/>
  <c r="M17" i="303"/>
  <c r="N17" i="303"/>
  <c r="I11" i="302"/>
  <c r="N18" i="299"/>
  <c r="M18" i="299"/>
  <c r="N11" i="295"/>
  <c r="M11" i="295"/>
  <c r="M19" i="291"/>
  <c r="N19" i="291"/>
  <c r="I13" i="290"/>
  <c r="J13" i="290"/>
  <c r="N18" i="287"/>
  <c r="M18" i="287"/>
  <c r="I12" i="286"/>
  <c r="J12" i="286"/>
  <c r="N38" i="283"/>
  <c r="M38" i="283"/>
  <c r="J14" i="282"/>
  <c r="I14" i="282"/>
  <c r="M16" i="279"/>
  <c r="N16" i="279"/>
  <c r="N29" i="275"/>
  <c r="M29" i="275"/>
  <c r="J15" i="274"/>
  <c r="I15" i="274"/>
  <c r="M14" i="271"/>
  <c r="N14" i="271"/>
  <c r="N14" i="267"/>
  <c r="M14" i="267"/>
  <c r="I12" i="266"/>
  <c r="J12" i="266"/>
  <c r="N15" i="263"/>
  <c r="M15" i="263"/>
  <c r="I11" i="262"/>
  <c r="J11" i="262"/>
  <c r="I11" i="258"/>
  <c r="J11" i="258"/>
  <c r="N21" i="255"/>
  <c r="M21" i="255"/>
  <c r="I11" i="254"/>
  <c r="J11" i="254"/>
  <c r="M14" i="251"/>
  <c r="N14" i="251"/>
  <c r="I10" i="250"/>
  <c r="J10" i="250"/>
  <c r="M17" i="247"/>
  <c r="N17" i="247"/>
  <c r="I12" i="246"/>
  <c r="J12" i="246"/>
  <c r="N13" i="243"/>
  <c r="M13" i="243"/>
  <c r="N18" i="239"/>
  <c r="M18" i="239"/>
  <c r="J12" i="234"/>
  <c r="I12" i="234"/>
  <c r="N15" i="231"/>
  <c r="M15" i="231"/>
  <c r="I11" i="230"/>
  <c r="J11" i="230"/>
  <c r="M12" i="227"/>
  <c r="N12" i="227"/>
  <c r="J10" i="226"/>
  <c r="I10" i="226"/>
  <c r="N21" i="223"/>
  <c r="M21" i="223"/>
  <c r="J14" i="222"/>
  <c r="I14" i="222"/>
  <c r="I12" i="218"/>
  <c r="J12" i="218"/>
  <c r="M19" i="215"/>
  <c r="N19" i="215"/>
  <c r="N17" i="211"/>
  <c r="M17" i="211"/>
  <c r="M22" i="207"/>
  <c r="N22" i="207"/>
  <c r="I12" i="206"/>
  <c r="J12" i="206"/>
  <c r="M14" i="203"/>
  <c r="N14" i="203"/>
  <c r="I12" i="202"/>
  <c r="J12" i="202"/>
  <c r="I11" i="198"/>
  <c r="J11" i="198"/>
  <c r="J10" i="194"/>
  <c r="I10" i="194"/>
  <c r="N17" i="187"/>
  <c r="M17" i="187"/>
  <c r="I12" i="186"/>
  <c r="J12" i="186"/>
  <c r="M19" i="183"/>
  <c r="N19" i="183"/>
  <c r="I12" i="182"/>
  <c r="J12" i="182"/>
  <c r="M24" i="179"/>
  <c r="N24" i="179"/>
  <c r="I11" i="174"/>
  <c r="J11" i="174"/>
  <c r="M36" i="171"/>
  <c r="N36" i="171"/>
  <c r="M16" i="167"/>
  <c r="N16" i="167"/>
  <c r="N18" i="163"/>
  <c r="M18" i="163"/>
  <c r="M26" i="155"/>
  <c r="N26" i="155"/>
  <c r="N14" i="151"/>
  <c r="M14" i="151"/>
  <c r="M21" i="147"/>
  <c r="N21" i="147"/>
  <c r="N23" i="143"/>
  <c r="M23" i="143"/>
  <c r="I11" i="142"/>
  <c r="J11" i="142"/>
  <c r="I9" i="130"/>
  <c r="J10" i="126"/>
  <c r="I10" i="126"/>
  <c r="M40" i="123"/>
  <c r="N40" i="123"/>
  <c r="I16" i="122"/>
  <c r="J16" i="122"/>
  <c r="N13" i="119"/>
  <c r="M13" i="119"/>
  <c r="I11" i="118"/>
  <c r="J11" i="118"/>
  <c r="N25" i="115"/>
  <c r="M25" i="115"/>
  <c r="I12" i="110"/>
  <c r="J12" i="110"/>
  <c r="I11" i="106"/>
  <c r="J11" i="106"/>
  <c r="N16" i="103"/>
  <c r="M16" i="103"/>
  <c r="M14" i="99"/>
  <c r="N14" i="99"/>
  <c r="J10" i="98"/>
  <c r="I11" i="94"/>
  <c r="J11" i="94"/>
  <c r="M20" i="87"/>
  <c r="N18" i="79"/>
  <c r="M18" i="79"/>
  <c r="I12" i="78"/>
  <c r="J12" i="78"/>
  <c r="M13" i="71"/>
  <c r="N13" i="71"/>
  <c r="M17" i="67"/>
  <c r="N17" i="67"/>
  <c r="M16" i="55"/>
  <c r="N16" i="55"/>
  <c r="I11" i="54"/>
  <c r="M20" i="51"/>
  <c r="N20" i="51"/>
  <c r="M26" i="43"/>
  <c r="N26" i="43"/>
  <c r="I11" i="38"/>
  <c r="J11" i="38"/>
  <c r="N31" i="35"/>
  <c r="M31" i="35"/>
  <c r="J14" i="34"/>
  <c r="I14" i="34"/>
  <c r="N27" i="31"/>
  <c r="M27" i="31"/>
  <c r="I14" i="30"/>
  <c r="J14" i="30"/>
  <c r="M16" i="27"/>
  <c r="N16" i="27"/>
  <c r="J40" i="26"/>
  <c r="I40" i="26"/>
  <c r="M16" i="23"/>
  <c r="N16" i="23"/>
  <c r="J26" i="22"/>
  <c r="I26" i="22"/>
  <c r="M16" i="19"/>
  <c r="N16" i="19"/>
  <c r="I29" i="10"/>
  <c r="J29" i="10"/>
  <c r="I9" i="276"/>
  <c r="J9" i="276"/>
  <c r="G9" i="276"/>
  <c r="J9" i="136"/>
  <c r="G9" i="136"/>
  <c r="I9" i="136"/>
  <c r="J9" i="260"/>
  <c r="G9" i="260"/>
  <c r="I9" i="260"/>
  <c r="E20" i="336"/>
  <c r="F9" i="196"/>
  <c r="I9" i="348"/>
  <c r="J9" i="348"/>
  <c r="G9" i="348"/>
  <c r="D9" i="92"/>
  <c r="I9" i="236"/>
  <c r="G9" i="236"/>
  <c r="J9" i="236"/>
  <c r="E10" i="36"/>
  <c r="E9" i="284"/>
  <c r="E9" i="232"/>
  <c r="J9" i="316"/>
  <c r="G9" i="316"/>
  <c r="I9" i="316"/>
  <c r="D9" i="40"/>
  <c r="I9" i="116"/>
  <c r="G9" i="116"/>
  <c r="J9" i="116"/>
  <c r="J9" i="328"/>
  <c r="G9" i="328"/>
  <c r="I9" i="328"/>
  <c r="H9" i="288"/>
  <c r="F9" i="128"/>
  <c r="I10" i="36"/>
  <c r="G10" i="36"/>
  <c r="J10" i="36"/>
  <c r="D9" i="316"/>
  <c r="I9" i="356"/>
  <c r="G9" i="356"/>
  <c r="J9" i="356"/>
  <c r="F10" i="344"/>
  <c r="J9" i="244"/>
  <c r="G9" i="244"/>
  <c r="I9" i="244"/>
  <c r="E11" i="188"/>
  <c r="D9" i="116"/>
  <c r="I10" i="344"/>
  <c r="J10" i="344"/>
  <c r="G10" i="344"/>
  <c r="I9" i="192"/>
  <c r="J9" i="192"/>
  <c r="G9" i="192"/>
  <c r="I9" i="268"/>
  <c r="G9" i="268"/>
  <c r="J9" i="268"/>
  <c r="D52" i="112"/>
  <c r="F11" i="188"/>
  <c r="E9" i="316"/>
  <c r="E9" i="260"/>
  <c r="H9" i="328"/>
  <c r="E9" i="288"/>
  <c r="J9" i="196"/>
  <c r="G9" i="196"/>
  <c r="I9" i="196"/>
  <c r="F9" i="244"/>
  <c r="F9" i="232"/>
  <c r="J9" i="284"/>
  <c r="G9" i="284"/>
  <c r="I9" i="284"/>
  <c r="F9" i="328"/>
  <c r="I9" i="104"/>
  <c r="G9" i="104"/>
  <c r="J9" i="104"/>
  <c r="I9" i="288"/>
  <c r="J9" i="288"/>
  <c r="G9" i="288"/>
  <c r="H9" i="40"/>
  <c r="H9" i="316"/>
  <c r="E9" i="236"/>
  <c r="E9" i="276"/>
  <c r="H9" i="136"/>
  <c r="H9" i="80"/>
  <c r="F52" i="112"/>
  <c r="E9" i="356"/>
  <c r="J9" i="320"/>
  <c r="I9" i="320"/>
  <c r="G9" i="320"/>
  <c r="D11" i="188"/>
  <c r="E9" i="40"/>
  <c r="H10" i="280"/>
  <c r="D9" i="288"/>
  <c r="E9" i="192"/>
  <c r="F9" i="292"/>
  <c r="E9" i="292"/>
  <c r="D9" i="356"/>
  <c r="H9" i="244"/>
  <c r="H9" i="196"/>
  <c r="F9" i="136"/>
  <c r="D9" i="236"/>
  <c r="H9" i="240"/>
  <c r="F9" i="92"/>
  <c r="E9" i="136"/>
  <c r="J52" i="112"/>
  <c r="I52" i="112"/>
  <c r="G52" i="112"/>
  <c r="F9" i="260"/>
  <c r="I11" i="188"/>
  <c r="G11" i="188"/>
  <c r="J11" i="188"/>
  <c r="F9" i="236"/>
  <c r="D9" i="292"/>
  <c r="F9" i="264"/>
  <c r="H9" i="192"/>
  <c r="H9" i="284"/>
  <c r="H9" i="292"/>
  <c r="E9" i="328"/>
  <c r="D9" i="136"/>
  <c r="D9" i="196"/>
  <c r="D9" i="200"/>
  <c r="H9" i="116"/>
  <c r="F9" i="192"/>
  <c r="H9" i="236"/>
  <c r="I9" i="352"/>
  <c r="G9" i="352"/>
  <c r="J9" i="352"/>
  <c r="H9" i="260"/>
  <c r="H11" i="188"/>
  <c r="H9" i="356"/>
  <c r="J9" i="40"/>
  <c r="G9" i="40"/>
  <c r="I9" i="40"/>
  <c r="D9" i="248"/>
  <c r="I9" i="80"/>
  <c r="J9" i="80"/>
  <c r="G9" i="80"/>
  <c r="J20" i="336"/>
  <c r="I20" i="336"/>
  <c r="G20" i="336"/>
  <c r="D9" i="128"/>
  <c r="F20" i="336"/>
  <c r="J9" i="200"/>
  <c r="I9" i="200"/>
  <c r="G9" i="200"/>
  <c r="E10" i="344"/>
  <c r="E9" i="248"/>
  <c r="I9" i="232"/>
  <c r="J9" i="232"/>
  <c r="G9" i="232"/>
  <c r="F9" i="200"/>
  <c r="F9" i="268"/>
  <c r="F9" i="80"/>
  <c r="F9" i="240"/>
  <c r="J9" i="92"/>
  <c r="I9" i="92"/>
  <c r="G9" i="92"/>
  <c r="H9" i="320"/>
  <c r="E9" i="200"/>
  <c r="H20" i="336"/>
  <c r="D9" i="260"/>
  <c r="D10" i="344"/>
  <c r="F9" i="40"/>
  <c r="D20" i="336"/>
  <c r="E9" i="244"/>
  <c r="J9" i="292"/>
  <c r="I9" i="292"/>
  <c r="G9" i="292"/>
  <c r="I9" i="248"/>
  <c r="G9" i="248"/>
  <c r="J9" i="248"/>
  <c r="J9" i="240"/>
  <c r="G9" i="240"/>
  <c r="I9" i="240"/>
  <c r="D10" i="36"/>
  <c r="F9" i="104"/>
  <c r="H9" i="32"/>
  <c r="D9" i="268"/>
  <c r="F9" i="284"/>
  <c r="F9" i="316"/>
  <c r="D9" i="80"/>
  <c r="H9" i="348"/>
  <c r="J9" i="264"/>
  <c r="G9" i="264"/>
  <c r="I9" i="264"/>
  <c r="E9" i="196"/>
  <c r="E9" i="320"/>
  <c r="H9" i="232"/>
  <c r="D9" i="104"/>
  <c r="E9" i="92"/>
  <c r="F9" i="32"/>
  <c r="I10" i="280"/>
  <c r="J10" i="280"/>
  <c r="G10" i="280"/>
  <c r="H9" i="248"/>
  <c r="H9" i="276"/>
  <c r="D9" i="264"/>
  <c r="J9" i="128"/>
  <c r="G9" i="128"/>
  <c r="I9" i="128"/>
  <c r="E10" i="280"/>
  <c r="I9" i="32"/>
  <c r="J9" i="32"/>
  <c r="G9" i="32"/>
  <c r="F10" i="36"/>
  <c r="F9" i="248"/>
  <c r="H9" i="268"/>
  <c r="D9" i="348"/>
  <c r="H9" i="128"/>
  <c r="E9" i="268"/>
  <c r="E52" i="112"/>
  <c r="D9" i="240"/>
  <c r="F9" i="276"/>
  <c r="F9" i="348"/>
  <c r="D9" i="352"/>
  <c r="D9" i="284"/>
  <c r="F9" i="356"/>
  <c r="D9" i="232"/>
  <c r="H10" i="344"/>
  <c r="E9" i="80"/>
  <c r="F9" i="116"/>
  <c r="F9" i="320"/>
  <c r="H10" i="36"/>
  <c r="E9" i="264"/>
  <c r="F10" i="280"/>
  <c r="E9" i="32"/>
  <c r="F9" i="352"/>
  <c r="H9" i="264"/>
  <c r="D9" i="320"/>
  <c r="D9" i="328"/>
  <c r="H9" i="200"/>
  <c r="E9" i="104"/>
  <c r="H9" i="92"/>
  <c r="D9" i="244"/>
  <c r="D10" i="280"/>
  <c r="H9" i="104"/>
  <c r="D9" i="32"/>
  <c r="F9" i="288"/>
  <c r="E9" i="116"/>
  <c r="E9" i="352"/>
  <c r="D9" i="192"/>
  <c r="E9" i="240"/>
  <c r="E9" i="348"/>
  <c r="H52" i="112"/>
  <c r="D9" i="276"/>
  <c r="H9" i="352"/>
  <c r="E9" i="128"/>
</calcChain>
</file>

<file path=xl/sharedStrings.xml><?xml version="1.0" encoding="utf-8"?>
<sst xmlns="http://schemas.openxmlformats.org/spreadsheetml/2006/main" count="14980" uniqueCount="2298">
  <si>
    <t>Ejecución Financiera de los Programas Presupuestales, Febrero 2016</t>
  </si>
  <si>
    <t>CLASIFICACIÓN PRESUPUESTAL</t>
  </si>
  <si>
    <t>EJECUCIÓN FINANCIERA</t>
  </si>
  <si>
    <t>PIA
(Mill. de S/.)</t>
  </si>
  <si>
    <t>PIM
(Mill. de S/.)</t>
  </si>
  <si>
    <t>DEVENGADO ENE - FEB
(Mill. de S/.)</t>
  </si>
  <si>
    <t>DEVENGADO
(Mill. de S/.)</t>
  </si>
  <si>
    <t>ENE - ENE</t>
  </si>
  <si>
    <t>FEB</t>
  </si>
  <si>
    <t>AVANCE ACUMULADO A
(%)</t>
  </si>
  <si>
    <t>ENE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</si>
  <si>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</si>
  <si>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</si>
  <si>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</si>
  <si>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</si>
  <si>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</si>
  <si>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</si>
  <si>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</si>
  <si>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</si>
  <si>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</si>
  <si>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</si>
  <si>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</si>
  <si>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</si>
  <si>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</si>
  <si>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</si>
  <si>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</si>
  <si>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</si>
  <si>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</si>
  <si>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</si>
  <si>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</si>
  <si>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</si>
  <si>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</si>
  <si>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</si>
  <si>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</si>
  <si>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</si>
  <si>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</si>
  <si>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</si>
  <si>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</si>
  <si>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</si>
  <si>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</si>
  <si>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</si>
  <si>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</si>
  <si>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</si>
  <si>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</si>
  <si>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</si>
  <si>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</si>
  <si>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</si>
  <si>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</si>
  <si>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</si>
  <si>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</si>
  <si>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</si>
  <si>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</si>
  <si>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</si>
  <si>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</si>
  <si>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</si>
  <si>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</si>
  <si>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</si>
  <si>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</si>
  <si>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</si>
  <si>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</si>
  <si>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</si>
  <si>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</si>
  <si>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</si>
  <si>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</si>
  <si>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</si>
  <si>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</si>
  <si>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</si>
  <si>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</si>
  <si>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</si>
  <si>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</si>
  <si>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</si>
  <si>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</si>
  <si>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</si>
  <si>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</si>
  <si>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</si>
  <si>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</si>
  <si>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 - haku wiñay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</si>
  <si>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</si>
  <si>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</si>
  <si>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</si>
  <si>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</si>
  <si>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</si>
  <si>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</si>
  <si>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</si>
  <si>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</si>
  <si>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</si>
  <si>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</si>
  <si>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</si>
  <si>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</si>
  <si>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</si>
  <si>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</si>
  <si>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</si>
  <si>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</si>
  <si>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</si>
  <si>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</si>
  <si>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</si>
  <si>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Reducción del costo, tiempo e inseguridad en el sistema de transporte</t>
  </si>
  <si>
    <t>Disminución de la incidencia de los conflictos, protestas y movilizaciones sociales violentas que alteran el orden público</t>
  </si>
  <si>
    <t>Desarrollo y promoción de las artes e industrias culturales</t>
  </si>
  <si>
    <t>Protección de la propiedad intelectual</t>
  </si>
  <si>
    <t>Acceso de personas adultas mayores a servicios especializados</t>
  </si>
  <si>
    <t>Ejecución Financiera de los Pliegos en Programas Presupuestales según Nivel de Gobierno, Febrero 2016</t>
  </si>
  <si>
    <t>GOBIERNO NACIONAL</t>
  </si>
  <si>
    <t>Presidencia del Consejo de Ministros</t>
  </si>
  <si>
    <t>Ministerio de Cultura</t>
  </si>
  <si>
    <t>Poder Judicial</t>
  </si>
  <si>
    <t>Ministerio del Ambiente</t>
  </si>
  <si>
    <t>Ministerio de Justicia y Derechos Humanos</t>
  </si>
  <si>
    <t>Instituto Nacional de Defensa Civil</t>
  </si>
  <si>
    <t>Ministerio del Interior</t>
  </si>
  <si>
    <t>Ministerio de Relaciones Exteriores</t>
  </si>
  <si>
    <t>Comisión de Promoción del Perú para la Exportación y el Turismo - PROMPERU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</si>
  <si>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</si>
  <si>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</si>
  <si>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</si>
  <si>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</si>
  <si>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</si>
  <si>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</si>
  <si>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</si>
  <si>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</si>
  <si>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</si>
  <si>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</si>
  <si>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</si>
  <si>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</si>
  <si>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</si>
  <si>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</si>
  <si>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</si>
  <si>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</si>
  <si>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</si>
  <si>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</si>
  <si>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</si>
  <si>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</si>
  <si>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Instituto de Investigaciones de la Amazonía Peruana</t>
  </si>
  <si>
    <t>Agencia de Promoción de la Inversión Privada</t>
  </si>
  <si>
    <t>Superintendencia Nacional de Aduanas y de Administración Tributaria</t>
  </si>
  <si>
    <t>Fondo Nacional de Desarrollo Pesquero - FONDEPES</t>
  </si>
  <si>
    <t>Organismo Supervisor de las Contrataciones del Estado</t>
  </si>
  <si>
    <t>Instituto Nacional Penitenciario</t>
  </si>
  <si>
    <t>Superintendencia Nacional de los Registros Públicos</t>
  </si>
  <si>
    <t>Cuerpo general de bomberos voluntarios del Perú</t>
  </si>
  <si>
    <t>Oficina nacional de gobierno interior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</si>
  <si>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</si>
  <si>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</si>
  <si>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</si>
  <si>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</si>
  <si>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</si>
  <si>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</si>
  <si>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</si>
  <si>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</si>
  <si>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</si>
  <si>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</si>
  <si>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</si>
  <si>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</si>
  <si>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</si>
  <si>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</si>
  <si>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</si>
  <si>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Servicio Nacional de Capacitación para la Industria de la Construcción</t>
  </si>
  <si>
    <t>Organismo técnico de la administración de los servicios de saneamiento</t>
  </si>
  <si>
    <t>Organismo de Formalización de la Propiedad Informal</t>
  </si>
  <si>
    <t>Autoridad Portuaria Nacional</t>
  </si>
  <si>
    <t>Instituto Peruano de Energía Nuclear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</si>
  <si>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</si>
  <si>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</si>
  <si>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</si>
  <si>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</si>
  <si>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</si>
  <si>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</si>
  <si>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</si>
  <si>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</si>
  <si>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</si>
  <si>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</si>
  <si>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</si>
  <si>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</si>
  <si>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</si>
  <si>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</si>
  <si>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</si>
  <si>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</si>
  <si>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</si>
  <si>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</si>
  <si>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</si>
  <si>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</si>
  <si>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</si>
  <si>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</si>
  <si>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</si>
  <si>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</si>
  <si>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</si>
  <si>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</si>
  <si>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</si>
  <si>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</si>
  <si>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</si>
  <si>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</si>
  <si>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</si>
  <si>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</si>
  <si>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</si>
  <si>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</si>
  <si>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</si>
  <si>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</si>
  <si>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</si>
  <si>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</si>
  <si>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</si>
  <si>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</si>
  <si>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</si>
  <si>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</si>
  <si>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</si>
  <si>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</si>
  <si>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</si>
  <si>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</si>
  <si>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</si>
  <si>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</si>
  <si>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</si>
  <si>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</si>
  <si>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</si>
  <si>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</si>
  <si>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</si>
  <si>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</si>
  <si>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</si>
  <si>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</si>
  <si>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</si>
  <si>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</si>
  <si>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</si>
  <si>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</si>
  <si>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</si>
  <si>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</si>
  <si>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</si>
  <si>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</si>
  <si>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</si>
  <si>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</si>
  <si>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</si>
  <si>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</si>
  <si>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</si>
  <si>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</si>
  <si>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</si>
  <si>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</si>
  <si>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</si>
  <si>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</si>
  <si>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</si>
  <si>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</si>
  <si>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</si>
  <si>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</si>
  <si>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Febrero 2016</t>
  </si>
  <si>
    <t>NIVELES DE GOBIERNO Y PLIEGOS</t>
  </si>
  <si>
    <t>PRODUCTO ASOCIADO</t>
  </si>
  <si>
    <t>UNIDAD DE MEDIDA</t>
  </si>
  <si>
    <t>EJECUCIÓN FÍSICA</t>
  </si>
  <si>
    <t>CANTIDAD PROGRAMADA 1er SEMESTRE</t>
  </si>
  <si>
    <t>CANTIDAD EJECUTADA 1er SEMESTRE</t>
  </si>
  <si>
    <t>AVANCE 1er SEMESTRE
(%)</t>
  </si>
  <si>
    <t>Ejecución Financiera del Programa Presupuestal Programa Articulado Nutricional según Departamento, Febrero 2016</t>
  </si>
  <si>
    <t>DEPARTAMENTOS</t>
  </si>
  <si>
    <t>Ejecución Financiera del Programa Presupuestal Programa Articulado Nutricional según Principales Productos, Febrero 2016</t>
  </si>
  <si>
    <t>PRINCIPALES PRODUCTOS Y PROYECTOS</t>
  </si>
  <si>
    <t>Ejecución Financiera del Programa Presupuestal Programa Articulado Nutricional según Principales Actividades, Febrero 2016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</si>
  <si>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</si>
  <si>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</si>
  <si>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</si>
  <si>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</si>
  <si>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</si>
  <si>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</si>
  <si>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</si>
  <si>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</si>
  <si>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</si>
  <si>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</si>
  <si>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</si>
  <si>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</si>
  <si>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</si>
  <si>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</si>
  <si>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</si>
  <si>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</si>
  <si>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</si>
  <si>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</si>
  <si>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</si>
  <si>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</si>
  <si>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</si>
  <si>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</si>
  <si>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</si>
  <si>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</si>
  <si>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</si>
  <si>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</si>
  <si>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</si>
  <si>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</si>
  <si>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</si>
  <si>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</si>
  <si>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</si>
  <si>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</si>
  <si>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</si>
  <si>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</si>
  <si>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</si>
  <si>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</si>
  <si>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</si>
  <si>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</si>
  <si>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</si>
  <si>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</si>
  <si>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</si>
  <si>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</si>
  <si>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</si>
  <si>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</si>
  <si>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</si>
  <si>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</si>
  <si>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</si>
  <si>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</si>
  <si>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</si>
  <si>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</si>
  <si>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</si>
  <si>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</si>
  <si>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</si>
  <si>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</si>
  <si>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</si>
  <si>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</si>
  <si>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</si>
  <si>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</si>
  <si>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</si>
  <si>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</si>
  <si>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</si>
  <si>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</si>
  <si>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</si>
  <si>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</si>
  <si>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</si>
  <si>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</si>
  <si>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</si>
  <si>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</si>
  <si>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Febrero 2016</t>
  </si>
  <si>
    <t>¡ALERTA! BAJA EJECUCIÓN FINANCIERA</t>
  </si>
  <si>
    <t>Alerta de Niveles Bajos en la Ejecución Financiera (menor a 12.5%) para Principales Productos del Programa Presupuestal Programa Articulado Nutricional, Febrero 2016</t>
  </si>
  <si>
    <t>PRODUCTOS CON BAJA
EJECUCIÓN FINANCIERA</t>
  </si>
  <si>
    <t>AVANCE ACUMULADO</t>
  </si>
  <si>
    <t>Ejecución Financiera del Programa Presupuestal Salud Materno Neonatal según Pliego, Febrero 2016</t>
  </si>
  <si>
    <t>Ejecución Financiera del Programa Presupuestal Salud Materno Neonatal según Departamento, Febrero 2016</t>
  </si>
  <si>
    <t>Ejecución Financiera del Programa Presupuestal Salud Materno Neonatal según Principales Productos, Febrero 2016</t>
  </si>
  <si>
    <t>Ejecución Financiera del Programa Presupuestal Salud Materno Neonatal según Principales Actividades, Febrero 2016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</si>
  <si>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</si>
  <si>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</si>
  <si>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</si>
  <si>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</si>
  <si>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</si>
  <si>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</si>
  <si>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</si>
  <si>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</si>
  <si>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</si>
  <si>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</si>
  <si>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</si>
  <si>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</si>
  <si>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</si>
  <si>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</si>
  <si>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</si>
  <si>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</si>
  <si>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</si>
  <si>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</si>
  <si>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</si>
  <si>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</si>
  <si>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</si>
  <si>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</si>
  <si>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</si>
  <si>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</si>
  <si>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con complicaciones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</si>
  <si>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</si>
  <si>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</si>
  <si>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</si>
  <si>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</si>
  <si>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</si>
  <si>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</si>
  <si>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Egreso</t>
  </si>
  <si>
    <t>Monto Ejecutado y Avance de Ejecución Financiera del Programa Presupuestal Salud Materno Neonatal según Departamento, Febrero 2016</t>
  </si>
  <si>
    <t>Alerta de Niveles Bajos en la Ejecución Financiera (menor a 12.5%) para Principales Productos del Programa Presupuestal Salud Materno Neonatal, Febrero 2016</t>
  </si>
  <si>
    <t>TBC VIH-SIDA</t>
  </si>
  <si>
    <t>Ejecución Financiera del Programa Presupuestal TBC VIH-SIDA según Pliego, Febrero 2016</t>
  </si>
  <si>
    <t>Ejecución Financiera del Programa Presupuestal TBC VIH-SIDA según Departamento, Febrero 2016</t>
  </si>
  <si>
    <t>Ejecución Financiera del Programa Presupuestal TBC VIH-SIDA según Principales Productos, Febrero 2016</t>
  </si>
  <si>
    <t>Ejecución Financiera del Programa Presupuestal TBC VIH-SIDA según Principales Actividades, Febrero 2016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</si>
  <si>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</si>
  <si>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</si>
  <si>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</si>
  <si>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</si>
  <si>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</si>
  <si>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</si>
  <si>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</si>
  <si>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</si>
  <si>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</si>
  <si>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</si>
  <si>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</si>
  <si>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</si>
  <si>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</si>
  <si>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</si>
  <si>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</si>
  <si>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</si>
  <si>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</si>
  <si>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</si>
  <si>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</si>
  <si>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</si>
  <si>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</si>
  <si>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</si>
  <si>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</si>
  <si>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</si>
  <si>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</si>
  <si>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</si>
  <si>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</si>
  <si>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</si>
  <si>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</si>
  <si>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</si>
  <si>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Brindar tratamiento oportuno para tuberculosis y sus complicaciones</t>
  </si>
  <si>
    <t>Persona informada</t>
  </si>
  <si>
    <t>Persona atendida</t>
  </si>
  <si>
    <t>Persona diagnosticada</t>
  </si>
  <si>
    <t>Persona tratada</t>
  </si>
  <si>
    <t>Monto Ejecutado y Avance de Ejecución Financiera del Programa Presupuestal TBC VIH-SIDA según Departamento, Febrero 2016</t>
  </si>
  <si>
    <t>Alerta de Niveles Bajos en la Ejecución Financiera (menor a 12.5%) para Principales Productos del Programa Presupuestal TBC VIH-SIDA, Febrero 2016</t>
  </si>
  <si>
    <t>Ejecución Financiera del Programa Presupuestal Enfermedades Metaxénicas y Zoonosis según Pliego, Febrero 2016</t>
  </si>
  <si>
    <t>Ejecución Financiera del Programa Presupuestal Enfermedades Metaxénicas y Zoonosis según Departamento, Febrero 2016</t>
  </si>
  <si>
    <t>Ejecución Financiera del Programa Presupuestal Enfermedades Metaxénicas y Zoonosis según Principales Productos, Febrero 2016</t>
  </si>
  <si>
    <t>Ejecución Financiera del Programa Presupuestal Enfermedades Metaxénicas y Zoonosis según Principales Actividades, Febrero 2016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</si>
  <si>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</si>
  <si>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</si>
  <si>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</si>
  <si>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</si>
  <si>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</si>
  <si>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</si>
  <si>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</si>
  <si>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</si>
  <si>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</si>
  <si>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</si>
  <si>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</si>
  <si>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</si>
  <si>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</si>
  <si>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</si>
  <si>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</si>
  <si>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</si>
  <si>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</si>
  <si>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</si>
  <si>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</si>
  <si>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Febrero 2016</t>
  </si>
  <si>
    <t>Alerta de Niveles Bajos en la Ejecución Financiera (menor a 12.5%) para Principales Productos del Programa Presupuestal Enfermedades Metaxénicas y Zoonosis, Febrero 2016</t>
  </si>
  <si>
    <t>Ejecución Financiera del Programa Presupuestal Enfermedades no Transmisibles según Pliego, Febrero 2016</t>
  </si>
  <si>
    <t>Ejecución Financiera del Programa Presupuestal Enfermedades no Transmisibles según Departamento, Febrero 2016</t>
  </si>
  <si>
    <t>Ejecución Financiera del Programa Presupuestal Enfermedades no Transmisibles según Principales Productos, Febrero 2016</t>
  </si>
  <si>
    <t>Ejecución Financiera del Programa Presupuestal Enfermedades no Transmisibles según Principales Actividades, Febrero 2016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</si>
  <si>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</si>
  <si>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</si>
  <si>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</si>
  <si>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</si>
  <si>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</si>
  <si>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</si>
  <si>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</si>
  <si>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</si>
  <si>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</si>
  <si>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</si>
  <si>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</si>
  <si>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</si>
  <si>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</si>
  <si>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</si>
  <si>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</si>
  <si>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</si>
  <si>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afectados por metales pesados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</si>
  <si>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</si>
  <si>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</si>
  <si>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</si>
  <si>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</si>
  <si>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</si>
  <si>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</si>
  <si>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</si>
  <si>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</si>
  <si>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Febrero 2016</t>
  </si>
  <si>
    <t>Alerta de Niveles Bajos en la Ejecución Financiera (menor a 12.5%) para Principales Productos del Programa Presupuestal Enfermedades no Transmisibles, Febrero 2016</t>
  </si>
  <si>
    <t>Ejecución Financiera del Programa Presupuestal Prevención y Control del Cáncer según Pliego, Febrero 2016</t>
  </si>
  <si>
    <t>Ejecución Financiera del Programa Presupuestal Prevención y Control del Cáncer según Departamento, Febrero 2016</t>
  </si>
  <si>
    <t>Ejecución Financiera del Programa Presupuestal Prevención y Control del Cáncer según Principales Productos, Febrero 2016</t>
  </si>
  <si>
    <t>Ejecución Financiera del Programa Presupuestal Prevención y Control del Cáncer según Principales Actividades, Febrero 2016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</si>
  <si>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</si>
  <si>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</si>
  <si>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</si>
  <si>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</si>
  <si>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</si>
  <si>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</si>
  <si>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</si>
  <si>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</si>
  <si>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</si>
  <si>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</si>
  <si>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</si>
  <si>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</si>
  <si>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</si>
  <si>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</si>
  <si>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</si>
  <si>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</si>
  <si>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</si>
  <si>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</si>
  <si>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</si>
  <si>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</si>
  <si>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</si>
  <si>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</si>
  <si>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</si>
  <si>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</si>
  <si>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</si>
  <si>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</si>
  <si>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</si>
  <si>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</si>
  <si>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</si>
  <si>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</si>
  <si>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</si>
  <si>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</si>
  <si>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</si>
  <si>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</si>
  <si>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</si>
  <si>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</si>
  <si>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</si>
  <si>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</si>
  <si>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</si>
  <si>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</si>
  <si>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Febrero 2016</t>
  </si>
  <si>
    <t>Alerta de Niveles Bajos en la Ejecución Financiera (menor a 12.5%) para Principales Productos del Programa Presupuestal Prevención y Control del Cáncer, Febrero 2016</t>
  </si>
  <si>
    <t>Ejecución Financiera del Programa Presupuestal Reducción de Delitos y Faltas que Afectan la Seguridad Ciudadana según Pliego, Febrero 2016</t>
  </si>
  <si>
    <t>Ejecución Financiera del Programa Presupuestal Reducción de Delitos y Faltas que Afectan la Seguridad Ciudadana según Departamento, Febrero 2016</t>
  </si>
  <si>
    <t>Ejecución Financiera del Programa Presupuestal Reducción de Delitos y Faltas que Afectan la Seguridad Ciudadana según Principales Productos, Febrero 2016</t>
  </si>
  <si>
    <t>Ejecución Financiera del Programa Presupuestal Reducción de Delitos y Faltas que Afectan la Seguridad Ciudadana según Principales Actividades, Febrero 2016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</si>
  <si>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</si>
  <si>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</si>
  <si>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</si>
  <si>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</si>
  <si>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</si>
  <si>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</si>
  <si>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</si>
  <si>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</si>
  <si>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</si>
  <si>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</si>
  <si>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</si>
  <si>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</si>
  <si>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</si>
  <si>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</si>
  <si>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</si>
  <si>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</si>
  <si>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</si>
  <si>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</si>
  <si>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</si>
  <si>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</si>
  <si>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</si>
  <si>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</si>
  <si>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</si>
  <si>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</si>
  <si>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</si>
  <si>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</si>
  <si>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</si>
  <si>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</si>
  <si>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</si>
  <si>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</si>
  <si>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</si>
  <si>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</si>
  <si>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</si>
  <si>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Febrero 2016</t>
  </si>
  <si>
    <t>Alerta de Niveles Bajos en la Ejecución Financiera (menor a 12.5%) para Principales Productos del Programa Presupuestal Reducción de Delitos y Faltas que Afectan la Seguridad Ciudadana, Febrero 2016</t>
  </si>
  <si>
    <t>Ejecución Financiera del Programa Presupuestal Reducción del Tráfico Ilícito de Drogas según Pliego, Febrero 2016</t>
  </si>
  <si>
    <t>Ejecución Financiera del Programa Presupuestal Reducción del Tráfico Ilícito de Drogas según Departamento, Febrero 2016</t>
  </si>
  <si>
    <t>Ejecución Financiera del Programa Presupuestal Reducción del Tráfico Ilícito de Drogas según Principales Productos, Febrero 2016</t>
  </si>
  <si>
    <t>Ejecución Financiera del Programa Presupuestal Reducción del Tráfico Ilícito de Drogas según Principales Actividades, Febrero 2016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</si>
  <si>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</si>
  <si>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</si>
  <si>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</si>
  <si>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</si>
  <si>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</si>
  <si>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</si>
  <si>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</si>
  <si>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</si>
  <si>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</si>
  <si>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</si>
  <si>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</si>
  <si>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</si>
  <si>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</si>
  <si>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</si>
  <si>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</si>
  <si>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</si>
  <si>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</si>
  <si>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</si>
  <si>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</si>
  <si>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</si>
  <si>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</si>
  <si>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</si>
  <si>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</si>
  <si>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</si>
  <si>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</si>
  <si>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</si>
  <si>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</si>
  <si>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</si>
  <si>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</si>
  <si>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</si>
  <si>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</si>
  <si>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</si>
  <si>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</si>
  <si>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Febrero 2016</t>
  </si>
  <si>
    <t>Alerta de Niveles Bajos en la Ejecución Financiera (menor a 12.5%) para Principales Productos del Programa Presupuestal Reducción del Tráfico Ilícito de Drogas, Febrero 2016</t>
  </si>
  <si>
    <t>Ejecución Financiera del Programa Presupuestal Lucha Contra el Terrorismo según Pliego, Febrero 2016</t>
  </si>
  <si>
    <t>Ejecución Financiera del Programa Presupuestal Lucha Contra el Terrorismo según Departamento, Febrero 2016</t>
  </si>
  <si>
    <t>Ejecución Financiera del Programa Presupuestal Lucha Contra el Terrorismo según Principales Productos, Febrero 2016</t>
  </si>
  <si>
    <t>Ejecución Financiera del Programa Presupuestal Lucha Contra el Terrorismo según Principales Actividades, Febrero 2016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</si>
  <si>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</si>
  <si>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</si>
  <si>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</si>
  <si>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</si>
  <si>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</si>
  <si>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</si>
  <si>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</si>
  <si>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</si>
  <si>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</si>
  <si>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</si>
  <si>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</si>
  <si>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Febrero 2016</t>
  </si>
  <si>
    <t>Alerta de Niveles Bajos en la Ejecución Financiera (menor a 12.5%) para Principales Productos del Programa Presupuestal Lucha Contra el Terrorismo, Febrero 2016</t>
  </si>
  <si>
    <t>Ejecución Financiera del Programa Presupuestal Contrataciones Públicas Eficientes según Pliego, Febrero 2016</t>
  </si>
  <si>
    <t>Ejecución Financiera del Programa Presupuestal Contrataciones Públicas Eficientes según Departamento, Febrero 2016</t>
  </si>
  <si>
    <t>Ejecución Financiera del Programa Presupuestal Contrataciones Públicas Eficientes según Principales Productos, Febrero 2016</t>
  </si>
  <si>
    <t>Ejecución Financiera del Programa Presupuestal Contrataciones Públicas Eficientes según Principales Actividades, Febrero 2016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</si>
  <si>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</si>
  <si>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</si>
  <si>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</si>
  <si>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</si>
  <si>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</si>
  <si>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</si>
  <si>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</si>
  <si>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Acompañamiento técnico a las entidades públicas contratantes seleccionadas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</si>
  <si>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</si>
  <si>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</si>
  <si>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</si>
  <si>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</si>
  <si>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</si>
  <si>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</si>
  <si>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</si>
  <si>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</si>
  <si>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</si>
  <si>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</si>
  <si>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</si>
  <si>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</si>
  <si>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</si>
  <si>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Supervisión a las entidades bajo el ámbito del régimen de contratación publica</t>
  </si>
  <si>
    <t>Informe técnico</t>
  </si>
  <si>
    <t>Catálogo electrónico</t>
  </si>
  <si>
    <t>Institución</t>
  </si>
  <si>
    <t>Expediente resuelto</t>
  </si>
  <si>
    <t>Items</t>
  </si>
  <si>
    <t>Procedimientos</t>
  </si>
  <si>
    <t>Expediente tramitado</t>
  </si>
  <si>
    <t>Atención</t>
  </si>
  <si>
    <t>Expediente procesado</t>
  </si>
  <si>
    <t>Expediente</t>
  </si>
  <si>
    <t>Monto Ejecutado y Avance de Ejecución Financiera del Programa Presupuestal Contrataciones Públicas Eficientes según Departamento, Febrero 2016</t>
  </si>
  <si>
    <t>Alerta de Niveles Bajos en la Ejecución Financiera (menor a 12.5%) para Principales Productos del Programa Presupuestal Contrataciones Públicas Eficientes, Febrero 2016</t>
  </si>
  <si>
    <t>Ejecución Financiera del Programa Presupuestal Gestión Sostenible de Recursos Naturales y Diversidad Biológica según Pliego, Febrero 2016</t>
  </si>
  <si>
    <t>Ejecución Financiera del Programa Presupuestal Gestión Sostenible de Recursos Naturales y Diversidad Biológica según Departamento, Febrero 2016</t>
  </si>
  <si>
    <t>Ejecución Financiera del Programa Presupuestal Gestión Sostenible de Recursos Naturales y Diversidad Biológica según Principales Productos, Febrero 2016</t>
  </si>
  <si>
    <t>Ejecución Financiera del Programa Presupuestal Gestión Sostenible de Recursos Naturales y Diversidad Biológica según Principales Actividades, Febrero 2016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</si>
  <si>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</si>
  <si>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</si>
  <si>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</si>
  <si>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</si>
  <si>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</si>
  <si>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</si>
  <si>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</si>
  <si>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</si>
  <si>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</si>
  <si>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</si>
  <si>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</si>
  <si>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</si>
  <si>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</si>
  <si>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</si>
  <si>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</si>
  <si>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</si>
  <si>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</si>
  <si>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</si>
  <si>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</si>
  <si>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</si>
  <si>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</si>
  <si>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</si>
  <si>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Febrero 2016</t>
  </si>
  <si>
    <t>Alerta de Niveles Bajos en la Ejecución Financiera (menor a 12.5%) para Principales Productos del Programa Presupuestal Gestión Sostenible de Recursos Naturales y Diversidad Biológica, Febrero 2016</t>
  </si>
  <si>
    <t>Ejecución Financiera del Programa Presupuestal Gestión Integral de Residuos Sólidos según Pliego, Febrero 2016</t>
  </si>
  <si>
    <t>Ejecución Financiera del Programa Presupuestal Gestión Integral de Residuos Sólidos según Departamento, Febrero 2016</t>
  </si>
  <si>
    <t>Ejecución Financiera del Programa Presupuestal Gestión Integral de Residuos Sólidos según Principales Productos, Febrero 2016</t>
  </si>
  <si>
    <t>Ejecución Financiera del Programa Presupuestal Gestión Integral de Residuos Sólidos según Principales Actividades, Febrero 2016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</si>
  <si>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</si>
  <si>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</si>
  <si>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</si>
  <si>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</si>
  <si>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</si>
  <si>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</si>
  <si>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</si>
  <si>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</si>
  <si>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</si>
  <si>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</si>
  <si>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</si>
  <si>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</si>
  <si>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</si>
  <si>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</si>
  <si>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</si>
  <si>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</si>
  <si>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</si>
  <si>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Municipio</t>
  </si>
  <si>
    <t>Entidad</t>
  </si>
  <si>
    <t>Campaña</t>
  </si>
  <si>
    <t>Monto Ejecutado y Avance de Ejecución Financiera del Programa Presupuestal Gestión Integral de Residuos Sólidos según Departamento, Febrero 2016</t>
  </si>
  <si>
    <t>Alerta de Niveles Bajos en la Ejecución Financiera (menor a 12.5%) para Principales Productos del Programa Presupuestal Gestión Integral de Residuos Sólidos, Febrero 2016</t>
  </si>
  <si>
    <t>Ejecución Financiera del Programa Presupuestal Mejora de la Sanidad Animal según Pliego, Febrero 2016</t>
  </si>
  <si>
    <t>Ejecución Financiera del Programa Presupuestal Mejora de la Sanidad Animal según Departamento, Febrero 2016</t>
  </si>
  <si>
    <t>Ejecución Financiera del Programa Presupuestal Mejora de la Sanidad Animal según Principales Productos, Febrero 2016</t>
  </si>
  <si>
    <t>Ejecución Financiera del Programa Presupuestal Mejora de la Sanidad Animal según Principales Actividades, Febrero 2016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</si>
  <si>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</si>
  <si>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</si>
  <si>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</si>
  <si>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</si>
  <si>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</si>
  <si>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</si>
  <si>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</si>
  <si>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 exóticas</t>
  </si>
  <si>
    <t>Gestiones para la apertura y mantenimiento de mercados</t>
  </si>
  <si>
    <t>Prevención, control y erradicación de enfermedades en los animales</t>
  </si>
  <si>
    <t>Vigilancia  de enfermedades en los animales</t>
  </si>
  <si>
    <t>Dictamen</t>
  </si>
  <si>
    <t>Diagnostico</t>
  </si>
  <si>
    <t>Animal</t>
  </si>
  <si>
    <t>Producto</t>
  </si>
  <si>
    <t>Animal atendido</t>
  </si>
  <si>
    <t>Monto Ejecutado y Avance de Ejecución Financiera del Programa Presupuestal Mejora de la Sanidad Animal según Departamento, Febrero 2016</t>
  </si>
  <si>
    <t>Alerta de Niveles Bajos en la Ejecución Financiera (menor a 12.5%) para Principales Productos del Programa Presupuestal Mejora de la Sanidad Animal, Febrero 2016</t>
  </si>
  <si>
    <t>Ejecución Financiera del Programa Presupuestal Mejora y Mantenimiento de la Sanidad Vegetal según Pliego, Febrero 2016</t>
  </si>
  <si>
    <t>Ejecución Financiera del Programa Presupuestal Mejora y Mantenimiento de la Sanidad Vegetal según Departamento, Febrero 2016</t>
  </si>
  <si>
    <t>Ejecución Financiera del Programa Presupuestal Mejora y Mantenimiento de la Sanidad Vegetal según Principales Productos, Febrero 2016</t>
  </si>
  <si>
    <t>Ejecución Financiera del Programa Presupuestal Mejora y Mantenimiento de la Sanidad Vegetal según Principales Actividades, Febrero 2016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</si>
  <si>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</si>
  <si>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</si>
  <si>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</si>
  <si>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</si>
  <si>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</si>
  <si>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</si>
  <si>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</si>
  <si>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</si>
  <si>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</si>
  <si>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</si>
  <si>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</si>
  <si>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Monto Ejecutado y Avance de Ejecución Financiera del Programa Presupuestal Mejora y Mantenimiento de la Sanidad Vegetal según Departamento, Febrero 2016</t>
  </si>
  <si>
    <t>Alerta de Niveles Bajos en la Ejecución Financiera (menor a 12.5%) para Principales Productos del Programa Presupuestal Mejora y Mantenimiento de la Sanidad Vegetal, Febrero 2016</t>
  </si>
  <si>
    <t>Ejecución Financiera del Programa Presupuestal Mejora de la Inocuidad Agroalimentaria según Pliego, Febrero 2016</t>
  </si>
  <si>
    <t>Ejecución Financiera del Programa Presupuestal Mejora de la Inocuidad Agroalimentaria según Departamento, Febrero 2016</t>
  </si>
  <si>
    <t>Ejecución Financiera del Programa Presupuestal Mejora de la Inocuidad Agroalimentaria según Principales Productos, Febrero 2016</t>
  </si>
  <si>
    <t>Ejecución Financiera del Programa Presupuestal Mejora de la Inocuidad Agroalimentaria según Principales Actividades, Febrero 2016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</si>
  <si>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</si>
  <si>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</si>
  <si>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</si>
  <si>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</si>
  <si>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</si>
  <si>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</si>
  <si>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</si>
  <si>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</si>
  <si>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Producto controlado</t>
  </si>
  <si>
    <t>Establecimiento</t>
  </si>
  <si>
    <t>Análisis</t>
  </si>
  <si>
    <t>Monto Ejecutado y Avance de Ejecución Financiera del Programa Presupuestal Mejora de la Inocuidad Agroalimentaria según Departamento, Febrero 2016</t>
  </si>
  <si>
    <t>Alerta de Niveles Bajos en la Ejecución Financiera (menor a 12.5%) para Principales Productos del Programa Presupuestal Mejora de la Inocuidad Agroalimentaria, Febrero 2016</t>
  </si>
  <si>
    <t>Ejecución Financiera del Programa Presupuestal Aprovechamiento de los Recursos Hídricos para Uso Agrario según Pliego, Febrero 2016</t>
  </si>
  <si>
    <t>Ejecución Financiera del Programa Presupuestal Aprovechamiento de los Recursos Hídricos para Uso Agrario según Departamento, Febrero 2016</t>
  </si>
  <si>
    <t>Ejecución Financiera del Programa Presupuestal Aprovechamiento de los Recursos Hídricos para Uso Agrario según Principales Productos, Febrero 2016</t>
  </si>
  <si>
    <t>Ejecución Financiera del Programa Presupuestal Aprovechamiento de los Recursos Hídricos para Uso Agrario según Principales Actividades, Febrero 2016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</si>
  <si>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</si>
  <si>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</si>
  <si>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</si>
  <si>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Gestión del programa subsectorial de irrigaciones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</si>
  <si>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</si>
  <si>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</si>
  <si>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</si>
  <si>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</si>
  <si>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</si>
  <si>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</si>
  <si>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</si>
  <si>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Persona capacitada</t>
  </si>
  <si>
    <t>Taller</t>
  </si>
  <si>
    <t>Capacitación</t>
  </si>
  <si>
    <t>Estudio</t>
  </si>
  <si>
    <t>Monto Ejecutado y Avance de Ejecución Financiera del Programa Presupuestal Aprovechamiento de los Recursos Hídricos para Uso Agrario según Departamento, Febrero 2016</t>
  </si>
  <si>
    <t>Alerta de Niveles Bajos en la Ejecución Financiera (menor a 12.5%) para Principales Productos del Programa Presupuestal Aprovechamiento de los Recursos Hídricos para Uso Agrario, Febrero 2016</t>
  </si>
  <si>
    <t>Ejecución Financiera del Programa Presupuestal Acceso y Uso de la Electrificación Rural según Pliego, Febrero 2016</t>
  </si>
  <si>
    <t>Ejecución Financiera del Programa Presupuestal Acceso y Uso de la Electrificación Rural según Departamento, Febrero 2016</t>
  </si>
  <si>
    <t>Ejecución Financiera del Programa Presupuestal Acceso y Uso de la Electrificación Rural según Principales Productos, Febrero 2016</t>
  </si>
  <si>
    <t>Ejecución Financiera del Programa Presupuestal Acceso y Uso de la Electrificación Rural según Principales Actividades, Febrero 2016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</si>
  <si>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</si>
  <si>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</si>
  <si>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</si>
  <si>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</si>
  <si>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</si>
  <si>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</si>
  <si>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Identificación y priorización de localidades de intervenciones con proyectos</t>
  </si>
  <si>
    <t>Hogar capacitado</t>
  </si>
  <si>
    <t>Monto Ejecutado y Avance de Ejecución Financiera del Programa Presupuestal Acceso y Uso de la Electrificación Rural según Departamento, Febrero 2016</t>
  </si>
  <si>
    <t>Alerta de Niveles Bajos en la Ejecución Financiera (menor a 12.5%) para Principales Productos del Programa Presupuestal Acceso y Uso de la Electrificación Rural, Febrero 2016</t>
  </si>
  <si>
    <t>Ejecución Financiera del Programa Presupuestal Acceso y Uso Adecuado de los Servicios Públicos de Telecomunicaciones e Información Asociados según Pliego, Febrero 2016</t>
  </si>
  <si>
    <t>Ejecución Financiera del Programa Presupuestal Acceso y Uso Adecuado de los Servicios Públicos de Telecomunicaciones e Información Asociados según Departamento, Febrero 2016</t>
  </si>
  <si>
    <t>Ejecución Financiera del Programa Presupuestal Acceso y Uso Adecuado de los Servicios Públicos de Telecomunicaciones e Información Asociados según Principales Productos, Febrero 2016</t>
  </si>
  <si>
    <t>Ejecución Financiera del Programa Presupuestal Acceso y Uso Adecuado de los Servicios Públicos de Telecomunicaciones e Información Asociados según Principales Actividades, Febrero 2016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</si>
  <si>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</si>
  <si>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</si>
  <si>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</si>
  <si>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</si>
  <si>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</si>
  <si>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</si>
  <si>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</si>
  <si>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</si>
  <si>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</si>
  <si>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</si>
  <si>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</si>
  <si>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</si>
  <si>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</si>
  <si>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</si>
  <si>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</si>
  <si>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</si>
  <si>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</si>
  <si>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</si>
  <si>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</si>
  <si>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</si>
  <si>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</si>
  <si>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</si>
  <si>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</si>
  <si>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</si>
  <si>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Eventos</t>
  </si>
  <si>
    <t>Solicitud</t>
  </si>
  <si>
    <t>Monto Ejecutado y Avance de Ejecución Financiera del Programa Presupuestal Acceso y Uso Adecuado de los Servicios Públicos de Telecomunicaciones e Información Asociados según Departamento, Febrero 2016</t>
  </si>
  <si>
    <t>Alerta de Niveles Bajos en la Ejecución Financiera (menor a 12.5%) para Principales Productos del Programa Presupuestal Acceso y Uso Adecuado de los Servicios Públicos de Telecomunicaciones e Información Asociados, Febrero 2016</t>
  </si>
  <si>
    <t>Ejecución Financiera del Programa Presupuestal Prevención y Atención de Incendios, Emergencias Médicas, Rescates y Otros según Pliego, Febrero 2016</t>
  </si>
  <si>
    <t>Ejecución Financiera del Programa Presupuestal Prevención y Atención de Incendios, Emergencias Médicas, Rescates y Otros según Departamento, Febrero 2016</t>
  </si>
  <si>
    <t>Ejecución Financiera del Programa Presupuestal Prevención y Atención de Incendios, Emergencias Médicas, Rescates y Otros según Principales Productos, Febrero 2016</t>
  </si>
  <si>
    <t>Ejecución Financiera del Programa Presupuestal Prevención y Atención de Incendios, Emergencias Médicas, Rescates y Otros según Principales Actividades, Febrero 2016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</si>
  <si>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</si>
  <si>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</si>
  <si>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</si>
  <si>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</si>
  <si>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</si>
  <si>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</si>
  <si>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</si>
  <si>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</si>
  <si>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</si>
  <si>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</si>
  <si>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</si>
  <si>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</si>
  <si>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Inspección</t>
  </si>
  <si>
    <t>Región</t>
  </si>
  <si>
    <t>Unidad</t>
  </si>
  <si>
    <t>Monto Ejecutado y Avance de Ejecución Financiera del Programa Presupuestal Prevención y Atención de Incendios, Emergencias Médicas, Rescates y Otros según Departamento, Febrero 2016</t>
  </si>
  <si>
    <t>Alerta de Niveles Bajos en la Ejecución Financiera (menor a 12.5%) para Principales Productos del Programa Presupuestal Prevención y Atención de Incendios, Emergencias Médicas, Rescates y Otros, Febrero 2016</t>
  </si>
  <si>
    <t>Ejecución Financiera del Programa Presupuestal Programa Nacional de Apoyo Directo a los más Pobres según Pliego, Febrero 2016</t>
  </si>
  <si>
    <t>Ejecución Financiera del Programa Presupuestal Programa Nacional de Apoyo Directo a los más Pobres según Departamento, Febrero 2016</t>
  </si>
  <si>
    <t>Ejecución Financiera del Programa Presupuestal Programa Nacional de Apoyo Directo a los más Pobres según Principales Productos, Febrero 2016</t>
  </si>
  <si>
    <t>Ejecución Financiera del Programa Presupuestal Programa Nacional de Apoyo Directo a los más Pobres según Principales Actividades, Febrero 2016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</si>
  <si>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</si>
  <si>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</si>
  <si>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</si>
  <si>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</si>
  <si>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</si>
  <si>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</si>
  <si>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</si>
  <si>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</si>
  <si>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Febrero 2016</t>
  </si>
  <si>
    <t>Alerta de Niveles Bajos en la Ejecución Financiera (menor a 12.5%) para Principales Productos del Programa Presupuestal Programa Nacional de Apoyo Directo a los más Pobres, Febrero 2016</t>
  </si>
  <si>
    <t>Ejecución Financiera del Programa Presupuestal Prevención y Tratamiento del Consumo De Drogas según Pliego, Febrero 2016</t>
  </si>
  <si>
    <t>Ejecución Financiera del Programa Presupuestal Prevención y Tratamiento del Consumo De Drogas según Departamento, Febrero 2016</t>
  </si>
  <si>
    <t>Ejecución Financiera del Programa Presupuestal Prevención y Tratamiento del Consumo De Drogas según Principales Productos, Febrero 2016</t>
  </si>
  <si>
    <t>Ejecución Financiera del Programa Presupuestal Prevención y Tratamiento del Consumo De Drogas según Principales Actividades, Febrero 2016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</si>
  <si>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</si>
  <si>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</si>
  <si>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</si>
  <si>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</si>
  <si>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</si>
  <si>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</si>
  <si>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</si>
  <si>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</si>
  <si>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</si>
  <si>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</si>
  <si>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</si>
  <si>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</si>
  <si>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</si>
  <si>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</si>
  <si>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Monto Ejecutado y Avance de Ejecución Financiera del Programa Presupuestal Prevención y Tratamiento del Consumo De Drogas según Departamento, Febrero 2016</t>
  </si>
  <si>
    <t>Alerta de Niveles Bajos en la Ejecución Financiera (menor a 12.5%) para Principales Productos del Programa Presupuestal Prevención y Tratamiento del Consumo De Drogas, Febrero 2016</t>
  </si>
  <si>
    <t>Ejecución Financiera del Programa Presupuestal Conservación de la Diversidad Biológica y Aprovechamiento Sostenible de los Recursos Naturales en Área Natural Protegida según Pliego, Febrero 2016</t>
  </si>
  <si>
    <t>Ejecución Financiera del Programa Presupuestal Conservación de la Diversidad Biológica y Aprovechamiento Sostenible de los Recursos Naturales en Área Natural Protegida según Departamento, Febrero 2016</t>
  </si>
  <si>
    <t>Ejecución Financiera del Programa Presupuestal Conservación de la Diversidad Biológica y Aprovechamiento Sostenible de los Recursos Naturales en Área Natural Protegida según Principales Productos, Febrero 2016</t>
  </si>
  <si>
    <t>Ejecución Financiera del Programa Presupuestal Conservación de la Diversidad Biológica y Aprovechamiento Sostenible de los Recursos Naturales en Área Natural Protegida según Principales Actividades, Febrero 2016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</si>
  <si>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</si>
  <si>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</si>
  <si>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</si>
  <si>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</si>
  <si>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</si>
  <si>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</si>
  <si>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</si>
  <si>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</si>
  <si>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</si>
  <si>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</si>
  <si>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</si>
  <si>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</si>
  <si>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</si>
  <si>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</si>
  <si>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</si>
  <si>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</si>
  <si>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</si>
  <si>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Hectárea controlada</t>
  </si>
  <si>
    <t>Área protegida</t>
  </si>
  <si>
    <t>Proceso</t>
  </si>
  <si>
    <t>Plan</t>
  </si>
  <si>
    <t>Agente</t>
  </si>
  <si>
    <t>Monto Ejecutado y Avance de Ejecución Financiera del Programa Presupuestal Conservación de la Diversidad Biológica y Aprovechamiento Sostenible de los Recursos Naturales en Área Natural Protegida según Departamento, Febrero 2016</t>
  </si>
  <si>
    <t>Alerta de Niveles Bajos en la Ejecución Financiera (menor a 12.5%) para Principales Productos del Programa Presupuestal Conservación de la Diversidad Biológica y Aprovechamiento Sostenible de los Recursos Naturales en Área Natural Protegida, Febrero 2016</t>
  </si>
  <si>
    <t>Ejecución Financiera del Programa Presupuestal Acceso de la Población a la Propiedad Predial Formalizada según Pliego, Febrero 2016</t>
  </si>
  <si>
    <t>Ejecución Financiera del Programa Presupuestal Acceso de la Población a la Propiedad Predial Formalizada según Departamento, Febrero 2016</t>
  </si>
  <si>
    <t>Ejecución Financiera del Programa Presupuestal Acceso de la Población a la Propiedad Predial Formalizada según Principales Productos, Febrero 2016</t>
  </si>
  <si>
    <t>Ejecución Financiera del Programa Presupuestal Acceso de la Población a la Propiedad Predial Formalizada según Principales Actividades, Febrero 2016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</si>
  <si>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</si>
  <si>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</si>
  <si>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</si>
  <si>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</si>
  <si>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</si>
  <si>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</si>
  <si>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</si>
  <si>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</si>
  <si>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</si>
  <si>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</si>
  <si>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</si>
  <si>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</si>
  <si>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</si>
  <si>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</si>
  <si>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</si>
  <si>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Febrero 2016</t>
  </si>
  <si>
    <t>Alerta de Niveles Bajos en la Ejecución Financiera (menor a 12.5%) para Principales Productos del Programa Presupuestal Acceso de la Población a la Propiedad Predial Formalizada, Febrero 2016</t>
  </si>
  <si>
    <t>Ejecución Financiera del Programa Presupuestal Bono Familiar Habitacional según Pliego, Febrero 2016</t>
  </si>
  <si>
    <t>Ejecución Financiera del Programa Presupuestal Bono Familiar Habitacional según Departamento, Febrero 2016</t>
  </si>
  <si>
    <t>Ejecución Financiera del Programa Presupuestal Bono Familiar Habitacional según Principales Productos, Febrero 2016</t>
  </si>
  <si>
    <t>Ejecución Financiera del Programa Presupuestal Bono Familiar Habitacional según Principales Actividades, Febrero 2016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</si>
  <si>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</si>
  <si>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</si>
  <si>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</si>
  <si>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</si>
  <si>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</si>
  <si>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</si>
  <si>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</si>
  <si>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Febrero 2016</t>
  </si>
  <si>
    <t>Alerta de Niveles Bajos en la Ejecución Financiera (menor a 12.5%) para Principales Productos del Programa Presupuestal Bono Familiar Habitacional, Febrero 2016</t>
  </si>
  <si>
    <t>Ejecución Financiera del Programa Presupuestal Generación del Suelo Urbano según Pliego, Febrero 2016</t>
  </si>
  <si>
    <t>Ejecución Financiera del Programa Presupuestal Generación del Suelo Urbano según Departamento, Febrero 2016</t>
  </si>
  <si>
    <t>Ejecución Financiera del Programa Presupuestal Generación del Suelo Urbano según Principales Productos, Febrero 2016</t>
  </si>
  <si>
    <t>Ejecución Financiera del Programa Presupuestal Generación del Suelo Urbano según Principales Actividades, Febrero 2016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</si>
  <si>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</si>
  <si>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</si>
  <si>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</si>
  <si>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</si>
  <si>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</si>
  <si>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</si>
  <si>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</si>
  <si>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</si>
  <si>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</si>
  <si>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</si>
  <si>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Febrero 2016</t>
  </si>
  <si>
    <t>Alerta de Niveles Bajos en la Ejecución Financiera (menor a 12.5%) para Principales Productos del Programa Presupuestal Generación del Suelo Urbano, Febrero 2016</t>
  </si>
  <si>
    <t>Ejecución Financiera del Programa Presupuestal Optimización de la Política de Protección y Atención a las Comunidades Peruanas en el Exterior según Pliego, Febrero 2016</t>
  </si>
  <si>
    <t>Ejecución Financiera del Programa Presupuestal Optimización de la Política de Protección y Atención a las Comunidades Peruanas en el Exterior según Departamento, Febrero 2016</t>
  </si>
  <si>
    <t>Ejecución Financiera del Programa Presupuestal Optimización de la Política de Protección y Atención a las Comunidades Peruanas en el Exterior según Principales Productos, Febrero 2016</t>
  </si>
  <si>
    <t>Ejecución Financiera del Programa Presupuestal Optimización de la Política de Protección y Atención a las Comunidades Peruanas en el Exterior según Principales Actividades, Febrero 2016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</si>
  <si>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</si>
  <si>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</si>
  <si>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</si>
  <si>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</si>
  <si>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</si>
  <si>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</si>
  <si>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Intervención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</si>
  <si>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</si>
  <si>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</si>
  <si>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Febrero 2016</t>
  </si>
  <si>
    <t>Alerta de Niveles Bajos en la Ejecución Financiera (menor a 12.5%) para Principales Productos del Programa Presupuestal Optimización de la Política de Protección y Atención a las Comunidades Peruanas en el Exterior, Febrero 2016</t>
  </si>
  <si>
    <t>Ejecución Financiera del Programa Presupuestal Aprovechamiento de las Oportunidades Comerciales Brindadas por los Principales Socios Comerciales del Perú según Pliego, Febrero 2016</t>
  </si>
  <si>
    <t>Ejecución Financiera del Programa Presupuestal Aprovechamiento de las Oportunidades Comerciales Brindadas por los Principales Socios Comerciales del Perú según Departamento, Febrero 2016</t>
  </si>
  <si>
    <t>Ejecución Financiera del Programa Presupuestal Aprovechamiento de las Oportunidades Comerciales Brindadas por los Principales Socios Comerciales del Perú según Principales Productos, Febrero 2016</t>
  </si>
  <si>
    <t>Ejecución Financiera del Programa Presupuestal Aprovechamiento de las Oportunidades Comerciales Brindadas por los Principales Socios Comerciales del Perú según Principales Actividades, Febrero 2016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</si>
  <si>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</si>
  <si>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</si>
  <si>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</si>
  <si>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</si>
  <si>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</si>
  <si>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</si>
  <si>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</si>
  <si>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</si>
  <si>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</si>
  <si>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</si>
  <si>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</si>
  <si>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Febrero 2016</t>
  </si>
  <si>
    <t>Alerta de Niveles Bajos en la Ejecución Financiera (menor a 12.5%) para Principales Productos del Programa Presupuestal Aprovechamiento de las Oportunidades Comerciales Brindadas por los Principales Socios Comerciales del Perú, Febrero 2016</t>
  </si>
  <si>
    <t>Ejecución Financiera del Programa Presupuestal Formación Universitaria de Pregrado según Pliego, Febrero 2016</t>
  </si>
  <si>
    <t>Ejecución Financiera del Programa Presupuestal Formación Universitaria de Pregrado según Departamento, Febrero 2016</t>
  </si>
  <si>
    <t>Ejecución Financiera del Programa Presupuestal Formación Universitaria de Pregrado según Principales Productos, Febrero 2016</t>
  </si>
  <si>
    <t>Ejecución Financiera del Programa Presupuestal Formación Universitaria de Pregrado según Principales Actividades, Febrero 2016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</si>
  <si>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</si>
  <si>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</si>
  <si>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</si>
  <si>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</si>
  <si>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</si>
  <si>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</si>
  <si>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</si>
  <si>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</si>
  <si>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</si>
  <si>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</si>
  <si>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</si>
  <si>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</si>
  <si>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</si>
  <si>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</si>
  <si>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</si>
  <si>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</si>
  <si>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</si>
  <si>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</si>
  <si>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</si>
  <si>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</si>
  <si>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</si>
  <si>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</si>
  <si>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</si>
  <si>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</si>
  <si>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</si>
  <si>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</si>
  <si>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</si>
  <si>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</si>
  <si>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</si>
  <si>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</si>
  <si>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</si>
  <si>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Febrero 2016</t>
  </si>
  <si>
    <t>Alerta de Niveles Bajos en la Ejecución Financiera (menor a 12.5%) para Principales Productos del Programa Presupuestal Formación Universitaria de Pregrado, Febrero 2016</t>
  </si>
  <si>
    <t>Ejecución Financiera del Programa Presupuestal Celeridad en los Procesos Judiciales de Familia según Pliego, Febrero 2016</t>
  </si>
  <si>
    <t>Ejecución Financiera del Programa Presupuestal Celeridad en los Procesos Judiciales de Familia según Departamento, Febrero 2016</t>
  </si>
  <si>
    <t>Ejecución Financiera del Programa Presupuestal Celeridad en los Procesos Judiciales de Familia según Principales Productos, Febrero 2016</t>
  </si>
  <si>
    <t>Ejecución Financiera del Programa Presupuestal Celeridad en los Procesos Judiciales de Familia según Principales Actividades, Febrero 2016</t>
  </si>
  <si>
    <t>Proceso judicial tramitado y calificado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</si>
  <si>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</si>
  <si>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</si>
  <si>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</si>
  <si>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</si>
  <si>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operativos mejorados en despachos</t>
  </si>
  <si>
    <t>Mesa de partes</t>
  </si>
  <si>
    <t>Despacho judicial</t>
  </si>
  <si>
    <t>Monto Ejecutado y Avance de Ejecución Financiera del Programa Presupuestal Celeridad en los Procesos Judiciales de Familia según Departamento, Febrero 2016</t>
  </si>
  <si>
    <t>Alerta de Niveles Bajos en la Ejecución Financiera (menor a 12.5%) para Principales Productos del Programa Presupuestal Celeridad en los Procesos Judiciales de Familia, Febrero 2016</t>
  </si>
  <si>
    <t>Ejecución Financiera del Programa Presupuestal Reducción de Vulnerabilidad y Atención de Emergencias por Desastres según Pliego, Febrero 2016</t>
  </si>
  <si>
    <t>Ejecución Financiera del Programa Presupuestal Reducción de Vulnerabilidad y Atención de Emergencias por Desastres según Departamento, Febrero 2016</t>
  </si>
  <si>
    <t>Ejecución Financiera del Programa Presupuestal Reducción de Vulnerabilidad y Atención de Emergencias por Desastres según Principales Productos, Febrero 2016</t>
  </si>
  <si>
    <t>Ejecución Financiera del Programa Presupuestal Reducción de Vulnerabilidad y Atención de Emergencias por Desastres según Principales Actividades, Febrero 2016</t>
  </si>
  <si>
    <t>Capacidad instalada para la preparación y respuesta frente a emergencias y desastres</t>
  </si>
  <si>
    <t>Desarrollo de medidas de intervención para la protección física frente a peligros</t>
  </si>
  <si>
    <t>EDIFICACIONES SEGURAS ANTE EL RIESGO DE DESASTRES</t>
  </si>
  <si>
    <t>ESTUDIOS PARA LA ESTIMACION DEL RIESGO DE DESASTRES</t>
  </si>
  <si>
    <t>Personas con formación y conocimiento en gestión del riesgo de desastres y adaptación al cambio climático</t>
  </si>
  <si>
    <t>POBLACION CON PRACTICAS SEGURAS PARA LA RESILIENCIA</t>
  </si>
  <si>
    <t>Servicios públicos seguros ante emergencias y desastres</t>
  </si>
  <si>
    <t>Monitoreo,supervisión y evaluación de productos y actividades en gestión de riesgo de desastres</t>
  </si>
  <si>
    <t>Desarrollo de instrumentos estratégicos para la gestión del riesgo de desastres</t>
  </si>
  <si>
    <t>Desarrollo de simulacros en gestión reactiva</t>
  </si>
  <si>
    <t>Implementación de brigadas para la atención frente a emergencias y desastres</t>
  </si>
  <si>
    <t>Control de zonas críticas y fajas marginales en cauces de ríos</t>
  </si>
  <si>
    <t>Desarrollo de técnicas para el resguardo de ovinos y camélidos ante bajas temperaturas</t>
  </si>
  <si>
    <t>Mantenimiento de cauces, drenajes y estructuras de seguridad física frente a peligros</t>
  </si>
  <si>
    <t>Tratamiento de cabeceras de cuencas en gestión de riesgo de desastres</t>
  </si>
  <si>
    <t>Desarrollo de estudios de vulnerabilidad y riesgo en servicios públicos</t>
  </si>
  <si>
    <t>Desarrollo de estudios para establecer el riesgo a nivel territorial</t>
  </si>
  <si>
    <t>Desarrollo de investigación aplicada para la gestión del riesgo de desastres</t>
  </si>
  <si>
    <t>Generación de información y monitoreo de peligro por movimientos en masa</t>
  </si>
  <si>
    <t>Generación de información y monitoreo de peligro por sismo, fallas activas y tsunami</t>
  </si>
  <si>
    <t>Generación de información y monitoreo de peligro volcánico</t>
  </si>
  <si>
    <t>Generación de información y monitoreo de peligros hidrometeorologicos y climáticos</t>
  </si>
  <si>
    <t>Generación de información y monitoreo del fenómeno el niño</t>
  </si>
  <si>
    <t>Acceso a la información y operatividad del sistema de información en gestión del riesgo de desastres</t>
  </si>
  <si>
    <t>Formación y capacitación en materia de gestión de riesgo de desastres y adaptación al cambio climático</t>
  </si>
  <si>
    <t>Seguridad estructural de servicios públicos</t>
  </si>
  <si>
    <t>Seguridad físico funcional de servicios públicos</t>
  </si>
  <si>
    <t>Asistencia técnica y acompañamiento en gestión del riesgo de desastres</t>
  </si>
  <si>
    <t>Administración y almacenamiento de infraestructura móvil para la asistencia frente a emergencias y desastres</t>
  </si>
  <si>
    <t>Administración y almacenamiento de kits para la asistencia frente a emergencias y desastres</t>
  </si>
  <si>
    <t>Desarrollo de los centros y espacios de monitoreo de emergencias y desastres</t>
  </si>
  <si>
    <t>Atención de fenómeno el niño</t>
  </si>
  <si>
    <t>Reporte</t>
  </si>
  <si>
    <t>Brigada</t>
  </si>
  <si>
    <t>Documento técnico</t>
  </si>
  <si>
    <t>Infraestructura móvil</t>
  </si>
  <si>
    <t>KIT</t>
  </si>
  <si>
    <t>Kit entregado</t>
  </si>
  <si>
    <t>Kilometro</t>
  </si>
  <si>
    <t>Monto Ejecutado y Avance de Ejecución Financiera del Programa Presupuestal Reducción de Vulnerabilidad y Atención de Emergencias por Desastres según Departamento, Febrero 2016</t>
  </si>
  <si>
    <t>Alerta de Niveles Bajos en la Ejecución Financiera (menor a 12.5%) para Principales Productos del Programa Presupuestal Reducción de Vulnerabilidad y Atención de Emergencias por Desastres, Febrero 2016</t>
  </si>
  <si>
    <t>Ejecución Financiera del Programa Presupuestal Programa de Desarrollo Alternativo Integral y Sostenible - PIRDAIS según Pliego, Febrero 2016</t>
  </si>
  <si>
    <t>Ejecución Financiera del Programa Presupuestal Programa de Desarrollo Alternativo Integral y Sostenible - PIRDAIS según Departamento, Febrero 2016</t>
  </si>
  <si>
    <t>Ejecución Financiera del Programa Presupuestal Programa de Desarrollo Alternativo Integral y Sostenible - PIRDAIS según Principales Productos, Febrero 2016</t>
  </si>
  <si>
    <t>Ejecución Financiera del Programa Presupuestal Programa de Desarrollo Alternativo Integral y Sostenible - PIRDAIS según Principales Actividades, Febrero 2016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</si>
  <si>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</si>
  <si>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</si>
  <si>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</si>
  <si>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</si>
  <si>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Promoción de la asociatividad</t>
  </si>
  <si>
    <t>Capacitación y sensibilización para la conservación y aprovechamiento sostenible de los recursos naturales</t>
  </si>
  <si>
    <t>Atención de la población pre y post erradicación</t>
  </si>
  <si>
    <t>Organización</t>
  </si>
  <si>
    <t>Monto Ejecutado y Avance de Ejecución Financiera del Programa Presupuestal Programa de Desarrollo Alternativo Integral y Sostenible - PIRDAIS según Departamento, Febrero 2016</t>
  </si>
  <si>
    <t>Alerta de Niveles Bajos en la Ejecución Financiera (menor a 12.5%) para Principales Productos del Programa Presupuestal Programa de Desarrollo Alternativo Integral y Sostenible - PIRDAIS, Febrero 2016</t>
  </si>
  <si>
    <t>Ejecución Financiera del Programa Presupuestal Programa Para la Generación del Empleo Social Inclusivo - Trabaja Perú según Pliego, Febrero 2016</t>
  </si>
  <si>
    <t>Ejecución Financiera del Programa Presupuestal Programa Para la Generación del Empleo Social Inclusivo - Trabaja Perú según Departamento, Febrero 2016</t>
  </si>
  <si>
    <t>Ejecución Financiera del Programa Presupuestal Programa Para la Generación del Empleo Social Inclusivo - Trabaja Perú según Principales Productos, Febrero 2016</t>
  </si>
  <si>
    <t>Ejecución Financiera del Programa Presupuestal Programa Para la Generación del Empleo Social Inclusivo - Trabaja Perú según Principales Actividades, Febrero 2016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</si>
  <si>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</si>
  <si>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</si>
  <si>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</si>
  <si>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Febrero 2016</t>
  </si>
  <si>
    <t>Alerta de Niveles Bajos en la Ejecución Financiera (menor a 12.5%) para Principales Productos del Programa Presupuestal Programa Para la Generación del Empleo Social Inclusivo - Trabaja Perú, Febrero 2016</t>
  </si>
  <si>
    <t>Ejecución Financiera del Programa Presupuestal Gestión Integrada y Efectiva del Control de Oferta de Drogas en el Perú según Pliego, Febrero 2016</t>
  </si>
  <si>
    <t>Ejecución Financiera del Programa Presupuestal Gestión Integrada y Efectiva del Control de Oferta de Drogas en el Perú según Departamento, Febrero 2016</t>
  </si>
  <si>
    <t>Ejecución Financiera del Programa Presupuestal Gestión Integrada y Efectiva del Control de Oferta de Drogas en el Perú según Principales Productos, Febrero 2016</t>
  </si>
  <si>
    <t>Ejecución Financiera del Programa Presupuestal Gestión Integrada y Efectiva del Control de Oferta de Drogas en el Perú según Principales Actividades, Febrero 2016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</si>
  <si>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</si>
  <si>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</si>
  <si>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</si>
  <si>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</si>
  <si>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</si>
  <si>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</si>
  <si>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</si>
  <si>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</si>
  <si>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</si>
  <si>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</si>
  <si>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</si>
  <si>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Febrero 2016</t>
  </si>
  <si>
    <t>Alerta de Niveles Bajos en la Ejecución Financiera (menor a 12.5%) para Principales Productos del Programa Presupuestal Gestión Integrada y Efectiva del Control de Oferta de Drogas en el Perú, Febrero 2016</t>
  </si>
  <si>
    <t>Ejecución Financiera del Programa Presupuestal Acceso de la Población a la Identidad según Pliego, Febrero 2016</t>
  </si>
  <si>
    <t>Ejecución Financiera del Programa Presupuestal Acceso de la Población a la Identidad según Departamento, Febrero 2016</t>
  </si>
  <si>
    <t>Ejecución Financiera del Programa Presupuestal Acceso de la Población a la Identidad según Principales Productos, Febrero 2016</t>
  </si>
  <si>
    <t>Ejecución Financiera del Programa Presupuestal Acceso de la Población a la Identidad según Principales Actividades, Febrero 2016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</si>
  <si>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</si>
  <si>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</si>
  <si>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</si>
  <si>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</si>
  <si>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</si>
  <si>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</si>
  <si>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</si>
  <si>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</si>
  <si>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</si>
  <si>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</si>
  <si>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</si>
  <si>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</si>
  <si>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</si>
  <si>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4 - 17 años</t>
  </si>
  <si>
    <t>Tramitación y entrega de copias certificadas de actas registrales</t>
  </si>
  <si>
    <t>Acta registral</t>
  </si>
  <si>
    <t>DNI emitido</t>
  </si>
  <si>
    <t>Certificado</t>
  </si>
  <si>
    <t>Monto Ejecutado y Avance de Ejecución Financiera del Programa Presupuestal Acceso de la Población a la Identidad según Departamento, Febrero 2016</t>
  </si>
  <si>
    <t>Alerta de Niveles Bajos en la Ejecución Financiera (menor a 12.5%) para Principales Productos del Programa Presupuestal Acceso de la Población a la Identidad, Febrero 2016</t>
  </si>
  <si>
    <t>Ejecución Financiera del Programa Presupuestal Lucha Contra la Violencia Familiar según Pliego, Febrero 2016</t>
  </si>
  <si>
    <t>Ejecución Financiera del Programa Presupuestal Lucha Contra la Violencia Familiar según Departamento, Febrero 2016</t>
  </si>
  <si>
    <t>Ejecución Financiera del Programa Presupuestal Lucha Contra la Violencia Familiar según Principales Productos, Febrero 2016</t>
  </si>
  <si>
    <t>Ejecución Financiera del Programa Presupuestal Lucha Contra la Violencia Familiar según Principales Actividades, Febrero 2016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</si>
  <si>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</si>
  <si>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</si>
  <si>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</si>
  <si>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</si>
  <si>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</si>
  <si>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</si>
  <si>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</si>
  <si>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</si>
  <si>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</si>
  <si>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</si>
  <si>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</si>
  <si>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</si>
  <si>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</si>
  <si>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</si>
  <si>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</si>
  <si>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Febrero 2016</t>
  </si>
  <si>
    <t>Alerta de Niveles Bajos en la Ejecución Financiera (menor a 12.5%) para Principales Productos del Programa Presupuestal Lucha Contra la Violencia Familiar, Febrero 2016</t>
  </si>
  <si>
    <t>Ejecución Financiera del Programa Presupuestal Programa Nacional de Saneamiento Urbano según Pliego, Febrero 2016</t>
  </si>
  <si>
    <t>Ejecución Financiera del Programa Presupuestal Programa Nacional de Saneamiento Urbano según Departamento, Febrero 2016</t>
  </si>
  <si>
    <t>Ejecución Financiera del Programa Presupuestal Programa Nacional de Saneamiento Urbano según Principales Productos, Febrero 2016</t>
  </si>
  <si>
    <t>Ejecución Financiera del Programa Presupuestal Programa Nacional de Saneamiento Urbano según Principales Actividades, Febrero 2016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</si>
  <si>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</si>
  <si>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</si>
  <si>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</si>
  <si>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Entidad prestadora de servicios de saneamiento en régimen de apoyo transitorio</t>
  </si>
  <si>
    <t>Entidad prestadora de servicios de saneamiento cuenta con supervisión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</si>
  <si>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</si>
  <si>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</si>
  <si>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</si>
  <si>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</si>
  <si>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</si>
  <si>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</si>
  <si>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</si>
  <si>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</si>
  <si>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Evaluación del grado de solvencia técnica, económica y financiera de las entidades prestadoras de servicios de saneamiento</t>
  </si>
  <si>
    <t>Incorporación al régimen de apoyo transitorio y reflotamiento</t>
  </si>
  <si>
    <t>Supervisión de la entidad prestadora de servicios de saneamiento</t>
  </si>
  <si>
    <t>Entrega de incentivos a entidad prestadora de servicios de saneamiento</t>
  </si>
  <si>
    <t>Monto Ejecutado y Avance de Ejecución Financiera del Programa Presupuestal Programa Nacional de Saneamiento Urbano según Departamento, Febrero 2016</t>
  </si>
  <si>
    <t>Alerta de Niveles Bajos en la Ejecución Financiera (menor a 12.5%) para Principales Productos del Programa Presupuestal Programa Nacional de Saneamiento Urbano, Febrero 2016</t>
  </si>
  <si>
    <t>Ejecución Financiera del Programa Presupuestal Programa Nacional de Saneamiento Rural según Pliego, Febrero 2016</t>
  </si>
  <si>
    <t>Ejecución Financiera del Programa Presupuestal Programa Nacional de Saneamiento Rural según Departamento, Febrero 2016</t>
  </si>
  <si>
    <t>Ejecución Financiera del Programa Presupuestal Programa Nacional de Saneamiento Rural según Principales Productos, Febrero 2016</t>
  </si>
  <si>
    <t>Ejecución Financiera del Programa Presupuestal Programa Nacional de Saneamiento Rural según Principales Actividades, Febrero 2016</t>
  </si>
  <si>
    <t>Servicio de agua potable y saneamiento para hogares rurales</t>
  </si>
  <si>
    <t>Transferencia de recursos para agua y saneamiento rural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</si>
  <si>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</si>
  <si>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</si>
  <si>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</si>
  <si>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Febrero 2016</t>
  </si>
  <si>
    <t>Alerta de Niveles Bajos en la Ejecución Financiera (menor a 12.5%) para Principales Productos del Programa Presupuestal Programa Nacional de Saneamiento Rural, Febrero 2016</t>
  </si>
  <si>
    <t>Ejecución Financiera del Programa Presupuestal Mejora de los Servicios del Sistema de Justicia Penal según Pliego, Febrero 2016</t>
  </si>
  <si>
    <t>Ejecución Financiera del Programa Presupuestal Mejora de los Servicios del Sistema de Justicia Penal según Departamento, Febrero 2016</t>
  </si>
  <si>
    <t>Ejecución Financiera del Programa Presupuestal Mejora de los Servicios del Sistema de Justicia Penal según Principales Productos, Febrero 2016</t>
  </si>
  <si>
    <t>Ejecución Financiera del Programa Presupuestal Mejora de los Servicios del Sistema de Justicia Penal según Principales Actividades, Febrero 2016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</si>
  <si>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</si>
  <si>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</si>
  <si>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</si>
  <si>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</si>
  <si>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</si>
  <si>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</si>
  <si>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</si>
  <si>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</si>
  <si>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</si>
  <si>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</si>
  <si>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</si>
  <si>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</si>
  <si>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</si>
  <si>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</si>
  <si>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</si>
  <si>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</si>
  <si>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</si>
  <si>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</si>
  <si>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</si>
  <si>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</si>
  <si>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</si>
  <si>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</si>
  <si>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</si>
  <si>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</si>
  <si>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</si>
  <si>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</si>
  <si>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Febrero 2016</t>
  </si>
  <si>
    <t>Alerta de Niveles Bajos en la Ejecución Financiera (menor a 12.5%) para Principales Productos del Programa Presupuestal Mejora de los Servicios del Sistema de Justicia Penal, Febrero 2016</t>
  </si>
  <si>
    <t>Ejecución Financiera del Programa Presupuestal Incremento de la Competividad del Sector Artesanía según Pliego, Febrero 2016</t>
  </si>
  <si>
    <t>Ejecución Financiera del Programa Presupuestal Incremento de la Competividad del Sector Artesanía según Departamento, Febrero 2016</t>
  </si>
  <si>
    <t>Ejecución Financiera del Programa Presupuestal Incremento de la Competividad del Sector Artesanía según Principales Productos, Febrero 2016</t>
  </si>
  <si>
    <t>Ejecución Financiera del Programa Presupuestal Incremento de la Competividad del Sector Artesanía según Principales Actividades, Febrero 2016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</si>
  <si>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</si>
  <si>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</si>
  <si>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</si>
  <si>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Fortalecimiento de centros de innovación tecnológica públicas</t>
  </si>
  <si>
    <t>Servicios de innovación tecnológica a través de centros de innovación tecnológica privadas</t>
  </si>
  <si>
    <t>Diseño e implementación de campañas de difusión para el posicionamiento de la artesanía</t>
  </si>
  <si>
    <t>Fortalecimiento de capacidades en el sector artesanal</t>
  </si>
  <si>
    <t>Promoción y gestión comercial</t>
  </si>
  <si>
    <t>Participante</t>
  </si>
  <si>
    <t>Monto Ejecutado y Avance de Ejecución Financiera del Programa Presupuestal Incremento de la Competividad del Sector Artesanía según Departamento, Febrero 2016</t>
  </si>
  <si>
    <t>Alerta de Niveles Bajos en la Ejecución Financiera (menor a 12.5%) para Principales Productos del Programa Presupuestal Incremento de la Competividad del Sector Artesanía, Febrero 2016</t>
  </si>
  <si>
    <t>Ejecución Financiera del Programa Presupuestal Programa Articulado de Modernización de la Gestión Pública según Pliego, Febrero 2016</t>
  </si>
  <si>
    <t>Ejecución Financiera del Programa Presupuestal Programa Articulado de Modernización de la Gestión Pública según Departamento, Febrero 2016</t>
  </si>
  <si>
    <t>Ejecución Financiera del Programa Presupuestal Programa Articulado de Modernización de la Gestión Pública según Principales Productos, Febrero 2016</t>
  </si>
  <si>
    <t>Ejecución Financiera del Programa Presupuestal Programa Articulado de Modernización de la Gestión Pública según Principales Actividades, Febrero 2016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</si>
  <si>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</si>
  <si>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</si>
  <si>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</si>
  <si>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</si>
  <si>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</si>
  <si>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</si>
  <si>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</si>
  <si>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</si>
  <si>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</si>
  <si>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</si>
  <si>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</si>
  <si>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</si>
  <si>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</si>
  <si>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</si>
  <si>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</si>
  <si>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Febrero 2016</t>
  </si>
  <si>
    <t>Alerta de Niveles Bajos en la Ejecución Financiera (menor a 12.5%) para Principales Productos del Programa Presupuestal Programa Articulado de Modernización de la Gestión Pública, Febrero 2016</t>
  </si>
  <si>
    <t>Ejecución Financiera del Programa Presupuestal Reducción de la Degradación de los Suelos Agrarios según Pliego, Febrero 2016</t>
  </si>
  <si>
    <t>Ejecución Financiera del Programa Presupuestal Reducción de la Degradación de los Suelos Agrarios según Departamento, Febrero 2016</t>
  </si>
  <si>
    <t>Ejecución Financiera del Programa Presupuestal Reducción de la Degradación de los Suelos Agrarios según Principales Productos, Febrero 2016</t>
  </si>
  <si>
    <t>Ejecución Financiera del Programa Presupuestal Reducción de la Degradación de los Suelos Agrarios según Principales Actividades, Febrero 2016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</si>
  <si>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</si>
  <si>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</si>
  <si>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</si>
  <si>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</si>
  <si>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</si>
  <si>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</si>
  <si>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</si>
  <si>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</si>
  <si>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Difusión de campañas informativas a productores agrarios sobre la aptitud de los suelos</t>
  </si>
  <si>
    <t>Ficha técnica</t>
  </si>
  <si>
    <t>Monto Ejecutado y Avance de Ejecución Financiera del Programa Presupuestal Reducción de la Degradación de los Suelos Agrarios según Departamento, Febrero 2016</t>
  </si>
  <si>
    <t>Alerta de Niveles Bajos en la Ejecución Financiera (menor a 12.5%) para Principales Productos del Programa Presupuestal Reducción de la Degradación de los Suelos Agrarios, Febrero 2016</t>
  </si>
  <si>
    <t>Ejecución Financiera del Programa Presupuestal Logros de Aprendizaje de Estudiantes de la Educación Básica Regular según Pliego, Febrero 2016</t>
  </si>
  <si>
    <t>Ejecución Financiera del Programa Presupuestal Logros de Aprendizaje de Estudiantes de la Educación Básica Regular según Departamento, Febrero 2016</t>
  </si>
  <si>
    <t>Ejecución Financiera del Programa Presupuestal Logros de Aprendizaje de Estudiantes de la Educación Básica Regular según Principales Productos, Febrero 2016</t>
  </si>
  <si>
    <t>Ejecución Financiera del Programa Presupuestal Logros de Aprendizaje de Estudiantes de la Educación Básica Regular según Principales Actividades, Febrero 2016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</si>
  <si>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</si>
  <si>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</si>
  <si>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</si>
  <si>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</si>
  <si>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Docentes y directores de ii.ee. publicas con buen desempeño</t>
  </si>
  <si>
    <t>Evaluación censal de estudiantes</t>
  </si>
  <si>
    <t>Evaluación muestral nacional</t>
  </si>
  <si>
    <t>Evaluaciones internacionales</t>
  </si>
  <si>
    <t>Evaluación del desempeño docente</t>
  </si>
  <si>
    <t>Evaluaciones de los estudiantes y la calidad educativa en el II ciclo de la educación básica regular</t>
  </si>
  <si>
    <t>Evaluación de acceso y formación de directores</t>
  </si>
  <si>
    <t>Evaluación de ascenso de docentes</t>
  </si>
  <si>
    <t>Contratación oportuna y pago del personal docente y promotoras de las instituciones educativas de educación básica regular</t>
  </si>
  <si>
    <t>Contratación oportuna y pago del personal administrativo y de apoyo de las instituciones educativas de educación básica regular</t>
  </si>
  <si>
    <t>Mantenimiento de locales escolares de instituciones educativas de educación básica regular con condiciones adecuadas para su funcionamiento</t>
  </si>
  <si>
    <t>Gestión del currículo</t>
  </si>
  <si>
    <t>Formación en servicio a docente de educación básica regular</t>
  </si>
  <si>
    <t>Especialización al formador y acompañante para instituciones educativas de educación básica regular</t>
  </si>
  <si>
    <t>Especialización al formador y acompañante para instituciones educativas de educación intercultural bilingüe</t>
  </si>
  <si>
    <t>Acompañamiento pedagógico a instituciones educativas multiedad y multigrado de educación básica regular</t>
  </si>
  <si>
    <t>Acompañamiento pedagógico a instituciones educativas polidocentes de educación básica regular</t>
  </si>
  <si>
    <t>Acompañamiento pedagógico a instituciones educativas de educación intercultural bilingüe</t>
  </si>
  <si>
    <t>Refuerzo escolar a estudiantes y docentes de instituciones educativas de educación básica regular</t>
  </si>
  <si>
    <t>Gestión de materiales y recursos educativos para instituciones educativas multiedad y multigrado de educación básica regular conforme al currículo</t>
  </si>
  <si>
    <t>Gestión de materiales y recursos educativos para instituciones educativas de educación intercultural bilingüe, conforme al currículo</t>
  </si>
  <si>
    <t>Dotación de material y recursos educativos para estudiantes de educación básica regular</t>
  </si>
  <si>
    <t>Dotación de material y recursos educativos para estudiantes de educación intercultural bilingüe</t>
  </si>
  <si>
    <t>Dotación de material y recursos educativos para docentes y aulas de educación básica regular</t>
  </si>
  <si>
    <t>Dotación de material y recursos educativos para docentes y aulas de educación intercultural bilingüe</t>
  </si>
  <si>
    <t>Dotación de material fungible para aulas de instituciones educativas de educación básica regular y educación intercultural bilingüe</t>
  </si>
  <si>
    <t>Dotación de material y recursos educativos para instituciones educativas de educación básica regular</t>
  </si>
  <si>
    <t>Dotación de material y recursos educativos para instituciones educativas de educación intercultural bilingüe</t>
  </si>
  <si>
    <t>Alumno evaluado</t>
  </si>
  <si>
    <t>Docente evaluado</t>
  </si>
  <si>
    <t>Director</t>
  </si>
  <si>
    <t>Institución educativa</t>
  </si>
  <si>
    <t>Local escolar</t>
  </si>
  <si>
    <t>Monto Ejecutado y Avance de Ejecución Financiera del Programa Presupuestal Logros de Aprendizaje de Estudiantes de la Educación Básica Regular según Departamento, Febrero 2016</t>
  </si>
  <si>
    <t>Alerta de Niveles Bajos en la Ejecución Financiera (menor a 12.5%) para Principales Productos del Programa Presupuestal Logros de Aprendizaje de Estudiantes de la Educación Básica Regular, Febrero 2016</t>
  </si>
  <si>
    <t>Ejecución Financiera del Programa Presupuestal Incremento en el Acceso de la Población de 3 a 16 Años a los Servicios Educativos Públicos de la Educación Básica Regular según Pliego, Febrero 2016</t>
  </si>
  <si>
    <t>Ejecución Financiera del Programa Presupuestal Incremento en el Acceso de la Población de 3 a 16 Años a los Servicios Educativos Públicos de la Educación Básica Regular según Departamento, Febrero 2016</t>
  </si>
  <si>
    <t>Ejecución Financiera del Programa Presupuestal Incremento en el Acceso de la Población de 3 a 16 Años a los Servicios Educativos Públicos de la Educación Básica Regular según Principales Productos, Febrero 2016</t>
  </si>
  <si>
    <t>Ejecución Financiera del Programa Presupuestal Incremento en el Acceso de la Población de 3 a 16 Años a los Servicios Educativos Públicos de la Educación Básica Regular según Principales Actividades, Febrero 2016</t>
  </si>
  <si>
    <t>Docentes y personal técnico formado para la Atención en nuevos servicios educativos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</si>
  <si>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</si>
  <si>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</si>
  <si>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</si>
  <si>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</si>
  <si>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</si>
  <si>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</si>
  <si>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</si>
  <si>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</si>
  <si>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</si>
  <si>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</si>
  <si>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Evaluación de alternativas de servicio en educación inicial</t>
  </si>
  <si>
    <t>Evaluación de alternativas de servicio en educación secundaria</t>
  </si>
  <si>
    <t>Gestión de expedientes de oferta y demanda de servicios educativos en educación inicial</t>
  </si>
  <si>
    <t>Gestión de expedientes de oferta y demanda de servicios educativos en educación secundaria</t>
  </si>
  <si>
    <t>Gestión para la operación y acondicionamiento básico del servicio de educación inicial generado por el programa</t>
  </si>
  <si>
    <t>Gestión para la operación y acondicionamiento básico del servicio de educación secundaria generado por el programa</t>
  </si>
  <si>
    <t>Docente especializado</t>
  </si>
  <si>
    <t>Instancia intermedia</t>
  </si>
  <si>
    <t>Terreno</t>
  </si>
  <si>
    <t>Monto Ejecutado y Avance de Ejecución Financiera del Programa Presupuestal Incremento en el Acceso de la Población de 3 a 16 Años a los Servicios Educativos Públicos de la Educación Básica Regular según Departamento, Febrero 2016</t>
  </si>
  <si>
    <t>Alerta de Niveles Bajos en la Ejecución Financiera (menor a 12.5%) para Principales Productos del Programa Presupuestal Incremento en el Acceso de la Población de 3 a 16 Años a los Servicios Educativos Públicos de la Educación Básica Regular, Febrero 2016</t>
  </si>
  <si>
    <t>Ejecución Financiera del Programa Presupuestal Desarrollo Productivo de las Empresas según Pliego, Febrero 2016</t>
  </si>
  <si>
    <t>Ejecución Financiera del Programa Presupuestal Desarrollo Productivo de las Empresas según Departamento, Febrero 2016</t>
  </si>
  <si>
    <t>Ejecución Financiera del Programa Presupuestal Desarrollo Productivo de las Empresas según Principales Productos, Febrero 2016</t>
  </si>
  <si>
    <t>Ejecución Financiera del Programa Presupuestal Desarrollo Productivo de las Empresas según Principales Actividades, Febrero 2016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</si>
  <si>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</si>
  <si>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</si>
  <si>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</si>
  <si>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</si>
  <si>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</si>
  <si>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</si>
  <si>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</si>
  <si>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</si>
  <si>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</si>
  <si>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</si>
  <si>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</si>
  <si>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</si>
  <si>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</si>
  <si>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</si>
  <si>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</si>
  <si>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</si>
  <si>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</si>
  <si>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</si>
  <si>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Febrero 2016</t>
  </si>
  <si>
    <t>Alerta de Niveles Bajos en la Ejecución Financiera (menor a 12.5%) para Principales Productos del Programa Presupuestal Desarrollo Productivo de las Empresas, Febrero 2016</t>
  </si>
  <si>
    <t>Ejecución Financiera del Programa Presupuestal Ordenamiento y Desarrollo de la Acuicultura según Pliego, Febrero 2016</t>
  </si>
  <si>
    <t>Ejecución Financiera del Programa Presupuestal Ordenamiento y Desarrollo de la Acuicultura según Departamento, Febrero 2016</t>
  </si>
  <si>
    <t>Ejecución Financiera del Programa Presupuestal Ordenamiento y Desarrollo de la Acuicultura según Principales Productos, Febrero 2016</t>
  </si>
  <si>
    <t>Ejecución Financiera del Programa Presupuestal Ordenamiento y Desarrollo de la Acuicultura según Principales Actividades, Febrero 2016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</si>
  <si>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</si>
  <si>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</si>
  <si>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</si>
  <si>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</si>
  <si>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</si>
  <si>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</si>
  <si>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</si>
  <si>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</si>
  <si>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</si>
  <si>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</si>
  <si>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</si>
  <si>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</si>
  <si>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Monitoreo sanitario de las actividades acuícolas</t>
  </si>
  <si>
    <t>Crédito otorgado</t>
  </si>
  <si>
    <t>Manual</t>
  </si>
  <si>
    <t>Derecho otorgado</t>
  </si>
  <si>
    <t>Protocolo</t>
  </si>
  <si>
    <t>Monto Ejecutado y Avance de Ejecución Financiera del Programa Presupuestal Ordenamiento y Desarrollo de la Acuicultura según Departamento, Febrero 2016</t>
  </si>
  <si>
    <t>Alerta de Niveles Bajos en la Ejecución Financiera (menor a 12.5%) para Principales Productos del Programa Presupuestal Ordenamiento y Desarrollo de la Acuicultura, Febrero 2016</t>
  </si>
  <si>
    <t>Ejecución Financiera del Programa Presupuestal Fortalecimiento de la Pesca Artesanal según Pliego, Febrero 2016</t>
  </si>
  <si>
    <t>Ejecución Financiera del Programa Presupuestal Fortalecimiento de la Pesca Artesanal según Departamento, Febrero 2016</t>
  </si>
  <si>
    <t>Ejecución Financiera del Programa Presupuestal Fortalecimiento de la Pesca Artesanal según Principales Productos, Febrero 2016</t>
  </si>
  <si>
    <t>Ejecución Financiera del Programa Presupuestal Fortalecimiento de la Pesca Artesanal según Principales Actividades, Febrero 2016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</si>
  <si>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</si>
  <si>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</si>
  <si>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</si>
  <si>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</si>
  <si>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</si>
  <si>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</si>
  <si>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</si>
  <si>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</si>
  <si>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</si>
  <si>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</si>
  <si>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Monitoreo sanitario en las actividades de la pesca artesanal</t>
  </si>
  <si>
    <t>Equipo implementado</t>
  </si>
  <si>
    <t>Norma aprobada</t>
  </si>
  <si>
    <t>Monto Ejecutado y Avance de Ejecución Financiera del Programa Presupuestal Fortalecimiento de la Pesca Artesanal según Departamento, Febrero 2016</t>
  </si>
  <si>
    <t>Alerta de Niveles Bajos en la Ejecución Financiera (menor a 12.5%) para Principales Productos del Programa Presupuestal Fortalecimiento de la Pesca Artesanal, Febrero 2016</t>
  </si>
  <si>
    <t>Ejecución Financiera del Programa Presupuestal Gestión de la Calidad del Aire según Pliego, Febrero 2016</t>
  </si>
  <si>
    <t>Ejecución Financiera del Programa Presupuestal Gestión de la Calidad del Aire según Departamento, Febrero 2016</t>
  </si>
  <si>
    <t>Ejecución Financiera del Programa Presupuestal Gestión de la Calidad del Aire según Principales Productos, Febrero 2016</t>
  </si>
  <si>
    <t>Ejecución Financiera del Programa Presupuestal Gestión de la Calidad del Aire según Principales Actividades, Febrero 2016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</si>
  <si>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</si>
  <si>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</si>
  <si>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</si>
  <si>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</si>
  <si>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</si>
  <si>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</si>
  <si>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</si>
  <si>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</si>
  <si>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</si>
  <si>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</si>
  <si>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</si>
  <si>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</si>
  <si>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</si>
  <si>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</si>
  <si>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</si>
  <si>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</si>
  <si>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Febrero 2016</t>
  </si>
  <si>
    <t>Alerta de Niveles Bajos en la Ejecución Financiera (menor a 12.5%) para Principales Productos del Programa Presupuestal Gestión de la Calidad del Aire, Febrero 2016</t>
  </si>
  <si>
    <t>Ejecución Financiera del Programa Presupuestal Programa Nacional de Asistencia Solidaria Pensión 65 según Pliego, Febrero 2016</t>
  </si>
  <si>
    <t>Ejecución Financiera del Programa Presupuestal Programa Nacional de Asistencia Solidaria Pensión 65 según Departamento, Febrero 2016</t>
  </si>
  <si>
    <t>Ejecución Financiera del Programa Presupuestal Programa Nacional de Asistencia Solidaria Pensión 65 según Principales Productos, Febrero 2016</t>
  </si>
  <si>
    <t>Ejecución Financiera del Programa Presupuestal Programa Nacional de Asistencia Solidaria Pensión 65 según Principales Actividades, Febrero 2016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</si>
  <si>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</si>
  <si>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</si>
  <si>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</si>
  <si>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Febrero 2016</t>
  </si>
  <si>
    <t>Alerta de Niveles Bajos en la Ejecución Financiera (menor a 12.5%) para Principales Productos del Programa Presupuestal Programa Nacional de Asistencia Solidaria Pensión 65, Febrero 2016</t>
  </si>
  <si>
    <t>Cuna Mas</t>
  </si>
  <si>
    <t>Ejecución Financiera del Programa Presupuestal Cuna Mas según Pliego, Febrero 2016</t>
  </si>
  <si>
    <t>Ejecución Financiera del Programa Presupuestal Cuna Mas según Departamento, Febrero 2016</t>
  </si>
  <si>
    <t>Ejecución Financiera del Programa Presupuestal Cuna Mas según Principales Productos, Febrero 2016</t>
  </si>
  <si>
    <t>Ejecución Financiera del Programa Presupuestal Cuna Mas según Principales Actividades, Febrero 2016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</si>
  <si>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</si>
  <si>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</si>
  <si>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</si>
  <si>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</si>
  <si>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</si>
  <si>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</si>
  <si>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</si>
  <si>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</si>
  <si>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</si>
  <si>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Febrero 2016</t>
  </si>
  <si>
    <t>Alerta de Niveles Bajos en la Ejecución Financiera (menor a 12.5%) para Principales Productos del Programa Presupuestal Cuna Mas, Febrero 2016</t>
  </si>
  <si>
    <t>Ejecución Financiera del Programa Presupuestal Celeridad de los Procesos Judiciales Laborales según Pliego, Febrero 2016</t>
  </si>
  <si>
    <t>Ejecución Financiera del Programa Presupuestal Celeridad de los Procesos Judiciales Laborales según Departamento, Febrero 2016</t>
  </si>
  <si>
    <t>Ejecución Financiera del Programa Presupuestal Celeridad de los Procesos Judiciales Laborales según Principales Productos, Febrero 2016</t>
  </si>
  <si>
    <t>Ejecución Financiera del Programa Presupuestal Celeridad de los Procesos Judiciales Laborales según Principales Actividades, Febrero 2016</t>
  </si>
  <si>
    <t>Personal Judicial con Competencias Adecuadas</t>
  </si>
  <si>
    <t>Fortalecimiento de capacidades a personal judicial</t>
  </si>
  <si>
    <t>Adecuación de Despachos Judiciales</t>
  </si>
  <si>
    <t>Mejoramiento de la capacidad operativa de los equipos de peritos</t>
  </si>
  <si>
    <t>Monto Ejecutado y Avance de Ejecución Financiera del Programa Presupuestal Celeridad de los Procesos Judiciales Laborales según Departamento, Febrero 2016</t>
  </si>
  <si>
    <t>Alerta de Niveles Bajos en la Ejecución Financiera (menor a 12.5%) para Principales Productos del Programa Presupuestal Celeridad de los Procesos Judiciales Laborales, Febrero 2016</t>
  </si>
  <si>
    <t>Ejecución Financiera del Programa Presupuestal Incremento de la Práctica de Actividades Físicas, Deportivas y Recreativas en la Población Peruana según Pliego, Febrero 2016</t>
  </si>
  <si>
    <t>Ejecución Financiera del Programa Presupuestal Incremento de la Práctica de Actividades Físicas, Deportivas y Recreativas en la Población Peruana según Departamento, Febrero 2016</t>
  </si>
  <si>
    <t>Ejecución Financiera del Programa Presupuestal Incremento de la Práctica de Actividades Físicas, Deportivas y Recreativas en la Población Peruana según Principales Productos, Febrero 2016</t>
  </si>
  <si>
    <t>Ejecución Financiera del Programa Presupuestal Incremento de la Práctica de Actividades Físicas, Deportivas y Recreativas en la Población Peruana según Principales Actividades, Febrero 2016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</si>
  <si>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</si>
  <si>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</si>
  <si>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</si>
  <si>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</si>
  <si>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</si>
  <si>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</si>
  <si>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</si>
  <si>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</si>
  <si>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</si>
  <si>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</si>
  <si>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</si>
  <si>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</si>
  <si>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</si>
  <si>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</si>
  <si>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</si>
  <si>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</si>
  <si>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</si>
  <si>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</si>
  <si>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</si>
  <si>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Febrero 2016</t>
  </si>
  <si>
    <t>Alerta de Niveles Bajos en la Ejecución Financiera (menor a 12.5%) para Principales Productos del Programa Presupuestal Incremento de la Práctica de Actividades Físicas, Deportivas y Recreativas en la Población Peruana, Febrero 2016</t>
  </si>
  <si>
    <t>Ejecución Financiera del Programa Presupuestal Fortalecimiento de las Condiciones Laborales según Pliego, Febrero 2016</t>
  </si>
  <si>
    <t>Ejecución Financiera del Programa Presupuestal Fortalecimiento de las Condiciones Laborales según Departamento, Febrero 2016</t>
  </si>
  <si>
    <t>Ejecución Financiera del Programa Presupuestal Fortalecimiento de las Condiciones Laborales según Principales Productos, Febrero 2016</t>
  </si>
  <si>
    <t>Ejecución Financiera del Programa Presupuestal Fortalecimiento de las Condiciones Laborales según Principales Actividades, Febrero 2016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</si>
  <si>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</si>
  <si>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</si>
  <si>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</si>
  <si>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</si>
  <si>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</si>
  <si>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</si>
  <si>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Capacitación y difusión de la normativa laboral a través de medios de difusión masiva</t>
  </si>
  <si>
    <t>Capacitación y sensibilización en materia de trabajo forzoso, trata de personas y otros grupos vulnerables</t>
  </si>
  <si>
    <t>Proceso sancionatorio y multa por incumplimiento</t>
  </si>
  <si>
    <t>Monto Ejecutado y Avance de Ejecución Financiera del Programa Presupuestal Fortalecimiento de las Condiciones Laborales según Departamento, Febrero 2016</t>
  </si>
  <si>
    <t>Alerta de Niveles Bajos en la Ejecución Financiera (menor a 12.5%) para Principales Productos del Programa Presupuestal Fortalecimiento de las Condiciones Laborales, Febrero 2016</t>
  </si>
  <si>
    <t>Ejecución Financiera del Programa Presupuestal Reducción de la Mortalidad por Emergencias y Urgencias Médicas según Pliego, Febrero 2016</t>
  </si>
  <si>
    <t>Ejecución Financiera del Programa Presupuestal Reducción de la Mortalidad por Emergencias y Urgencias Médicas según Departamento, Febrero 2016</t>
  </si>
  <si>
    <t>Ejecución Financiera del Programa Presupuestal Reducción de la Mortalidad por Emergencias y Urgencias Médicas según Principales Productos, Febrero 2016</t>
  </si>
  <si>
    <t>Ejecución Financiera del Programa Presupuestal Reducción de la Mortalidad por Emergencias y Urgencias Médicas según Principales Actividades, Febrero 2016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</si>
  <si>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</si>
  <si>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</si>
  <si>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</si>
  <si>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</si>
  <si>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</si>
  <si>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</si>
  <si>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</si>
  <si>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</si>
  <si>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</si>
  <si>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</si>
  <si>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</si>
  <si>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</si>
  <si>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</si>
  <si>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</si>
  <si>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</si>
  <si>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</si>
  <si>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</si>
  <si>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</si>
  <si>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</si>
  <si>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Febrero 2016</t>
  </si>
  <si>
    <t>Alerta de Niveles Bajos en la Ejecución Financiera (menor a 12.5%) para Principales Productos del Programa Presupuestal Reducción de la Mortalidad por Emergencias y Urgencias Médicas, Febrero 2016</t>
  </si>
  <si>
    <t>Ejecución Financiera del Programa Presupuestal Inclusión de Niños, Niñas y Jóvenes con Discapacidad en la Educación Básica y Técnico Productiva según Pliego, Febrero 2016</t>
  </si>
  <si>
    <t>Ejecución Financiera del Programa Presupuestal Inclusión de Niños, Niñas y Jóvenes con Discapacidad en la Educación Básica y Técnico Productiva según Departamento, Febrero 2016</t>
  </si>
  <si>
    <t>Ejecución Financiera del Programa Presupuestal Inclusión de Niños, Niñas y Jóvenes con Discapacidad en la Educación Básica y Técnico Productiva según Principales Productos, Febrero 2016</t>
  </si>
  <si>
    <t>Ejecución Financiera del Programa Presupuestal Inclusión de Niños, Niñas y Jóvenes con Discapacidad en la Educación Básica y Técnico Productiva según Principales Actividades, Febrero 2016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</si>
  <si>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</si>
  <si>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</si>
  <si>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</si>
  <si>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</si>
  <si>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</si>
  <si>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</si>
  <si>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</si>
  <si>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</si>
  <si>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</si>
  <si>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</si>
  <si>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</si>
  <si>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</si>
  <si>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</si>
  <si>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</si>
  <si>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</si>
  <si>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</si>
  <si>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Diseño y validación de modelos de intervención de centros de educación básica especial en contextos rurales e indígenas</t>
  </si>
  <si>
    <t>Diseño y validación de modelos de intervención de los programas de intervención temprana en contextos rurales e indígenas</t>
  </si>
  <si>
    <t>Asistencia técnica y soporte para la gestión pedagógica e institucional de centros de educación básica especial</t>
  </si>
  <si>
    <t>Asistencia técnica y soporte para la gestión pedagógica e institucional de programas de intervención temprana</t>
  </si>
  <si>
    <t>Módulo</t>
  </si>
  <si>
    <t>Monto Ejecutado y Avance de Ejecución Financiera del Programa Presupuestal Inclusión de Niños, Niñas y Jóvenes con Discapacidad en la Educación Básica y Técnico Productiva según Departamento, Febrero 2016</t>
  </si>
  <si>
    <t>Alerta de Niveles Bajos en la Ejecución Financiera (menor a 12.5%) para Principales Productos del Programa Presupuestal Inclusión de Niños, Niñas y Jóvenes con Discapacidad en la Educación Básica y Técnico Productiva, Febrero 2016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</si>
  <si>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</si>
  <si>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Febrero 2016</t>
  </si>
  <si>
    <t>Ejecución Financiera del Programa Presupuestal Mejora de  la Formación en Carreras Docentes en Institutos de Educación Superior no Universitaria según Departamento, Febrero 2016</t>
  </si>
  <si>
    <t>Ejecución Financiera del Programa Presupuestal Mejora de  la Formación en Carreras Docentes en Institutos de Educación Superior no Universitaria según Principales Productos, Febrero 2016</t>
  </si>
  <si>
    <t>Ejecución Financiera del Programa Presupuestal Mejora de  la Formación en Carreras Docentes en Institutos de Educación Superior no Universitaria según Principales Actividades, Febrero 2016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</si>
  <si>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</si>
  <si>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</si>
  <si>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</si>
  <si>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</si>
  <si>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</si>
  <si>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</si>
  <si>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</si>
  <si>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</si>
  <si>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</si>
  <si>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</si>
  <si>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</si>
  <si>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</si>
  <si>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</si>
  <si>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</si>
  <si>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</si>
  <si>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</si>
  <si>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</si>
  <si>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Febrero 2016</t>
  </si>
  <si>
    <t>Alerta de Niveles Bajos en la Ejecución Financiera (menor a 12.5%) para Principales Productos del Programa Presupuestal Mejora de  la Formación en Carreras Docentes en Institutos de Educación Superior no Universitaria, Febrero 2016</t>
  </si>
  <si>
    <t>Ejecución Financiera del Programa Presupuestal Mejoramiento Integral de Barrios según Pliego, Febrero 2016</t>
  </si>
  <si>
    <t>Ejecución Financiera del Programa Presupuestal Mejoramiento Integral de Barrios según Departamento, Febrero 2016</t>
  </si>
  <si>
    <t>Ejecución Financiera del Programa Presupuestal Mejoramiento Integral de Barrios según Principales Productos, Febrero 2016</t>
  </si>
  <si>
    <t>Ejecución Financiera del Programa Presupuestal Mejoramiento Integral de Barrios según Principales Actividades, Febrero 2016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</si>
  <si>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</si>
  <si>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</si>
  <si>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</si>
  <si>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Febrero 2016</t>
  </si>
  <si>
    <t>Alerta de Niveles Bajos en la Ejecución Financiera (menor a 12.5%) para Principales Productos del Programa Presupuestal Mejoramiento Integral de Barrios, Febrero 2016</t>
  </si>
  <si>
    <t>Ejecución Financiera del Programa Presupuestal Nuestras Ciudades según Pliego, Febrero 2016</t>
  </si>
  <si>
    <t>Ejecución Financiera del Programa Presupuestal Nuestras Ciudades según Departamento, Febrero 2016</t>
  </si>
  <si>
    <t>Ejecución Financiera del Programa Presupuestal Nuestras Ciudades según Principales Productos, Febrero 2016</t>
  </si>
  <si>
    <t>Ejecución Financiera del Programa Presupuestal Nuestras Ciudades según Principales Actividades, Febrero 2016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</si>
  <si>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</si>
  <si>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</si>
  <si>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</si>
  <si>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</si>
  <si>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</si>
  <si>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</si>
  <si>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</si>
  <si>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Promoción de las inversiones publico privadas en espacios públicos, equipamiento de usos especiales mejorados y sistemas de movilidad urbana</t>
  </si>
  <si>
    <t>Monto Ejecutado y Avance de Ejecución Financiera del Programa Presupuestal Nuestras Ciudades según Departamento, Febrero 2016</t>
  </si>
  <si>
    <t>Alerta de Niveles Bajos en la Ejecución Financiera (menor a 12.5%) para Principales Productos del Programa Presupuestal Nuestras Ciudades, Febrero 2016</t>
  </si>
  <si>
    <t>Ejecución Financiera del Programa Presupuestal Fiscalización Aduanera según Pliego, Febrero 2016</t>
  </si>
  <si>
    <t>Ejecución Financiera del Programa Presupuestal Fiscalización Aduanera según Departamento, Febrero 2016</t>
  </si>
  <si>
    <t>Ejecución Financiera del Programa Presupuestal Fiscalización Aduanera según Principales Productos, Febrero 2016</t>
  </si>
  <si>
    <t>Ejecución Financiera del Programa Presupuestal Fiscalización Aduanera según Principales Actividades, Febrero 2016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</si>
  <si>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</si>
  <si>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</si>
  <si>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</si>
  <si>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</si>
  <si>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</si>
  <si>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Ejecución de las acciones de control posterior</t>
  </si>
  <si>
    <t>Acciones de presunción de delito aduanero</t>
  </si>
  <si>
    <t>Acción de control</t>
  </si>
  <si>
    <t>Declaración</t>
  </si>
  <si>
    <t>Monto Ejecutado y Avance de Ejecución Financiera del Programa Presupuestal Fiscalización Aduanera según Departamento, Febrero 2016</t>
  </si>
  <si>
    <t>Alerta de Niveles Bajos en la Ejecución Financiera (menor a 12.5%) para Principales Productos del Programa Presupuestal Fiscalización Aduanera, Febrero 2016</t>
  </si>
  <si>
    <t>Ejecución Financiera del Programa Presupuestal Apoyo al Hábitat Rural según Pliego, Febrero 2016</t>
  </si>
  <si>
    <t>Ejecución Financiera del Programa Presupuestal Apoyo al Hábitat Rural según Departamento, Febrero 2016</t>
  </si>
  <si>
    <t>Ejecución Financiera del Programa Presupuestal Apoyo al Hábitat Rural según Principales Productos, Febrero 2016</t>
  </si>
  <si>
    <t>Ejecución Financiera del Programa Presupuestal Apoyo al Hábitat Rural según Principales Actividades, Febrero 2016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</si>
  <si>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</si>
  <si>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</si>
  <si>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</si>
  <si>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</si>
  <si>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</si>
  <si>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</si>
  <si>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</si>
  <si>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</si>
  <si>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</si>
  <si>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Febrero 2016</t>
  </si>
  <si>
    <t>Alerta de Niveles Bajos en la Ejecución Financiera (menor a 12.5%) para Principales Productos del Programa Presupuestal Apoyo al Hábitat Rural, Febrero 2016</t>
  </si>
  <si>
    <t>Ejecución Financiera del Programa Presupuestal Servicios Registrales Accesibles y Oportunos con Cobertura Universal según Pliego, Febrero 2016</t>
  </si>
  <si>
    <t>Ejecución Financiera del Programa Presupuestal Servicios Registrales Accesibles y Oportunos con Cobertura Universal según Departamento, Febrero 2016</t>
  </si>
  <si>
    <t>Ejecución Financiera del Programa Presupuestal Servicios Registrales Accesibles y Oportunos con Cobertura Universal según Principales Productos, Febrero 2016</t>
  </si>
  <si>
    <t>Ejecución Financiera del Programa Presupuestal Servicios Registrales Accesibles y Oportunos con Cobertura Universal según Principales Actividades, Febrero 2016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</si>
  <si>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</si>
  <si>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</si>
  <si>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</si>
  <si>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</si>
  <si>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</si>
  <si>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</si>
  <si>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</si>
  <si>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Febrero 2016</t>
  </si>
  <si>
    <t>Alerta de Niveles Bajos en la Ejecución Financiera (menor a 12.5%) para Principales Productos del Programa Presupuestal Servicios Registrales Accesibles y Oportunos con Cobertura Universal, Febrero 2016</t>
  </si>
  <si>
    <t>Ejecución Financiera del Programa Presupuestal Protección al Consumidor según Pliego, Febrero 2016</t>
  </si>
  <si>
    <t>Ejecución Financiera del Programa Presupuestal Protección al Consumidor según Departamento, Febrero 2016</t>
  </si>
  <si>
    <t>Ejecución Financiera del Programa Presupuestal Protección al Consumidor según Principales Productos, Febrero 2016</t>
  </si>
  <si>
    <t>Ejecución Financiera del Programa Presupuestal Protección al Consumidor según Principales Actividades, Febrero 2016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</si>
  <si>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</si>
  <si>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</si>
  <si>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</si>
  <si>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</si>
  <si>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</si>
  <si>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</si>
  <si>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</si>
  <si>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</si>
  <si>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</si>
  <si>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</si>
  <si>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</si>
  <si>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</si>
  <si>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Febrero 2016</t>
  </si>
  <si>
    <t>Alerta de Niveles Bajos en la Ejecución Financiera (menor a 12.5%) para Principales Productos del Programa Presupuestal Protección al Consumidor, Febrero 2016</t>
  </si>
  <si>
    <t>Alimentación Escolar - Qali Warma</t>
  </si>
  <si>
    <t>Ejecución Financiera del Programa Presupuestal Alimentación Escolar - Qali Warma según Pliego, Febrero 2016</t>
  </si>
  <si>
    <t>Ejecución Financiera del Programa Presupuestal Alimentación Escolar - Qali Warma según Departamento, Febrero 2016</t>
  </si>
  <si>
    <t>Ejecución Financiera del Programa Presupuestal Alimentación Escolar - Qali Warma según Principales Productos, Febrero 2016</t>
  </si>
  <si>
    <t>Ejecución Financiera del Programa Presupuestal Alimentación Escolar - Qali Warma según Principales Actividades, Febrero 2016</t>
  </si>
  <si>
    <t>Estudiantes de instituciones educativas públicas de inicial - 3 a 5 años - y primaria reciben servicio alimentario</t>
  </si>
  <si>
    <t>Equipamiento del Servicio Alimentario</t>
  </si>
  <si>
    <t>Conformación y asistencia técnica a comités de cogestión para la prestación del servicio alimentario</t>
  </si>
  <si>
    <t>Provisión del servicio alimentario a través de la gestión de productos</t>
  </si>
  <si>
    <t>Provisión del servicio alimentario a través de la gestión de raciones</t>
  </si>
  <si>
    <t>Supervisión y monitoreo de la provisión del servicio alimentario</t>
  </si>
  <si>
    <t>Cocina Implementada</t>
  </si>
  <si>
    <t>Supervisión realizada</t>
  </si>
  <si>
    <t>Monto Ejecutado y Avance de Ejecución Financiera del Programa Presupuestal Alimentación Escolar - Qali Warma según Departamento, Febrero 2016</t>
  </si>
  <si>
    <t>Alerta de Niveles Bajos en la Ejecución Financiera (menor a 12.5%) para Principales Productos del Programa Presupuestal Alimentación Escolar - Qali Warma, Febrero 2016</t>
  </si>
  <si>
    <t>Mejoramiento de la Empleabilidad e Inserción Laboral - PROEMPLEO</t>
  </si>
  <si>
    <t>Ejecución Financiera del Programa Presupuestal Mejoramiento de la Empleabilidad e Inserción Laboral - PROEMPLEO según Pliego, Febrero 2016</t>
  </si>
  <si>
    <t>Ejecución Financiera del Programa Presupuestal Mejoramiento de la Empleabilidad e Inserción Laboral - PROEMPLEO según Departamento, Febrero 2016</t>
  </si>
  <si>
    <t>Ejecución Financiera del Programa Presupuestal Mejoramiento de la Empleabilidad e Inserción Laboral - PROEMPLEO según Principales Productos, Febrero 2016</t>
  </si>
  <si>
    <t>Ejecución Financiera del Programa Presupuestal Mejoramiento de la Empleabilidad e Inserción Laboral - PROEMPLEO según Principales Actividades, Febrero 2016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</si>
  <si>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</si>
  <si>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</si>
  <si>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</si>
  <si>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</si>
  <si>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</si>
  <si>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</si>
  <si>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</si>
  <si>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</si>
  <si>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</si>
  <si>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</si>
  <si>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</si>
  <si>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</si>
  <si>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</si>
  <si>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</si>
  <si>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</si>
  <si>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</si>
  <si>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Persona Acreditada</t>
  </si>
  <si>
    <t>Monto Ejecutado y Avance de Ejecución Financiera del Programa Presupuestal Mejoramiento de la Empleabilidad e Inserción Laboral - PROEMPLEO según Departamento, Febrero 2016</t>
  </si>
  <si>
    <t>Alerta de Niveles Bajos en la Ejecución Financiera (menor a 12.5%) para Principales Productos del Programa Presupuestal Mejoramiento de la Empleabilidad e Inserción Laboral - PROEMPLEO, Febrero 2016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</si>
  <si>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</si>
  <si>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Febrero 2016</t>
  </si>
  <si>
    <t>Ejecución Financiera del Programa Presupuestal Atención Oportuna de Niños, Niñas y Adolescentes en Presunto Estado de Abandono según Departamento, Febrero 2016</t>
  </si>
  <si>
    <t>Ejecución Financiera del Programa Presupuestal Atención Oportuna de Niños, Niñas y Adolescentes en Presunto Estado de Abandono según Principales Productos, Febrero 2016</t>
  </si>
  <si>
    <t>Ejecución Financiera del Programa Presupuestal Atención Oportuna de Niños, Niñas y Adolescentes en Presunto Estado de Abandono según Principales Actividades, Febrero 2016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</si>
  <si>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</si>
  <si>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</si>
  <si>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</si>
  <si>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</si>
  <si>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</si>
  <si>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</si>
  <si>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</si>
  <si>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</si>
  <si>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</si>
  <si>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</si>
  <si>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</si>
  <si>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Fortalecimiento de capacidades para niñas, niños y adolescentes en riesgo de desprotección</t>
  </si>
  <si>
    <t>Monto Ejecutado y Avance de Ejecución Financiera del Programa Presupuestal Atención Oportuna de Niños, Niñas y Adolescentes en Presunto Estado de Abandono según Departamento, Febrero 2016</t>
  </si>
  <si>
    <t>Alerta de Niveles Bajos en la Ejecución Financiera (menor a 12.5%) para Principales Productos del Programa Presupuestal Atención Oportuna de Niños, Niñas y Adolescentes en Presunto Estado de Abandono, Febrero 2016</t>
  </si>
  <si>
    <t>Acceso de Hogares Rurales con Economías de Subsistencia a Mercados Locales</t>
  </si>
  <si>
    <t>Ejecución Financiera del Programa Presupuestal Acceso de Hogares Rurales con Economías de Subsistencia a Mercados Locales según Pliego, Febrero 2016</t>
  </si>
  <si>
    <t>Ejecución Financiera del Programa Presupuestal Acceso de Hogares Rurales con Economías de Subsistencia a Mercados Locales según Departamento, Febrero 2016</t>
  </si>
  <si>
    <t>Ejecución Financiera del Programa Presupuestal Acceso de Hogares Rurales con Economías de Subsistencia a Mercados Locales según Principales Productos, Febrero 2016</t>
  </si>
  <si>
    <t>Ejecución Financiera del Programa Presupuestal Acceso de Hogares Rurales con Economías de Subsistencia a Mercados Locales según Principales Actividades, Febrero 2016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</si>
  <si>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</si>
  <si>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</si>
  <si>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</si>
  <si>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</si>
  <si>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</si>
  <si>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</si>
  <si>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</si>
  <si>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Implementación de asistencia técnica, capacitación y entrega de activos a hogares rurales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</si>
  <si>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</si>
  <si>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</si>
  <si>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Febrero 2016</t>
  </si>
  <si>
    <t>Alerta de Niveles Bajos en la Ejecución Financiera (menor a 12.5%) para Principales Productos del Programa Presupuestal Acceso de Hogares Rurales con Economías de Subsistencia a Mercados Locales, Febrero 2016</t>
  </si>
  <si>
    <t>Celeridad en los Procesos Judiciales Civil-Comercial</t>
  </si>
  <si>
    <t>Ejecución Financiera del Programa Presupuestal Celeridad en los Procesos Judiciales Civil-Comercial según Pliego, Febrero 2016</t>
  </si>
  <si>
    <t>Ejecución Financiera del Programa Presupuestal Celeridad en los Procesos Judiciales Civil-Comercial según Departamento, Febrero 2016</t>
  </si>
  <si>
    <t>Ejecución Financiera del Programa Presupuestal Celeridad en los Procesos Judiciales Civil-Comercial según Principales Productos, Febrero 2016</t>
  </si>
  <si>
    <t>Ejecución Financiera del Programa Presupuestal Celeridad en los Procesos Judiciales Civil-Comercial según Principales Actividades, Febrero 2016</t>
  </si>
  <si>
    <t>Procesos Judiciales Tramitados</t>
  </si>
  <si>
    <t>Sentencias Judiciales Ejecutadas</t>
  </si>
  <si>
    <t>Registro y Digitalización de Expedientes Judiciales</t>
  </si>
  <si>
    <t>Mantenimiento del sistema de sanciones y sentencias en laudos arbitrales</t>
  </si>
  <si>
    <t>Ejecución de Remates Públicos de Manera Virtual</t>
  </si>
  <si>
    <t>Monto Ejecutado y Avance de Ejecución Financiera del Programa Presupuestal Celeridad en los Procesos Judiciales Civil-Comercial según Departamento, Febrero 2016</t>
  </si>
  <si>
    <t>Alerta de Niveles Bajos en la Ejecución Financiera (menor a 12.5%) para Principales Productos del Programa Presupuestal Celeridad en los Procesos Judiciales Civil-Comercial, Febrero 2016</t>
  </si>
  <si>
    <t>Ejecución Financiera del Programa Presupuestal Remediación de Pasivos Ambientales Mineros según Pliego, Febrero 2016</t>
  </si>
  <si>
    <t>Ejecución Financiera del Programa Presupuestal Remediación de Pasivos Ambientales Mineros según Departamento, Febrero 2016</t>
  </si>
  <si>
    <t>Ejecución Financiera del Programa Presupuestal Remediación de Pasivos Ambientales Mineros según Principales Productos, Febrero 2016</t>
  </si>
  <si>
    <t>Ejecución Financiera del Programa Presupuestal Remediación de Pasivos Ambientales Mineros según Principales Actividades, Febrero 2016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</si>
  <si>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</si>
  <si>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</si>
  <si>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</si>
  <si>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</si>
  <si>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</si>
  <si>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</si>
  <si>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Febrero 2016</t>
  </si>
  <si>
    <t>Alerta de Niveles Bajos en la Ejecución Financiera (menor a 12.5%) para Principales Productos del Programa Presupuestal Remediación de Pasivos Ambientales Mineros, Febrero 2016</t>
  </si>
  <si>
    <t>Ejecución Financiera del Programa Presupuestal Mejora de la Articulación de Pequeños Productores al Mercado según Pliego, Febrero 2016</t>
  </si>
  <si>
    <t>Ejecución Financiera del Programa Presupuestal Mejora de la Articulación de Pequeños Productores al Mercado según Departamento, Febrero 2016</t>
  </si>
  <si>
    <t>Ejecución Financiera del Programa Presupuestal Mejora de la Articulación de Pequeños Productores al Mercado según Principales Productos, Febrero 2016</t>
  </si>
  <si>
    <t>Ejecución Financiera del Programa Presupuestal Mejora de la Articulación de Pequeños Productores al Mercado según Principales Actividades, Febrero 2016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</si>
  <si>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</si>
  <si>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</si>
  <si>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</si>
  <si>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</si>
  <si>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</si>
  <si>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</si>
  <si>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</si>
  <si>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</si>
  <si>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</si>
  <si>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</si>
  <si>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</si>
  <si>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</si>
  <si>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</si>
  <si>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</si>
  <si>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</si>
  <si>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</si>
  <si>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</si>
  <si>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</si>
  <si>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</si>
  <si>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</si>
  <si>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</si>
  <si>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</si>
  <si>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</si>
  <si>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</si>
  <si>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</si>
  <si>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</si>
  <si>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</si>
  <si>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</si>
  <si>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</si>
  <si>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Productor</t>
  </si>
  <si>
    <t>Material genético</t>
  </si>
  <si>
    <t>Monto Ejecutado y Avance de Ejecución Financiera del Programa Presupuestal Mejora de la Articulación de Pequeños Productores al Mercado según Departamento, Febrero 2016</t>
  </si>
  <si>
    <t>Alerta de Niveles Bajos en la Ejecución Financiera (menor a 12.5%) para Principales Productos del Programa Presupuestal Mejora de la Articulación de Pequeños Productores al Mercado, Febrero 2016</t>
  </si>
  <si>
    <t>Ejecución Financiera del Programa Presupuestal Acceso y permanencia de población con alto rendimiento académico a una educación superior de calidad según Pliego, Febrero 2016</t>
  </si>
  <si>
    <t>Ejecución Financiera del Programa Presupuestal Acceso y permanencia de población con alto rendimiento académico a una educación superior de calidad según Departamento, Febrero 2016</t>
  </si>
  <si>
    <t>Ejecución Financiera del Programa Presupuestal Acceso y permanencia de población con alto rendimiento académico a una educación superior de calidad según Principales Productos, Febrero 2016</t>
  </si>
  <si>
    <t>Ejecución Financiera del Programa Presupuestal Acceso y permanencia de población con alto rendimiento académico a una educación superior de calidad según Principales Actividades, Febrero 2016</t>
  </si>
  <si>
    <t>Entrega de beca integral de educación superior a población con alto rendimiento académico</t>
  </si>
  <si>
    <t>Entrega de beca integral en la modalidad ordinaria</t>
  </si>
  <si>
    <t>Entrega de beca integral en la modalidad especial</t>
  </si>
  <si>
    <t>Identificación de carreras, programas e instituciones elegibles en el sistema de educación superior para el concurso de becas</t>
  </si>
  <si>
    <t>Postulación y adjudicación a beca integral en educación superior</t>
  </si>
  <si>
    <t>Seguimiento académico y socioafectivo a becarios</t>
  </si>
  <si>
    <t>Entrega de servicios del ciclo de nivelación académica a becarios</t>
  </si>
  <si>
    <t>Monto Ejecutado y Avance de Ejecución Financiera del Programa Presupuestal Acceso y permanencia de población con alto rendimiento académico a una educación superior de calidad según Departamento, Febrero 2016</t>
  </si>
  <si>
    <t>Alerta de Niveles Bajos en la Ejecución Financiera (menor a 12.5%) para Principales Productos del Programa Presupuestal Acceso y permanencia de población con alto rendimiento académico a una educación superior de calidad, Febrero 2016</t>
  </si>
  <si>
    <t>Ejecución Financiera del Programa Presupuestal Mejora de las competencias de la población penitenciaria para su reinserción social positiva según Pliego, Febrero 2016</t>
  </si>
  <si>
    <t>Ejecución Financiera del Programa Presupuestal Mejora de las competencias de la población penitenciaria para su reinserción social positiva según Departamento, Febrero 2016</t>
  </si>
  <si>
    <t>Ejecución Financiera del Programa Presupuestal Mejora de las competencias de la población penitenciaria para su reinserción social positiva según Principales Productos, Febrero 2016</t>
  </si>
  <si>
    <t>Ejecución Financiera del Programa Presupuestal Mejora de las competencias de la población penitenciaria para su reinserción social positiva según Principales Actividades, Febrero 2016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</si>
  <si>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</si>
  <si>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</si>
  <si>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</si>
  <si>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</si>
  <si>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</si>
  <si>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</si>
  <si>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</si>
  <si>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</si>
  <si>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</si>
  <si>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</si>
  <si>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</si>
  <si>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</si>
  <si>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</si>
  <si>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</si>
  <si>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</si>
  <si>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</si>
  <si>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</si>
  <si>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</si>
  <si>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</si>
  <si>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</si>
  <si>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</si>
  <si>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</si>
  <si>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</si>
  <si>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</si>
  <si>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</si>
  <si>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</si>
  <si>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</si>
  <si>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</si>
  <si>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</si>
  <si>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</si>
  <si>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</si>
  <si>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</si>
  <si>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</si>
  <si>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</si>
  <si>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</si>
  <si>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Febrero 2016</t>
  </si>
  <si>
    <t>Alerta de Niveles Bajos en la Ejecución Financiera (menor a 12.5%) para Principales Productos del Programa Presupuestal Mejora de las competencias de la población penitenciaria para su reinserción social positiva, Febrero 2016</t>
  </si>
  <si>
    <t>Ejecución Financiera del Programa Presupuestal Mejora de la provisión de los servicios de telecomunicaciones según Pliego, Febrero 2016</t>
  </si>
  <si>
    <t>Ejecución Financiera del Programa Presupuestal Mejora de la provisión de los servicios de telecomunicaciones según Departamento, Febrero 2016</t>
  </si>
  <si>
    <t>Ejecución Financiera del Programa Presupuestal Mejora de la provisión de los servicios de telecomunicaciones según Principales Productos, Febrero 2016</t>
  </si>
  <si>
    <t>Ejecución Financiera del Programa Presupuestal Mejora de la provisión de los servicios de telecomunicaciones según Principales Actividades, Febrero 2016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</si>
  <si>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</si>
  <si>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</si>
  <si>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</si>
  <si>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</si>
  <si>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Supervisión tarifaria y de interconexión</t>
  </si>
  <si>
    <t>Investigaciones preliminares y solución de controversias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</si>
  <si>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</si>
  <si>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</si>
  <si>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</si>
  <si>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</si>
  <si>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Servicios de orientación al usuario</t>
  </si>
  <si>
    <t>MARCO NORMATIVO DE PROTECCION AL USUARIO</t>
  </si>
  <si>
    <t>Asistencia técnica implementada</t>
  </si>
  <si>
    <t>Orientación</t>
  </si>
  <si>
    <t>Monto Ejecutado y Avance de Ejecución Financiera del Programa Presupuestal Mejora de la provisión de los servicios de telecomunicaciones según Departamento, Febrero 2016</t>
  </si>
  <si>
    <t>Alerta de Niveles Bajos en la Ejecución Financiera (menor a 12.5%) para Principales Productos del Programa Presupuestal Mejora de la provisión de los servicios de telecomunicaciones, Febrero 2016</t>
  </si>
  <si>
    <t>Ejecución Financiera del Programa Presupuestal Mejora de la eficiencia de los procesos electorales e incremento de la participación política de la ciudadanía según Pliego, Febrero 2016</t>
  </si>
  <si>
    <t>Ejecución Financiera del Programa Presupuestal Mejora de la eficiencia de los procesos electorales e incremento de la participación política de la ciudadanía según Departamento, Febrero 2016</t>
  </si>
  <si>
    <t>Ejecución Financiera del Programa Presupuestal Mejora de la eficiencia de los procesos electorales e incremento de la participación política de la ciudadanía según Principales Productos, Febrero 2016</t>
  </si>
  <si>
    <t>Ejecución Financiera del Programa Presupuestal Mejora de la eficiencia de los procesos electorales e incremento de la participación política de la ciudadanía según Principales Actividades, Febrero 2016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</si>
  <si>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</si>
  <si>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</si>
  <si>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</si>
  <si>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</si>
  <si>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</si>
  <si>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</si>
  <si>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</si>
  <si>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</si>
  <si>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</si>
  <si>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</si>
  <si>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</si>
  <si>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</si>
  <si>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</si>
  <si>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</si>
  <si>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Monto Ejecutado y Avance de Ejecución Financiera del Programa Presupuestal Mejora de la eficiencia de los procesos electorales e incremento de la participación política de la ciudadanía según Departamento, Febrero 2016</t>
  </si>
  <si>
    <t>Alerta de Niveles Bajos en la Ejecución Financiera (menor a 12.5%) para Principales Productos del Programa Presupuestal Mejora de la eficiencia de los procesos electorales e incremento de la participación política de la ciudadanía, Febrero 2016</t>
  </si>
  <si>
    <t>Ejecución Financiera del Programa Presupuestal Formalización minera de la pequeña minería y minería artesanal según Pliego, Febrero 2016</t>
  </si>
  <si>
    <t>Ejecución Financiera del Programa Presupuestal Formalización minera de la pequeña minería y minería artesanal según Departamento, Febrero 2016</t>
  </si>
  <si>
    <t>Ejecución Financiera del Programa Presupuestal Formalización minera de la pequeña minería y minería artesanal según Principales Productos, Febrero 2016</t>
  </si>
  <si>
    <t>Ejecución Financiera del Programa Presupuestal Formalización minera de la pequeña minería y minería artesanal según Principales Actividades, Febrero 2016</t>
  </si>
  <si>
    <t>Mineros formalizados</t>
  </si>
  <si>
    <t>Implementación y mantenimiento de la ventanilla única de formalización</t>
  </si>
  <si>
    <t>Fortalecimiento de capacidades a las drem para formalizar mineros</t>
  </si>
  <si>
    <t>DREM</t>
  </si>
  <si>
    <t>Monto Ejecutado y Avance de Ejecución Financiera del Programa Presupuestal Formalización minera de la pequeña minería y minería artesanal según Departamento, Febrero 2016</t>
  </si>
  <si>
    <t>Alerta de Niveles Bajos en la Ejecución Financiera (menor a 12.5%) para Principales Productos del Programa Presupuestal Formalización minera de la pequeña minería y minería artesanal, Febrero 2016</t>
  </si>
  <si>
    <t>Ejecución Financiera del Programa Presupuestal Mejora de la competitividad de los destinos turísticos según Pliego, Febrero 2016</t>
  </si>
  <si>
    <t>Ejecución Financiera del Programa Presupuestal Mejora de la competitividad de los destinos turísticos según Departamento, Febrero 2016</t>
  </si>
  <si>
    <t>Ejecución Financiera del Programa Presupuestal Mejora de la competitividad de los destinos turísticos según Principales Productos, Febrero 2016</t>
  </si>
  <si>
    <t>Ejecución Financiera del Programa Presupuestal Mejora de la competitividad de los destinos turísticos según Principales Actividades, Febrero 2016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</si>
  <si>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</si>
  <si>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</si>
  <si>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</si>
  <si>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</si>
  <si>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</si>
  <si>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</si>
  <si>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</si>
  <si>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</si>
  <si>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</si>
  <si>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</si>
  <si>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</si>
  <si>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</si>
  <si>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Febrero 2016</t>
  </si>
  <si>
    <t>Alerta de Niveles Bajos en la Ejecución Financiera (menor a 12.5%) para Principales Productos del Programa Presupuestal Mejora de la competitividad de los destinos turísticos, Febrero 2016</t>
  </si>
  <si>
    <t>Ejecución Financiera del Programa Presupuestal Reducción de la minería ilegal según Pliego, Febrero 2016</t>
  </si>
  <si>
    <t>Ejecución Financiera del Programa Presupuestal Reducción de la minería ilegal según Departamento, Febrero 2016</t>
  </si>
  <si>
    <t>Ejecución Financiera del Programa Presupuestal Reducción de la minería ilegal según Principales Productos, Febrero 2016</t>
  </si>
  <si>
    <t>Ejecución Financiera del Programa Presupuestal Reducción de la minería ilegal según Principales Actividades, Febrero 2016</t>
  </si>
  <si>
    <t>Detección de la minería ilegal</t>
  </si>
  <si>
    <t>Erradicación y sanción de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</si>
  <si>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</si>
  <si>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</si>
  <si>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</si>
  <si>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</si>
  <si>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Intervención de la procuraduría de orden público contra la minería ilegal en la investigación preliminar, proceso judicial y ejecución de sentencia</t>
  </si>
  <si>
    <t>Operaciones de interdicción contra la minería ilegal en zonas de extracción</t>
  </si>
  <si>
    <t>Operaciones de soporte logístico para la interdicción de la minería ilegal</t>
  </si>
  <si>
    <t>Operativos</t>
  </si>
  <si>
    <t>Monto Ejecutado y Avance de Ejecución Financiera del Programa Presupuestal Reducción de la minería ilegal según Departamento, Febrero 2016</t>
  </si>
  <si>
    <t>Alerta de Niveles Bajos en la Ejecución Financiera (menor a 12.5%) para Principales Productos del Programa Presupuestal Reducción de la minería ilegal, Febrero 2016</t>
  </si>
  <si>
    <t>Ejecución Financiera del Programa Presupuestal Prevención y manejo de condiciones secundarias de salud en personas con discapacidad según Pliego, Febrero 2016</t>
  </si>
  <si>
    <t>Ejecución Financiera del Programa Presupuestal Prevención y manejo de condiciones secundarias de salud en personas con discapacidad según Departamento, Febrero 2016</t>
  </si>
  <si>
    <t>Ejecución Financiera del Programa Presupuestal Prevención y manejo de condiciones secundarias de salud en personas con discapacidad según Principales Productos, Febrero 2016</t>
  </si>
  <si>
    <t>Ejecución Financiera del Programa Presupuestal Prevención y manejo de condiciones secundarias de salud en personas con discapacidad según Principales Actividades, Febrero 2016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</si>
  <si>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</si>
  <si>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</si>
  <si>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</si>
  <si>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</si>
  <si>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</si>
  <si>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</si>
  <si>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</si>
  <si>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</si>
  <si>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</si>
  <si>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</si>
  <si>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</si>
  <si>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</si>
  <si>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</si>
  <si>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</si>
  <si>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</si>
  <si>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</si>
  <si>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</si>
  <si>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</si>
  <si>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Establecimiento de salud</t>
  </si>
  <si>
    <t>Monto Ejecutado y Avance de Ejecución Financiera del Programa Presupuestal Prevención y manejo de condiciones secundarias de salud en personas con discapacidad según Departamento, Febrero 2016</t>
  </si>
  <si>
    <t>Alerta de Niveles Bajos en la Ejecución Financiera (menor a 12.5%) para Principales Productos del Programa Presupuestal Prevención y manejo de condiciones secundarias de salud en personas con discapacidad, Febrero 2016</t>
  </si>
  <si>
    <t>Ejecución Financiera del Programa Presupuestal Competitividad y aprovechamiento sostenible de los recursos forestales y de la fauna silvestre según Pliego, Febrero 2016</t>
  </si>
  <si>
    <t>Ejecución Financiera del Programa Presupuestal Competitividad y aprovechamiento sostenible de los recursos forestales y de la fauna silvestre según Departamento, Febrero 2016</t>
  </si>
  <si>
    <t>Ejecución Financiera del Programa Presupuestal Competitividad y aprovechamiento sostenible de los recursos forestales y de la fauna silvestre según Principales Productos, Febrero 2016</t>
  </si>
  <si>
    <t>Ejecución Financiera del Programa Presupuestal Competitividad y aprovechamiento sostenible de los recursos forestales y de la fauna silvestre según Principales Actividades, Febrero 2016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</si>
  <si>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</si>
  <si>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</si>
  <si>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</si>
  <si>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</si>
  <si>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</si>
  <si>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</si>
  <si>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</si>
  <si>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</si>
  <si>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</si>
  <si>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</si>
  <si>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</si>
  <si>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</si>
  <si>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</si>
  <si>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</si>
  <si>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</si>
  <si>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</si>
  <si>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</si>
  <si>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</si>
  <si>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Inventario nacional forestal y de bosques de producción permanente, valoración y evaluación poblacional de flora y fauna silvestre</t>
  </si>
  <si>
    <t>Monto Ejecutado y Avance de Ejecución Financiera del Programa Presupuestal Competitividad y aprovechamiento sostenible de los recursos forestales y de la fauna silvestre según Departamento, Febrero 2016</t>
  </si>
  <si>
    <t>Alerta de Niveles Bajos en la Ejecución Financiera (menor a 12.5%) para Principales Productos del Programa Presupuestal Competitividad y aprovechamiento sostenible de los recursos forestales y de la fauna silvestre, Febrero 2016</t>
  </si>
  <si>
    <t>Ejecución Financiera del Programa Presupuestal Control y prevención en salud mental según Pliego, Febrero 2016</t>
  </si>
  <si>
    <t>Ejecución Financiera del Programa Presupuestal Control y prevención en salud mental según Departamento, Febrero 2016</t>
  </si>
  <si>
    <t>Ejecución Financiera del Programa Presupuestal Control y prevención en salud mental según Principales Productos, Febrero 2016</t>
  </si>
  <si>
    <t>Ejecución Financiera del Programa Presupuestal Control y prevención en salud mental según Principales Actividades, Febrero 2016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</si>
  <si>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</si>
  <si>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</si>
  <si>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</si>
  <si>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</si>
  <si>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</si>
  <si>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</si>
  <si>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</si>
  <si>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</si>
  <si>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</si>
  <si>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</si>
  <si>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</si>
  <si>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</si>
  <si>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</si>
  <si>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</si>
  <si>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</si>
  <si>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</si>
  <si>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</si>
  <si>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</si>
  <si>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</si>
  <si>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</si>
  <si>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</si>
  <si>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</si>
  <si>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</si>
  <si>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</si>
  <si>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</si>
  <si>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Febrero 2016</t>
  </si>
  <si>
    <t>Alerta de Niveles Bajos en la Ejecución Financiera (menor a 12.5%) para Principales Productos del Programa Presupuestal Control y prevención en salud mental, Febrero 2016</t>
  </si>
  <si>
    <t>Ejecución Financiera del Programa Presupuestal Puesta en valor y uso social del patrimonio cultural según Pliego, Febrero 2016</t>
  </si>
  <si>
    <t>Ejecución Financiera del Programa Presupuestal Puesta en valor y uso social del patrimonio cultural según Departamento, Febrero 2016</t>
  </si>
  <si>
    <t>Ejecución Financiera del Programa Presupuestal Puesta en valor y uso social del patrimonio cultural según Principales Productos, Febrero 2016</t>
  </si>
  <si>
    <t>Ejecución Financiera del Programa Presupuestal Puesta en valor y uso social del patrimonio cultural según Principales Actividades, Febrero 2016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</si>
  <si>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</si>
  <si>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</si>
  <si>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</si>
  <si>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</si>
  <si>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</si>
  <si>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Conservación y transmisión del patrimonio cultural</t>
  </si>
  <si>
    <t>Sensibilización y capacitación para reconocer el patrimonio cultural</t>
  </si>
  <si>
    <t>Defensa por atentados contra el patrimonio cultural</t>
  </si>
  <si>
    <t>Bien</t>
  </si>
  <si>
    <t>Monto Ejecutado y Avance de Ejecución Financiera del Programa Presupuestal Puesta en valor y uso social del patrimonio cultural según Departamento, Febrero 2016</t>
  </si>
  <si>
    <t>Alerta de Niveles Bajos en la Ejecución Financiera (menor a 12.5%) para Principales Productos del Programa Presupuestal Puesta en valor y uso social del patrimonio cultural, Febrero 2016</t>
  </si>
  <si>
    <t>Ejecución Financiera del Programa Presupuestal Fortalecimiento de la política exterior y de la acción diplomática según Pliego, Febrero 2016</t>
  </si>
  <si>
    <t>Ejecución Financiera del Programa Presupuestal Fortalecimiento de la política exterior y de la acción diplomática según Departamento, Febrero 2016</t>
  </si>
  <si>
    <t>Ejecución Financiera del Programa Presupuestal Fortalecimiento de la política exterior y de la acción diplomática según Principales Productos, Febrero 2016</t>
  </si>
  <si>
    <t>Ejecución Financiera del Programa Presupuestal Fortalecimiento de la política exterior y de la acción diplomática según Principales Actividades, Febrero 2016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</si>
  <si>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</si>
  <si>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</si>
  <si>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</si>
  <si>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</si>
  <si>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</si>
  <si>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</si>
  <si>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</si>
  <si>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</si>
  <si>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Integración y negociaciones económicas internacionales</t>
  </si>
  <si>
    <t>Misión</t>
  </si>
  <si>
    <t>Monto Ejecutado y Avance de Ejecución Financiera del Programa Presupuestal Fortalecimiento de la política exterior y de la acción diplomática según Departamento, Febrero 2016</t>
  </si>
  <si>
    <t>Alerta de Niveles Bajos en la Ejecución Financiera (menor a 12.5%) para Principales Productos del Programa Presupuestal Fortalecimiento de la política exterior y de la acción diplomática, Febrero 2016</t>
  </si>
  <si>
    <t>Ejecución Financiera del Programa Presupuestal Promoción de la inversión privada según Pliego, Febrero 2016</t>
  </si>
  <si>
    <t>Ejecución Financiera del Programa Presupuestal Promoción de la inversión privada según Departamento, Febrero 2016</t>
  </si>
  <si>
    <t>Ejecución Financiera del Programa Presupuestal Promoción de la inversión privada según Principales Productos, Febrero 2016</t>
  </si>
  <si>
    <t>Ejecución Financiera del Programa Presupuestal Promoción de la inversión privada según Principales Actividades, Febrero 2016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</si>
  <si>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</si>
  <si>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</si>
  <si>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</si>
  <si>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</si>
  <si>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</si>
  <si>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</si>
  <si>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</si>
  <si>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</si>
  <si>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</si>
  <si>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</si>
  <si>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</si>
  <si>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Febrero 2016</t>
  </si>
  <si>
    <t>Alerta de Niveles Bajos en la Ejecución Financiera (menor a 12.5%) para Principales Productos del Programa Presupuestal Promoción de la inversión privada, Febrero 2016</t>
  </si>
  <si>
    <t>Ejecución Financiera del Programa Presupuestal Mejora de las capacidades militares para la defensa y el desarrollo nacional según Pliego, Febrero 2016</t>
  </si>
  <si>
    <t>Ejecución Financiera del Programa Presupuestal Mejora de las capacidades militares para la defensa y el desarrollo nacional según Departamento, Febrero 2016</t>
  </si>
  <si>
    <t>Ejecución Financiera del Programa Presupuestal Mejora de las capacidades militares para la defensa y el desarrollo nacional según Principales Productos, Febrero 2016</t>
  </si>
  <si>
    <t>Ejecución Financiera del Programa Presupuestal Mejora de las capacidades militares para la defensa y el desarrollo nacional según Principales Actividades, Febrero 2016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</si>
  <si>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</si>
  <si>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</si>
  <si>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</si>
  <si>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</si>
  <si>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</si>
  <si>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</si>
  <si>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</si>
  <si>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</si>
  <si>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</si>
  <si>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</si>
  <si>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</si>
  <si>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</si>
  <si>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</si>
  <si>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</si>
  <si>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</si>
  <si>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</si>
  <si>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</si>
  <si>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</si>
  <si>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</si>
  <si>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</si>
  <si>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</si>
  <si>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</si>
  <si>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</si>
  <si>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</si>
  <si>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</si>
  <si>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Mantenimiento  del efectivo militar</t>
  </si>
  <si>
    <t>Entrenamiento de las unidades operativas militares</t>
  </si>
  <si>
    <t>Horas</t>
  </si>
  <si>
    <t>Kilómetro cuadrado</t>
  </si>
  <si>
    <t>Monto Ejecutado y Avance de Ejecución Financiera del Programa Presupuestal Mejora de las capacidades militares para la defensa y el desarrollo nacional según Departamento, Febrero 2016</t>
  </si>
  <si>
    <t>Alerta de Niveles Bajos en la Ejecución Financiera (menor a 12.5%) para Principales Productos del Programa Presupuestal Mejora de las capacidades militares para la defensa y el desarrollo nacional, Febrero 2016</t>
  </si>
  <si>
    <t>Ejecución Financiera del Programa Presupuestal Prevención y recuperación ambiental según Pliego, Febrero 2016</t>
  </si>
  <si>
    <t>Ejecución Financiera del Programa Presupuestal Prevención y recuperación ambiental según Departamento, Febrero 2016</t>
  </si>
  <si>
    <t>Ejecución Financiera del Programa Presupuestal Prevención y recuperación ambiental según Principales Productos, Febrero 2016</t>
  </si>
  <si>
    <t>Ejecución Financiera del Programa Presupuestal Prevención y recuperación ambiental según Principales Actividades, Febrero 2016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</si>
  <si>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</si>
  <si>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</si>
  <si>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</si>
  <si>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</si>
  <si>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</si>
  <si>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</si>
  <si>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</si>
  <si>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Monto Ejecutado y Avance de Ejecución Financiera del Programa Presupuestal Prevención y recuperación ambiental según Departamento, Febrero 2016</t>
  </si>
  <si>
    <t>Alerta de Niveles Bajos en la Ejecución Financiera (menor a 12.5%) para Principales Productos del Programa Presupuestal Prevención y recuperación ambiental, Febrero 2016</t>
  </si>
  <si>
    <t>Ejecución Financiera del Programa Presupuestal Desarrollo de la ciencia, tecnología e innovación tecnológica según Pliego, Febrero 2016</t>
  </si>
  <si>
    <t>Ejecución Financiera del Programa Presupuestal Desarrollo de la ciencia, tecnología e innovación tecnológica según Departamento, Febrero 2016</t>
  </si>
  <si>
    <t>Ejecución Financiera del Programa Presupuestal Desarrollo de la ciencia, tecnología e innovación tecnológica según Principales Productos, Febrero 2016</t>
  </si>
  <si>
    <t>Ejecución Financiera del Programa Presupuestal Desarrollo de la ciencia, tecnología e innovación tecnológica según Principales Actividades, Febrero 2016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</si>
  <si>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</si>
  <si>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</si>
  <si>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</si>
  <si>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y desarrollo de la investigación, innovación y transferencia tecnológica</t>
  </si>
  <si>
    <t>Desarrollo de normas, instrumentos técnico normativos, guías técnicas e información especializada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</si>
  <si>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</si>
  <si>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</si>
  <si>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</si>
  <si>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</si>
  <si>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</si>
  <si>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</si>
  <si>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</si>
  <si>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</si>
  <si>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</si>
  <si>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Incentivos para la inversión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</si>
  <si>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</si>
  <si>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</si>
  <si>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Programas de post grado en ciencia, tecnología e innovación tecnológica</t>
  </si>
  <si>
    <t>Operación y mantenimiento de infraestructura  científica y tecnológica</t>
  </si>
  <si>
    <t>Instituciones desarrollan y ejecutan proyectos de investigación científica y de innovación tecnológica</t>
  </si>
  <si>
    <t>Documento emitido</t>
  </si>
  <si>
    <t>Publicación</t>
  </si>
  <si>
    <t>Programa</t>
  </si>
  <si>
    <t>Proyecto de investigación</t>
  </si>
  <si>
    <t>Monto Ejecutado y Avance de Ejecución Financiera del Programa Presupuestal Desarrollo de la ciencia, tecnología e innovación tecnológica según Departamento, Febrero 2016</t>
  </si>
  <si>
    <t>Alerta de Niveles Bajos en la Ejecución Financiera (menor a 12.5%) para Principales Productos del Programa Presupuestal Desarrollo de la ciencia, tecnología e innovación tecnológica, Febrero 2016</t>
  </si>
  <si>
    <t>Ejecución Financiera del Programa Presupuestal Reducción del costo, tiempo e inseguridad en el sistema de transporte según Pliego, Febrero 2016</t>
  </si>
  <si>
    <t>Ejecución Financiera del Programa Presupuestal Reducción del costo, tiempo e inseguridad en el sistema de transporte según Departamento, Febrero 2016</t>
  </si>
  <si>
    <t>Ejecución Financiera del Programa Presupuestal Reducción del costo, tiempo e inseguridad en el sistema de transporte según Principales Productos, Febrero 2016</t>
  </si>
  <si>
    <t>Ejecución Financiera del Programa Presupuestal Reducción del costo, tiempo e inseguridad en el sistema de transporte según Principales Actividades, Febrero 2016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</si>
  <si>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</si>
  <si>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</si>
  <si>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</si>
  <si>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</si>
  <si>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</si>
  <si>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</si>
  <si>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</si>
  <si>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</si>
  <si>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</si>
  <si>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</si>
  <si>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PERSONA NATURAL O JURÍDICA AUTORIZADA PARA BRINDAR SERVICIOS AERONAUTICOS</t>
  </si>
  <si>
    <t>PERSONA NATURAL O JURÍDICA INSPECCIONADA EN SEGURIDAD AERONAUTICA</t>
  </si>
  <si>
    <t>PERSONAS ATENDIDAS POR VUELOS SUBSIDIADOS</t>
  </si>
  <si>
    <t>FERROCARRIL NACIONAL OPERATIVO Y CON MANTENIMIENTO</t>
  </si>
  <si>
    <t>Sistema eléctrico de transporte masivo operativo y con mantenimiento</t>
  </si>
  <si>
    <t>PERSONA NATURAL O JURIDICA AUTORIZADA PARA BRINDAR SERVICIOS FERROVIARIOS</t>
  </si>
  <si>
    <t>PERSONA NATURAL O JURIDICA INSPECCIONADA EN LA PRESTACION DE SERVICIOS FERROVIARIOS</t>
  </si>
  <si>
    <t>HIDROVIA OPERATIVA Y CON MANTENIMIENTO</t>
  </si>
  <si>
    <t>OPERADORES DEL SERVICIO DE TRANSPORTE ACUATICO AUTORIZADOS</t>
  </si>
  <si>
    <t>OPERADORES DEL SERVICIO DE TRANSPORTE ACUATICO INSPECCIONADOS</t>
  </si>
  <si>
    <t>PERSONA NATURAL O JURIDICA CON AUTORIZACION PORTUARIA</t>
  </si>
  <si>
    <t>TERMINAL PORTUARIO CON ESTANDARES DE GESTION Y OPERACION</t>
  </si>
  <si>
    <t>NAVE ATENDIDA CON SERVICIOS PORTUARIOS GENERALES</t>
  </si>
  <si>
    <t>PERSONA NATURAL O JURIDICA SUPERVISADA O FISCALIZADA EN ACTIVIDADES E INFRAESTRUCTURA PORTUARIA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</si>
  <si>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</si>
  <si>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</si>
  <si>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</si>
  <si>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</si>
  <si>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</si>
  <si>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</si>
  <si>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</si>
  <si>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</si>
  <si>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</si>
  <si>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</si>
  <si>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</si>
  <si>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</si>
  <si>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</si>
  <si>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</si>
  <si>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</si>
  <si>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</si>
  <si>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</si>
  <si>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</si>
  <si>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</si>
  <si>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</si>
  <si>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</si>
  <si>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</si>
  <si>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</si>
  <si>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</si>
  <si>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</si>
  <si>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</si>
  <si>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</si>
  <si>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</si>
  <si>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Fiscalización del tránsito a vehículos de transporte terrestre</t>
  </si>
  <si>
    <t>Elaboración y/o actualización de normas legales administrativas y técnicas</t>
  </si>
  <si>
    <t>Acciones requeridas para los procesos de consulta previa relativos a proyectos de inversión hidroviarios</t>
  </si>
  <si>
    <t>Planeamiento y facilitación de proyectos de desarrollo portuario</t>
  </si>
  <si>
    <t>Investigación de accidentes aéreos</t>
  </si>
  <si>
    <t>Transferencias a entidades</t>
  </si>
  <si>
    <t>Fortalecimiento de capacidades en el sistema de transporte</t>
  </si>
  <si>
    <t>Operación y mantenimiento  de las actividades ferroviarias urbanas concesionadas</t>
  </si>
  <si>
    <t>Estudios complementarios para la operación y/o desarrollo de la red ferroviaria urbana existente</t>
  </si>
  <si>
    <t>Vehículo controlado</t>
  </si>
  <si>
    <t>Puente</t>
  </si>
  <si>
    <t>Maquinaria</t>
  </si>
  <si>
    <t>Resolución notificada</t>
  </si>
  <si>
    <t>Monto Ejecutado y Avance de Ejecución Financiera del Programa Presupuestal Reducción del costo, tiempo e inseguridad en el sistema de transporte según Departamento, Febrero 2016</t>
  </si>
  <si>
    <t>Alerta de Niveles Bajos en la Ejecución Financiera (menor a 12.5%) para Principales Productos del Programa Presupuestal Reducción del costo, tiempo e inseguridad en el sistema de transporte, Febrero 2016</t>
  </si>
  <si>
    <t>Ejecución Financiera del Programa Presupuestal Disminución de la incidencia de los conflictos, protestas y movilizaciones sociales violentas que alteran el orden público según Pliego, Febrero 2016</t>
  </si>
  <si>
    <t>Ejecución Financiera del Programa Presupuestal Disminución de la incidencia de los conflictos, protestas y movilizaciones sociales violentas que alteran el orden público según Departamento, Febrero 2016</t>
  </si>
  <si>
    <t>Ejecución Financiera del Programa Presupuestal Disminución de la incidencia de los conflictos, protestas y movilizaciones sociales violentas que alteran el orden público según Principales Productos, Febrero 2016</t>
  </si>
  <si>
    <t>Ejecución Financiera del Programa Presupuestal Disminución de la incidencia de los conflictos, protestas y movilizaciones sociales violentas que alteran el orden público según Principales Actividades, Febrero 2016</t>
  </si>
  <si>
    <t>Población informada sobre su participación en eventos públicos</t>
  </si>
  <si>
    <t>Eventos públicos vigilados y controlados</t>
  </si>
  <si>
    <t>Procesos judiciales por delitos contra el orden público atendidos por la procuraduría publica</t>
  </si>
  <si>
    <t>Información a la población sobre sus deberes, derechos y normas que regulan su participación en eventos públicos</t>
  </si>
  <si>
    <t>Identificación, monitoreo y alerta de conflictos y otros eventos</t>
  </si>
  <si>
    <t>Atención a requerimientos de otorgamiento de garantías de orden público</t>
  </si>
  <si>
    <t>Acciones de inteligencia para prevenir, detectar y/o neutralizar alteraciones del orden público</t>
  </si>
  <si>
    <t>Operaciones policiales para controlar y vigilar los eventos públicos</t>
  </si>
  <si>
    <t>Mantenimiento y reposición de infraestructura y equipamiento</t>
  </si>
  <si>
    <t>Mantenimiento y reposición de vehículos</t>
  </si>
  <si>
    <t>Diligencias preliminares para las denuncias a infractores contra el orden público</t>
  </si>
  <si>
    <t>Participación de la procuraduría publica en procesos judiciales relacionados a delitos contra el orden público</t>
  </si>
  <si>
    <t>Proceso judicial</t>
  </si>
  <si>
    <t>Monto Ejecutado y Avance de Ejecución Financiera del Programa Presupuestal Disminución de la incidencia de los conflictos, protestas y movilizaciones sociales violentas que alteran el orden público según Departamento, Febrero 2016</t>
  </si>
  <si>
    <t>Alerta de Niveles Bajos en la Ejecución Financiera (menor a 12.5%) para Principales Productos del Programa Presupuestal Disminución de la incidencia de los conflictos, protestas y movilizaciones sociales violentas que alteran el orden público, Febrero 2016</t>
  </si>
  <si>
    <t>Ejecución Financiera del Programa Presupuestal Desarrollo y promoción de las artes e industrias culturales según Pliego, Febrero 2016</t>
  </si>
  <si>
    <t>Ejecución Financiera del Programa Presupuestal Desarrollo y promoción de las artes e industrias culturales según Departamento, Febrero 2016</t>
  </si>
  <si>
    <t>Ejecución Financiera del Programa Presupuestal Desarrollo y promoción de las artes e industrias culturales según Principales Productos, Febrero 2016</t>
  </si>
  <si>
    <t>Ejecución Financiera del Programa Presupuestal Desarrollo y promoción de las artes e industrias culturales según Principales Actividades, Febrero 2016</t>
  </si>
  <si>
    <t>Emprendedores acceden a mecanismos para el desarrollo de una oferta cultural diversa</t>
  </si>
  <si>
    <t>Artistas acceden a herramientas para el desarrollo de sus procesos creativos</t>
  </si>
  <si>
    <t>Instituciones públicas y organizaciones culturales cuentan con herramientas para una adecuada gestión de políticas culturales</t>
  </si>
  <si>
    <t>Población se beneficia de una oferta cultural diversa y reconocida a nivel nacional e internacional</t>
  </si>
  <si>
    <t>Implementación de acciones para la valoración y el reconocimiento a la actividad artística y cultural</t>
  </si>
  <si>
    <t>Implementación de acciones para el acceso y la apreciación de la diversidad de expresiones artísticas</t>
  </si>
  <si>
    <t>Organización de eventos dirigidos a incrementar la diversidad de la oferta cultural y su reconocimiento</t>
  </si>
  <si>
    <t>Implementación de una plataforma de servicios al emprendedor cultural</t>
  </si>
  <si>
    <t>Organización y participación en eventos para posicionamiento de las artes e industrias culturales</t>
  </si>
  <si>
    <t>Elaboración y gestión de mecanismos de financiamiento para el desarrollo de emprendimientos culturales</t>
  </si>
  <si>
    <t>Capacitación para el desempeño profesional del sector artístico</t>
  </si>
  <si>
    <t>Organización de actividades para el intercambio y fortalecimiento de los procesos creativos</t>
  </si>
  <si>
    <t>Elaboración y difusión de lineamientos y guías para la adecuada gestión  en materia de artes e industrias culturales</t>
  </si>
  <si>
    <t>Asistencia técnica a organizaciones y entidades para estrategias de desarrollo cultural regionales y locales</t>
  </si>
  <si>
    <t>Evento cultural</t>
  </si>
  <si>
    <t>Actividad efectuada</t>
  </si>
  <si>
    <t>Monto Ejecutado y Avance de Ejecución Financiera del Programa Presupuestal Desarrollo y promoción de las artes e industrias culturales según Departamento, Febrero 2016</t>
  </si>
  <si>
    <t>Alerta de Niveles Bajos en la Ejecución Financiera (menor a 12.5%) para Principales Productos del Programa Presupuestal Desarrollo y promoción de las artes e industrias culturales, Febrero 2016</t>
  </si>
  <si>
    <t>Ejecución Financiera del Programa Presupuestal Protección de la propiedad intelectual según Pliego, Febrero 2016</t>
  </si>
  <si>
    <t>Ejecución Financiera del Programa Presupuestal Protección de la propiedad intelectual según Departamento, Febrero 2016</t>
  </si>
  <si>
    <t>Ejecución Financiera del Programa Presupuestal Protección de la propiedad intelectual según Principales Productos, Febrero 2016</t>
  </si>
  <si>
    <t>Ejecución Financiera del Programa Presupuestal Protección de la propiedad intelectual según Principales Actividades, Febrero 2016</t>
  </si>
  <si>
    <t>Personas naturales y/o jurídicas cuentan con información especializada sobre propiedad intelectual</t>
  </si>
  <si>
    <t>Personas naturales y/o jurídicas reciben acompañamiento para la obtención o reconocimiento de derechos de propiedad intelectual</t>
  </si>
  <si>
    <t>Administrados cuentan con procedimientos de propiedad intelectual</t>
  </si>
  <si>
    <t>Titulares reciben vigilancia sobre sus derechos de propiedad intelectual</t>
  </si>
  <si>
    <t>Diseñar y desarrollar información especializada de propiedad intelectual</t>
  </si>
  <si>
    <t>Difusión de información especializada de propiedad intelectual</t>
  </si>
  <si>
    <t>Plataforma de servicios de propiedad intelectual</t>
  </si>
  <si>
    <t>Asistencia técnica a usuarios de los servicios de propiedad intelectual</t>
  </si>
  <si>
    <t>Capacitación a usuarios y actores vinculados a los servicios de propiedad intelectual</t>
  </si>
  <si>
    <t>Resolución de expedientes de los administrados</t>
  </si>
  <si>
    <t>Realizar inspecciones sobre derechos de propiedad intelectual</t>
  </si>
  <si>
    <t>Monto Ejecutado y Avance de Ejecución Financiera del Programa Presupuestal Protección de la propiedad intelectual según Departamento, Febrero 2016</t>
  </si>
  <si>
    <t>Alerta de Niveles Bajos en la Ejecución Financiera (menor a 12.5%) para Principales Productos del Programa Presupuestal Protección de la propiedad intelectual, Febrero 2016</t>
  </si>
  <si>
    <t>Ejecución Financiera del Programa Presupuestal Acceso de personas adultas mayores a servicios especializados según Pliego, Febrero 2016</t>
  </si>
  <si>
    <t>Ejecución Financiera del Programa Presupuestal Acceso de personas adultas mayores a servicios especializados según Departamento, Febrero 2016</t>
  </si>
  <si>
    <t>Ejecución Financiera del Programa Presupuestal Acceso de personas adultas mayores a servicios especializados según Principales Productos, Febrero 2016</t>
  </si>
  <si>
    <t>Ejecución Financiera del Programa Presupuestal Acceso de personas adultas mayores a servicios especializados según Principales Actividades, Febrero 2016</t>
  </si>
  <si>
    <t>Familiares y cuidadores con capacidades fortalecidas en el buen trato al adulto mayor</t>
  </si>
  <si>
    <t>Personas adultas mayores atendidos involucrando al entorno familiar y social</t>
  </si>
  <si>
    <t>Desarrollo de competencias en familiares para la atención de personas adultas mayores</t>
  </si>
  <si>
    <t>Desarrollo de competencias en cuidadores para la atención de personas adultas mayores</t>
  </si>
  <si>
    <t>Identificación, selección y derivación de personas adultas mayores en situación en riego</t>
  </si>
  <si>
    <t>Personas adultas mayores en situación de riesgo atendidas en centros de atención de noche</t>
  </si>
  <si>
    <t>Personas adultas mayores en situación de riesgo atendidas en centros de atención residencial</t>
  </si>
  <si>
    <t>Personas adultas mayores en situación de riesgo atendidas en centros de atención de día</t>
  </si>
  <si>
    <t>Personas adultas mayores reciben servicios para prevenir condiciones de riesgo</t>
  </si>
  <si>
    <t>Monto Ejecutado y Avance de Ejecución Financiera del Programa Presupuestal Acceso de personas adultas mayores a servicios especializados según Departamento, Febrero 2016</t>
  </si>
  <si>
    <t>Alerta de Niveles Bajos en la Ejecución Financiera (menor a 12.5%) para Principales Productos del Programa Presupuestal Acceso de personas adultas mayores a servicios especializados, Febrero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</si>
</sst>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theme" Target="theme/theme1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styles" Target="style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sharedStrings" Target="sharedStrings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Dpto'!$L$7:$L$31</c:f>
              <c:strCache>
                <c:ptCount val="25"/>
                <c:pt idx="0">
                  <c:v>Provincia Constitucional del Callao</c:v>
                </c:pt>
                <c:pt idx="1">
                  <c:v>Arequipa</c:v>
                </c:pt>
                <c:pt idx="2">
                  <c:v>Cajamarca</c:v>
                </c:pt>
                <c:pt idx="3">
                  <c:v>Cusco</c:v>
                </c:pt>
                <c:pt idx="4">
                  <c:v>Ayacucho</c:v>
                </c:pt>
                <c:pt idx="5">
                  <c:v>Apurímac</c:v>
                </c:pt>
                <c:pt idx="6">
                  <c:v>San Martín</c:v>
                </c:pt>
                <c:pt idx="7">
                  <c:v>Ancash</c:v>
                </c:pt>
                <c:pt idx="8">
                  <c:v>Lambayeque</c:v>
                </c:pt>
                <c:pt idx="9">
                  <c:v>Pasco</c:v>
                </c:pt>
                <c:pt idx="10">
                  <c:v>Tumbes</c:v>
                </c:pt>
                <c:pt idx="11">
                  <c:v>Moquegua</c:v>
                </c:pt>
                <c:pt idx="12">
                  <c:v>La Libertad</c:v>
                </c:pt>
                <c:pt idx="13">
                  <c:v>Huánuco</c:v>
                </c:pt>
                <c:pt idx="14">
                  <c:v>Huancavelica</c:v>
                </c:pt>
                <c:pt idx="15">
                  <c:v>Junín</c:v>
                </c:pt>
                <c:pt idx="16">
                  <c:v>Lima</c:v>
                </c:pt>
                <c:pt idx="17">
                  <c:v>Ucayali</c:v>
                </c:pt>
                <c:pt idx="18">
                  <c:v>Ica</c:v>
                </c:pt>
                <c:pt idx="19">
                  <c:v>Tacna</c:v>
                </c:pt>
                <c:pt idx="20">
                  <c:v>Puno</c:v>
                </c:pt>
                <c:pt idx="21">
                  <c:v>Piura</c:v>
                </c:pt>
                <c:pt idx="22">
                  <c:v>Madre de Dios</c:v>
                </c:pt>
                <c:pt idx="23">
                  <c:v>Loreto</c:v>
                </c:pt>
                <c:pt idx="24">
                  <c:v>Amazonas</c:v>
                </c:pt>
              </c:strCache>
            </c:strRef>
          </c:cat>
          <c:val>
            <c:numRef>
              <c:f>'PAN Dpto'!$M$7:$M$31</c:f>
              <c:numCache>
                <c:formatCode>#,##0.0</c:formatCode>
                <c:ptCount val="25"/>
                <c:pt idx="0">
                  <c:v>8.9423609499999994</c:v>
                </c:pt>
                <c:pt idx="1">
                  <c:v>7.7220754199999986</c:v>
                </c:pt>
                <c:pt idx="2">
                  <c:v>19.986406850000002</c:v>
                </c:pt>
                <c:pt idx="3">
                  <c:v>13.454806540000005</c:v>
                </c:pt>
                <c:pt idx="4">
                  <c:v>14.49744201999999</c:v>
                </c:pt>
                <c:pt idx="5">
                  <c:v>9.7111373799999985</c:v>
                </c:pt>
                <c:pt idx="6">
                  <c:v>7.2965270499999981</c:v>
                </c:pt>
                <c:pt idx="7">
                  <c:v>10.253699429999998</c:v>
                </c:pt>
                <c:pt idx="8">
                  <c:v>6.0614912600000004</c:v>
                </c:pt>
                <c:pt idx="9">
                  <c:v>2.6200083300000001</c:v>
                </c:pt>
                <c:pt idx="10">
                  <c:v>2.1994270199999999</c:v>
                </c:pt>
                <c:pt idx="11">
                  <c:v>3.0926804099999998</c:v>
                </c:pt>
                <c:pt idx="12">
                  <c:v>11.00193472</c:v>
                </c:pt>
                <c:pt idx="13">
                  <c:v>8.3194523799999995</c:v>
                </c:pt>
                <c:pt idx="14">
                  <c:v>8.4222637900000041</c:v>
                </c:pt>
                <c:pt idx="15">
                  <c:v>7.6791395499999995</c:v>
                </c:pt>
                <c:pt idx="16">
                  <c:v>43.928387649999976</c:v>
                </c:pt>
                <c:pt idx="17">
                  <c:v>4.1299721500000004</c:v>
                </c:pt>
                <c:pt idx="18">
                  <c:v>3.5563496499999987</c:v>
                </c:pt>
                <c:pt idx="19">
                  <c:v>2.7175186999999998</c:v>
                </c:pt>
                <c:pt idx="20">
                  <c:v>7.8253037700000032</c:v>
                </c:pt>
                <c:pt idx="21">
                  <c:v>8.8670910000000003</c:v>
                </c:pt>
                <c:pt idx="22">
                  <c:v>1.1704527999999998</c:v>
                </c:pt>
                <c:pt idx="23">
                  <c:v>5.1611592000000011</c:v>
                </c:pt>
                <c:pt idx="24">
                  <c:v>6.7375815600000006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265776"/>
        <c:axId val="285103368"/>
      </c:barChart>
      <c:lineChart>
        <c:grouping val="standard"/>
        <c:varyColors val="0"/>
        <c:ser>
          <c:idx val="1"/>
          <c:order val="1"/>
          <c:tx>
            <c:strRef>
              <c:f>'PAN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Dpto'!$L$7:$L$31</c:f>
              <c:strCache>
                <c:ptCount val="25"/>
                <c:pt idx="0">
                  <c:v>Provincia Constitucional del Callao</c:v>
                </c:pt>
                <c:pt idx="1">
                  <c:v>Arequipa</c:v>
                </c:pt>
                <c:pt idx="2">
                  <c:v>Cajamarca</c:v>
                </c:pt>
                <c:pt idx="3">
                  <c:v>Cusco</c:v>
                </c:pt>
                <c:pt idx="4">
                  <c:v>Ayacucho</c:v>
                </c:pt>
                <c:pt idx="5">
                  <c:v>Apurímac</c:v>
                </c:pt>
                <c:pt idx="6">
                  <c:v>San Martín</c:v>
                </c:pt>
                <c:pt idx="7">
                  <c:v>Ancash</c:v>
                </c:pt>
                <c:pt idx="8">
                  <c:v>Lambayeque</c:v>
                </c:pt>
                <c:pt idx="9">
                  <c:v>Pasco</c:v>
                </c:pt>
                <c:pt idx="10">
                  <c:v>Tumbes</c:v>
                </c:pt>
                <c:pt idx="11">
                  <c:v>Moquegua</c:v>
                </c:pt>
                <c:pt idx="12">
                  <c:v>La Libertad</c:v>
                </c:pt>
                <c:pt idx="13">
                  <c:v>Huánuco</c:v>
                </c:pt>
                <c:pt idx="14">
                  <c:v>Huancavelica</c:v>
                </c:pt>
                <c:pt idx="15">
                  <c:v>Junín</c:v>
                </c:pt>
                <c:pt idx="16">
                  <c:v>Lima</c:v>
                </c:pt>
                <c:pt idx="17">
                  <c:v>Ucayali</c:v>
                </c:pt>
                <c:pt idx="18">
                  <c:v>Ica</c:v>
                </c:pt>
                <c:pt idx="19">
                  <c:v>Tacna</c:v>
                </c:pt>
                <c:pt idx="20">
                  <c:v>Puno</c:v>
                </c:pt>
                <c:pt idx="21">
                  <c:v>Piura</c:v>
                </c:pt>
                <c:pt idx="22">
                  <c:v>Madre de Dios</c:v>
                </c:pt>
                <c:pt idx="23">
                  <c:v>Loreto</c:v>
                </c:pt>
                <c:pt idx="24">
                  <c:v>Amazonas</c:v>
                </c:pt>
              </c:strCache>
            </c:strRef>
          </c:cat>
          <c:val>
            <c:numRef>
              <c:f>'PAN Dpto'!$N$7:$N$31</c:f>
              <c:numCache>
                <c:formatCode>0%</c:formatCode>
                <c:ptCount val="25"/>
                <c:pt idx="0">
                  <c:v>0.200249519147354</c:v>
                </c:pt>
                <c:pt idx="1">
                  <c:v>0.14720689876238943</c:v>
                </c:pt>
                <c:pt idx="2">
                  <c:v>0.14483396789600808</c:v>
                </c:pt>
                <c:pt idx="3">
                  <c:v>0.14408360173105</c:v>
                </c:pt>
                <c:pt idx="4">
                  <c:v>0.14399462461620768</c:v>
                </c:pt>
                <c:pt idx="5">
                  <c:v>0.14174965793945746</c:v>
                </c:pt>
                <c:pt idx="6">
                  <c:v>0.13116144253647316</c:v>
                </c:pt>
                <c:pt idx="7">
                  <c:v>0.12864505547883404</c:v>
                </c:pt>
                <c:pt idx="8">
                  <c:v>0.12741725554796635</c:v>
                </c:pt>
                <c:pt idx="9">
                  <c:v>0.12070726167970346</c:v>
                </c:pt>
                <c:pt idx="10">
                  <c:v>0.11675166296352463</c:v>
                </c:pt>
                <c:pt idx="11">
                  <c:v>0.11386757323899574</c:v>
                </c:pt>
                <c:pt idx="12">
                  <c:v>0.11264401354332682</c:v>
                </c:pt>
                <c:pt idx="13">
                  <c:v>0.10939136999382876</c:v>
                </c:pt>
                <c:pt idx="14">
                  <c:v>0.10755625688416071</c:v>
                </c:pt>
                <c:pt idx="15">
                  <c:v>0.10400636154137582</c:v>
                </c:pt>
                <c:pt idx="16">
                  <c:v>0.10250553047902171</c:v>
                </c:pt>
                <c:pt idx="17">
                  <c:v>0.10145570137843363</c:v>
                </c:pt>
                <c:pt idx="18">
                  <c:v>0.10010350095305713</c:v>
                </c:pt>
                <c:pt idx="19">
                  <c:v>9.9189455264385246E-2</c:v>
                </c:pt>
                <c:pt idx="20">
                  <c:v>9.6005699241438425E-2</c:v>
                </c:pt>
                <c:pt idx="21">
                  <c:v>9.3927298601817491E-2</c:v>
                </c:pt>
                <c:pt idx="22">
                  <c:v>9.1477293997995632E-2</c:v>
                </c:pt>
                <c:pt idx="23">
                  <c:v>8.6153243781571034E-2</c:v>
                </c:pt>
                <c:pt idx="24">
                  <c:v>8.5269169710575729E-2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77976"/>
        <c:axId val="282400784"/>
      </c:lineChart>
      <c:catAx>
        <c:axId val="28126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5103368"/>
        <c:crosses val="autoZero"/>
        <c:auto val="1"/>
        <c:lblAlgn val="ctr"/>
        <c:lblOffset val="100"/>
        <c:noMultiLvlLbl val="0"/>
      </c:catAx>
      <c:valAx>
        <c:axId val="285103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1265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2400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6177976"/>
        <c:crosses val="max"/>
        <c:crossBetween val="between"/>
      </c:valAx>
      <c:catAx>
        <c:axId val="28617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2400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Dpto'!$L$7:$L$27</c:f>
              <c:strCache>
                <c:ptCount val="21"/>
                <c:pt idx="0">
                  <c:v>Arequipa</c:v>
                </c:pt>
                <c:pt idx="1">
                  <c:v>La Libertad</c:v>
                </c:pt>
                <c:pt idx="2">
                  <c:v>Puno</c:v>
                </c:pt>
                <c:pt idx="3">
                  <c:v>Cusco</c:v>
                </c:pt>
                <c:pt idx="4">
                  <c:v>San Martín</c:v>
                </c:pt>
                <c:pt idx="5">
                  <c:v>Lima</c:v>
                </c:pt>
                <c:pt idx="6">
                  <c:v>Ayacucho</c:v>
                </c:pt>
                <c:pt idx="7">
                  <c:v>Madre de Dios</c:v>
                </c:pt>
                <c:pt idx="8">
                  <c:v>Piura</c:v>
                </c:pt>
                <c:pt idx="9">
                  <c:v>Junín</c:v>
                </c:pt>
                <c:pt idx="10">
                  <c:v>Ica</c:v>
                </c:pt>
                <c:pt idx="11">
                  <c:v>Ancash</c:v>
                </c:pt>
                <c:pt idx="12">
                  <c:v>Huánuco</c:v>
                </c:pt>
                <c:pt idx="13">
                  <c:v>Cajamarca</c:v>
                </c:pt>
                <c:pt idx="14">
                  <c:v>Tumbes</c:v>
                </c:pt>
                <c:pt idx="15">
                  <c:v>Apurímac</c:v>
                </c:pt>
                <c:pt idx="16">
                  <c:v>Loreto</c:v>
                </c:pt>
                <c:pt idx="17">
                  <c:v>Lambayeque</c:v>
                </c:pt>
                <c:pt idx="18">
                  <c:v>Huancavelica</c:v>
                </c:pt>
                <c:pt idx="19">
                  <c:v>Ucayali</c:v>
                </c:pt>
                <c:pt idx="20">
                  <c:v>Tacna</c:v>
                </c:pt>
              </c:strCache>
            </c:strRef>
          </c:cat>
          <c:val>
            <c:numRef>
              <c:f>'OSCE Dpto'!$M$7:$M$27</c:f>
              <c:numCache>
                <c:formatCode>#,##0.0</c:formatCode>
                <c:ptCount val="21"/>
                <c:pt idx="0">
                  <c:v>3.7417279999999997E-2</c:v>
                </c:pt>
                <c:pt idx="1">
                  <c:v>3.7560610000000001E-2</c:v>
                </c:pt>
                <c:pt idx="2">
                  <c:v>3.6378029999999999E-2</c:v>
                </c:pt>
                <c:pt idx="3">
                  <c:v>3.6246549999999995E-2</c:v>
                </c:pt>
                <c:pt idx="4">
                  <c:v>3.6021530000000003E-2</c:v>
                </c:pt>
                <c:pt idx="5">
                  <c:v>2.46277809</c:v>
                </c:pt>
                <c:pt idx="6">
                  <c:v>3.6139899999999996E-2</c:v>
                </c:pt>
                <c:pt idx="7">
                  <c:v>9.5132999999999988E-3</c:v>
                </c:pt>
                <c:pt idx="8">
                  <c:v>3.6246549999999995E-2</c:v>
                </c:pt>
                <c:pt idx="9">
                  <c:v>2.8639899999999999E-2</c:v>
                </c:pt>
                <c:pt idx="10">
                  <c:v>3.1572900000000001E-2</c:v>
                </c:pt>
                <c:pt idx="11">
                  <c:v>2.8639899999999999E-2</c:v>
                </c:pt>
                <c:pt idx="12">
                  <c:v>2.8639899999999999E-2</c:v>
                </c:pt>
                <c:pt idx="13">
                  <c:v>2.823444E-2</c:v>
                </c:pt>
                <c:pt idx="14">
                  <c:v>9.7132999999999994E-3</c:v>
                </c:pt>
                <c:pt idx="15">
                  <c:v>9.7132999999999994E-3</c:v>
                </c:pt>
                <c:pt idx="16">
                  <c:v>2.4921249999999999E-2</c:v>
                </c:pt>
                <c:pt idx="17">
                  <c:v>2.8535730000000002E-2</c:v>
                </c:pt>
                <c:pt idx="18">
                  <c:v>3.2268900000000003E-2</c:v>
                </c:pt>
                <c:pt idx="19">
                  <c:v>9.7132999999999994E-3</c:v>
                </c:pt>
                <c:pt idx="20">
                  <c:v>9.7132999999999994E-3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49224"/>
        <c:axId val="287446872"/>
      </c:barChart>
      <c:lineChart>
        <c:grouping val="standard"/>
        <c:varyColors val="0"/>
        <c:ser>
          <c:idx val="1"/>
          <c:order val="1"/>
          <c:tx>
            <c:strRef>
              <c:f>'OSCE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Dpto'!$L$7:$L$27</c:f>
              <c:strCache>
                <c:ptCount val="21"/>
                <c:pt idx="0">
                  <c:v>Arequipa</c:v>
                </c:pt>
                <c:pt idx="1">
                  <c:v>La Libertad</c:v>
                </c:pt>
                <c:pt idx="2">
                  <c:v>Puno</c:v>
                </c:pt>
                <c:pt idx="3">
                  <c:v>Cusco</c:v>
                </c:pt>
                <c:pt idx="4">
                  <c:v>San Martín</c:v>
                </c:pt>
                <c:pt idx="5">
                  <c:v>Lima</c:v>
                </c:pt>
                <c:pt idx="6">
                  <c:v>Ayacucho</c:v>
                </c:pt>
                <c:pt idx="7">
                  <c:v>Madre de Dios</c:v>
                </c:pt>
                <c:pt idx="8">
                  <c:v>Piura</c:v>
                </c:pt>
                <c:pt idx="9">
                  <c:v>Junín</c:v>
                </c:pt>
                <c:pt idx="10">
                  <c:v>Ica</c:v>
                </c:pt>
                <c:pt idx="11">
                  <c:v>Ancash</c:v>
                </c:pt>
                <c:pt idx="12">
                  <c:v>Huánuco</c:v>
                </c:pt>
                <c:pt idx="13">
                  <c:v>Cajamarca</c:v>
                </c:pt>
                <c:pt idx="14">
                  <c:v>Tumbes</c:v>
                </c:pt>
                <c:pt idx="15">
                  <c:v>Apurímac</c:v>
                </c:pt>
                <c:pt idx="16">
                  <c:v>Loreto</c:v>
                </c:pt>
                <c:pt idx="17">
                  <c:v>Lambayeque</c:v>
                </c:pt>
                <c:pt idx="18">
                  <c:v>Huancavelica</c:v>
                </c:pt>
                <c:pt idx="19">
                  <c:v>Ucayali</c:v>
                </c:pt>
                <c:pt idx="20">
                  <c:v>Tacna</c:v>
                </c:pt>
              </c:strCache>
            </c:strRef>
          </c:cat>
          <c:val>
            <c:numRef>
              <c:f>'OSCE Dpto'!$N$7:$N$27</c:f>
              <c:numCache>
                <c:formatCode>0%</c:formatCode>
                <c:ptCount val="21"/>
                <c:pt idx="0">
                  <c:v>7.1224069470406173E-2</c:v>
                </c:pt>
                <c:pt idx="1">
                  <c:v>6.6624586485503706E-2</c:v>
                </c:pt>
                <c:pt idx="2">
                  <c:v>6.2161714648950137E-2</c:v>
                </c:pt>
                <c:pt idx="3">
                  <c:v>5.9072048683260547E-2</c:v>
                </c:pt>
                <c:pt idx="4">
                  <c:v>5.8316801227806324E-2</c:v>
                </c:pt>
                <c:pt idx="5">
                  <c:v>5.7519986259355442E-2</c:v>
                </c:pt>
                <c:pt idx="6">
                  <c:v>5.650161187944204E-2</c:v>
                </c:pt>
                <c:pt idx="7">
                  <c:v>5.5667515140875978E-2</c:v>
                </c:pt>
                <c:pt idx="8">
                  <c:v>5.5395839032643106E-2</c:v>
                </c:pt>
                <c:pt idx="9">
                  <c:v>5.5307960589078192E-2</c:v>
                </c:pt>
                <c:pt idx="10">
                  <c:v>5.4773742939225302E-2</c:v>
                </c:pt>
                <c:pt idx="11">
                  <c:v>5.3357192626844865E-2</c:v>
                </c:pt>
                <c:pt idx="12">
                  <c:v>5.3296623542897971E-2</c:v>
                </c:pt>
                <c:pt idx="13">
                  <c:v>5.2903699678655408E-2</c:v>
                </c:pt>
                <c:pt idx="14">
                  <c:v>5.112882085726167E-2</c:v>
                </c:pt>
                <c:pt idx="15">
                  <c:v>4.9715168979265936E-2</c:v>
                </c:pt>
                <c:pt idx="16">
                  <c:v>4.8809591426237954E-2</c:v>
                </c:pt>
                <c:pt idx="17">
                  <c:v>4.7068158426032215E-2</c:v>
                </c:pt>
                <c:pt idx="18">
                  <c:v>4.235453013351255E-2</c:v>
                </c:pt>
                <c:pt idx="19">
                  <c:v>3.2373997613603794E-2</c:v>
                </c:pt>
                <c:pt idx="20">
                  <c:v>2.9434599207263115E-2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48440"/>
        <c:axId val="287450792"/>
      </c:lineChart>
      <c:catAx>
        <c:axId val="28744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7446872"/>
        <c:crosses val="autoZero"/>
        <c:auto val="1"/>
        <c:lblAlgn val="ctr"/>
        <c:lblOffset val="100"/>
        <c:noMultiLvlLbl val="0"/>
      </c:catAx>
      <c:valAx>
        <c:axId val="287446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449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7450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7448440"/>
        <c:crosses val="max"/>
        <c:crossBetween val="between"/>
      </c:valAx>
      <c:catAx>
        <c:axId val="287448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7450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Dpto'!$L$7:$L$30</c:f>
              <c:strCache>
                <c:ptCount val="24"/>
                <c:pt idx="0">
                  <c:v>Tacna</c:v>
                </c:pt>
                <c:pt idx="1">
                  <c:v>Lambayeque</c:v>
                </c:pt>
                <c:pt idx="2">
                  <c:v>Cusco</c:v>
                </c:pt>
                <c:pt idx="3">
                  <c:v>Cajamarca</c:v>
                </c:pt>
                <c:pt idx="4">
                  <c:v>Ica</c:v>
                </c:pt>
                <c:pt idx="5">
                  <c:v>Ancash</c:v>
                </c:pt>
                <c:pt idx="6">
                  <c:v>Tumbes</c:v>
                </c:pt>
                <c:pt idx="7">
                  <c:v>Junín</c:v>
                </c:pt>
                <c:pt idx="8">
                  <c:v>Loreto</c:v>
                </c:pt>
                <c:pt idx="9">
                  <c:v>Ucayali</c:v>
                </c:pt>
                <c:pt idx="10">
                  <c:v>Piura</c:v>
                </c:pt>
                <c:pt idx="11">
                  <c:v>Madre de Dios</c:v>
                </c:pt>
                <c:pt idx="12">
                  <c:v>San Martín</c:v>
                </c:pt>
                <c:pt idx="13">
                  <c:v>Lima</c:v>
                </c:pt>
                <c:pt idx="14">
                  <c:v>La Libertad</c:v>
                </c:pt>
                <c:pt idx="15">
                  <c:v>Apurímac</c:v>
                </c:pt>
                <c:pt idx="16">
                  <c:v>Pasco</c:v>
                </c:pt>
                <c:pt idx="17">
                  <c:v>Arequipa</c:v>
                </c:pt>
                <c:pt idx="18">
                  <c:v>Puno</c:v>
                </c:pt>
                <c:pt idx="19">
                  <c:v>Ayacucho</c:v>
                </c:pt>
                <c:pt idx="20">
                  <c:v>Huánuco</c:v>
                </c:pt>
                <c:pt idx="21">
                  <c:v>Moquegua</c:v>
                </c:pt>
                <c:pt idx="22">
                  <c:v>Huancavelica</c:v>
                </c:pt>
                <c:pt idx="23">
                  <c:v>Amazonas</c:v>
                </c:pt>
              </c:strCache>
            </c:strRef>
          </c:cat>
          <c:val>
            <c:numRef>
              <c:f>'GSRN Dpto'!$M$7:$M$30</c:f>
              <c:numCache>
                <c:formatCode>#,##0.0</c:formatCode>
                <c:ptCount val="24"/>
                <c:pt idx="0">
                  <c:v>0.15040361999999996</c:v>
                </c:pt>
                <c:pt idx="1">
                  <c:v>0.24979944000000001</c:v>
                </c:pt>
                <c:pt idx="2">
                  <c:v>1.8168812599999999</c:v>
                </c:pt>
                <c:pt idx="3">
                  <c:v>0.11984500999999999</c:v>
                </c:pt>
                <c:pt idx="4">
                  <c:v>8.3699949999999995E-2</c:v>
                </c:pt>
                <c:pt idx="5">
                  <c:v>5.5626120000000001E-2</c:v>
                </c:pt>
                <c:pt idx="6">
                  <c:v>2.626995E-2</c:v>
                </c:pt>
                <c:pt idx="7">
                  <c:v>3.8628599999999999E-2</c:v>
                </c:pt>
                <c:pt idx="8">
                  <c:v>4.7484929999999995E-2</c:v>
                </c:pt>
                <c:pt idx="9">
                  <c:v>2.3738120000000001E-2</c:v>
                </c:pt>
                <c:pt idx="10">
                  <c:v>7.3228539999999995E-2</c:v>
                </c:pt>
                <c:pt idx="11">
                  <c:v>6.9259749999999995E-2</c:v>
                </c:pt>
                <c:pt idx="12">
                  <c:v>0.17672557</c:v>
                </c:pt>
                <c:pt idx="13">
                  <c:v>3.431240209999999</c:v>
                </c:pt>
                <c:pt idx="14">
                  <c:v>2.551995E-2</c:v>
                </c:pt>
                <c:pt idx="15">
                  <c:v>3.0256150000000002E-2</c:v>
                </c:pt>
                <c:pt idx="16">
                  <c:v>2.5119950000000002E-2</c:v>
                </c:pt>
                <c:pt idx="17">
                  <c:v>3.9121450000000002E-2</c:v>
                </c:pt>
                <c:pt idx="18">
                  <c:v>6.0528940000000003E-2</c:v>
                </c:pt>
                <c:pt idx="19">
                  <c:v>2.509078E-2</c:v>
                </c:pt>
                <c:pt idx="20">
                  <c:v>3.5776680000000005E-2</c:v>
                </c:pt>
                <c:pt idx="21">
                  <c:v>3.3319950000000001E-2</c:v>
                </c:pt>
                <c:pt idx="22">
                  <c:v>2.396995E-2</c:v>
                </c:pt>
                <c:pt idx="23">
                  <c:v>2.0725299999999999E-2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51184"/>
        <c:axId val="287451576"/>
      </c:barChart>
      <c:lineChart>
        <c:grouping val="standard"/>
        <c:varyColors val="0"/>
        <c:ser>
          <c:idx val="1"/>
          <c:order val="1"/>
          <c:tx>
            <c:strRef>
              <c:f>'GSRN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Dpto'!$L$7:$L$30</c:f>
              <c:strCache>
                <c:ptCount val="24"/>
                <c:pt idx="0">
                  <c:v>Tacna</c:v>
                </c:pt>
                <c:pt idx="1">
                  <c:v>Lambayeque</c:v>
                </c:pt>
                <c:pt idx="2">
                  <c:v>Cusco</c:v>
                </c:pt>
                <c:pt idx="3">
                  <c:v>Cajamarca</c:v>
                </c:pt>
                <c:pt idx="4">
                  <c:v>Ica</c:v>
                </c:pt>
                <c:pt idx="5">
                  <c:v>Ancash</c:v>
                </c:pt>
                <c:pt idx="6">
                  <c:v>Tumbes</c:v>
                </c:pt>
                <c:pt idx="7">
                  <c:v>Junín</c:v>
                </c:pt>
                <c:pt idx="8">
                  <c:v>Loreto</c:v>
                </c:pt>
                <c:pt idx="9">
                  <c:v>Ucayali</c:v>
                </c:pt>
                <c:pt idx="10">
                  <c:v>Piura</c:v>
                </c:pt>
                <c:pt idx="11">
                  <c:v>Madre de Dios</c:v>
                </c:pt>
                <c:pt idx="12">
                  <c:v>San Martín</c:v>
                </c:pt>
                <c:pt idx="13">
                  <c:v>Lima</c:v>
                </c:pt>
                <c:pt idx="14">
                  <c:v>La Libertad</c:v>
                </c:pt>
                <c:pt idx="15">
                  <c:v>Apurímac</c:v>
                </c:pt>
                <c:pt idx="16">
                  <c:v>Pasco</c:v>
                </c:pt>
                <c:pt idx="17">
                  <c:v>Arequipa</c:v>
                </c:pt>
                <c:pt idx="18">
                  <c:v>Puno</c:v>
                </c:pt>
                <c:pt idx="19">
                  <c:v>Ayacucho</c:v>
                </c:pt>
                <c:pt idx="20">
                  <c:v>Huánuco</c:v>
                </c:pt>
                <c:pt idx="21">
                  <c:v>Moquegua</c:v>
                </c:pt>
                <c:pt idx="22">
                  <c:v>Huancavelica</c:v>
                </c:pt>
                <c:pt idx="23">
                  <c:v>Amazonas</c:v>
                </c:pt>
              </c:strCache>
            </c:strRef>
          </c:cat>
          <c:val>
            <c:numRef>
              <c:f>'GSRN Dpto'!$N$7:$N$30</c:f>
              <c:numCache>
                <c:formatCode>0%</c:formatCode>
                <c:ptCount val="24"/>
                <c:pt idx="0">
                  <c:v>7.5053991164401673E-2</c:v>
                </c:pt>
                <c:pt idx="1">
                  <c:v>7.4666269720996228E-2</c:v>
                </c:pt>
                <c:pt idx="2">
                  <c:v>5.8225817425168129E-2</c:v>
                </c:pt>
                <c:pt idx="3">
                  <c:v>5.4116067429124635E-2</c:v>
                </c:pt>
                <c:pt idx="4">
                  <c:v>5.0021395065867516E-2</c:v>
                </c:pt>
                <c:pt idx="5">
                  <c:v>4.4732503007572005E-2</c:v>
                </c:pt>
                <c:pt idx="6">
                  <c:v>4.4144276608866169E-2</c:v>
                </c:pt>
                <c:pt idx="7">
                  <c:v>3.7135743126321862E-2</c:v>
                </c:pt>
                <c:pt idx="8">
                  <c:v>3.5155116581749364E-2</c:v>
                </c:pt>
                <c:pt idx="9">
                  <c:v>3.404427540472011E-2</c:v>
                </c:pt>
                <c:pt idx="10">
                  <c:v>3.1860410073363502E-2</c:v>
                </c:pt>
                <c:pt idx="11">
                  <c:v>3.1286886789938469E-2</c:v>
                </c:pt>
                <c:pt idx="12">
                  <c:v>2.8223802654250625E-2</c:v>
                </c:pt>
                <c:pt idx="13">
                  <c:v>2.5799428232661976E-2</c:v>
                </c:pt>
                <c:pt idx="14">
                  <c:v>2.5391544957151683E-2</c:v>
                </c:pt>
                <c:pt idx="15">
                  <c:v>2.3668737879571338E-2</c:v>
                </c:pt>
                <c:pt idx="16">
                  <c:v>1.9108116249385756E-2</c:v>
                </c:pt>
                <c:pt idx="17">
                  <c:v>1.8512124234841634E-2</c:v>
                </c:pt>
                <c:pt idx="18">
                  <c:v>1.1340057426322058E-2</c:v>
                </c:pt>
                <c:pt idx="19">
                  <c:v>1.0173157241955893E-2</c:v>
                </c:pt>
                <c:pt idx="20">
                  <c:v>1.0157671457133659E-2</c:v>
                </c:pt>
                <c:pt idx="21">
                  <c:v>9.4390365369448753E-3</c:v>
                </c:pt>
                <c:pt idx="22">
                  <c:v>8.6425163656502352E-3</c:v>
                </c:pt>
                <c:pt idx="23">
                  <c:v>7.3997918448154894E-3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53536"/>
        <c:axId val="287453144"/>
      </c:lineChart>
      <c:catAx>
        <c:axId val="28745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7451576"/>
        <c:crosses val="autoZero"/>
        <c:auto val="1"/>
        <c:lblAlgn val="ctr"/>
        <c:lblOffset val="100"/>
        <c:noMultiLvlLbl val="0"/>
      </c:catAx>
      <c:valAx>
        <c:axId val="2874515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451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7453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7453536"/>
        <c:crosses val="max"/>
        <c:crossBetween val="between"/>
      </c:valAx>
      <c:catAx>
        <c:axId val="28745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7453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Dpto'!$L$7:$L$31</c:f>
              <c:strCache>
                <c:ptCount val="25"/>
                <c:pt idx="0">
                  <c:v>Lambayeque</c:v>
                </c:pt>
                <c:pt idx="1">
                  <c:v>Provincia Constitucional del Callao</c:v>
                </c:pt>
                <c:pt idx="2">
                  <c:v>Tacna</c:v>
                </c:pt>
                <c:pt idx="3">
                  <c:v>Loreto</c:v>
                </c:pt>
                <c:pt idx="4">
                  <c:v>Junín</c:v>
                </c:pt>
                <c:pt idx="5">
                  <c:v>Ucayali</c:v>
                </c:pt>
                <c:pt idx="6">
                  <c:v>Arequipa</c:v>
                </c:pt>
                <c:pt idx="7">
                  <c:v>Ica</c:v>
                </c:pt>
                <c:pt idx="8">
                  <c:v>Tumbes</c:v>
                </c:pt>
                <c:pt idx="9">
                  <c:v>Ancash</c:v>
                </c:pt>
                <c:pt idx="10">
                  <c:v>Lima</c:v>
                </c:pt>
                <c:pt idx="11">
                  <c:v>Cajamarca</c:v>
                </c:pt>
                <c:pt idx="12">
                  <c:v>Piura</c:v>
                </c:pt>
                <c:pt idx="13">
                  <c:v>Pasco</c:v>
                </c:pt>
                <c:pt idx="14">
                  <c:v>Puno</c:v>
                </c:pt>
                <c:pt idx="15">
                  <c:v>Madre de Dios</c:v>
                </c:pt>
                <c:pt idx="16">
                  <c:v>Huánuco</c:v>
                </c:pt>
                <c:pt idx="17">
                  <c:v>Apurímac</c:v>
                </c:pt>
                <c:pt idx="18">
                  <c:v>La Libertad</c:v>
                </c:pt>
                <c:pt idx="19">
                  <c:v>Huancavelica</c:v>
                </c:pt>
                <c:pt idx="20">
                  <c:v>San Martín</c:v>
                </c:pt>
                <c:pt idx="21">
                  <c:v>Ayacucho</c:v>
                </c:pt>
                <c:pt idx="22">
                  <c:v>Moquegua</c:v>
                </c:pt>
                <c:pt idx="23">
                  <c:v>Cusco</c:v>
                </c:pt>
                <c:pt idx="24">
                  <c:v>Amazonas</c:v>
                </c:pt>
              </c:strCache>
            </c:strRef>
          </c:cat>
          <c:val>
            <c:numRef>
              <c:f>'GIRS Dpto'!$M$7:$M$31</c:f>
              <c:numCache>
                <c:formatCode>#,##0.0</c:formatCode>
                <c:ptCount val="25"/>
                <c:pt idx="0">
                  <c:v>5.7792560899999996</c:v>
                </c:pt>
                <c:pt idx="1">
                  <c:v>7.8905101300000009</c:v>
                </c:pt>
                <c:pt idx="2">
                  <c:v>1.0221801699999999</c:v>
                </c:pt>
                <c:pt idx="3">
                  <c:v>1.5956436900000002</c:v>
                </c:pt>
                <c:pt idx="4">
                  <c:v>2.863591500000001</c:v>
                </c:pt>
                <c:pt idx="5">
                  <c:v>0.81286407000000005</c:v>
                </c:pt>
                <c:pt idx="6">
                  <c:v>2.1563981400000003</c:v>
                </c:pt>
                <c:pt idx="7">
                  <c:v>1.8852698599999995</c:v>
                </c:pt>
                <c:pt idx="8">
                  <c:v>0.82733123000000008</c:v>
                </c:pt>
                <c:pt idx="9">
                  <c:v>0.8382930599999997</c:v>
                </c:pt>
                <c:pt idx="10">
                  <c:v>27.863952279999999</c:v>
                </c:pt>
                <c:pt idx="11">
                  <c:v>0.63268873000000025</c:v>
                </c:pt>
                <c:pt idx="12">
                  <c:v>2.8201383999999998</c:v>
                </c:pt>
                <c:pt idx="13">
                  <c:v>0.33664911000000003</c:v>
                </c:pt>
                <c:pt idx="14">
                  <c:v>0.77454786000000009</c:v>
                </c:pt>
                <c:pt idx="15">
                  <c:v>0.13351874999999999</c:v>
                </c:pt>
                <c:pt idx="16">
                  <c:v>0.45385606000000001</c:v>
                </c:pt>
                <c:pt idx="17">
                  <c:v>0.18727894</c:v>
                </c:pt>
                <c:pt idx="18">
                  <c:v>1.0790582500000006</c:v>
                </c:pt>
                <c:pt idx="19">
                  <c:v>0.16976372000000001</c:v>
                </c:pt>
                <c:pt idx="20">
                  <c:v>0.43978082000000007</c:v>
                </c:pt>
                <c:pt idx="21">
                  <c:v>0.34659057999999993</c:v>
                </c:pt>
                <c:pt idx="22">
                  <c:v>4.626823E-2</c:v>
                </c:pt>
                <c:pt idx="23">
                  <c:v>0.70753453999999971</c:v>
                </c:pt>
                <c:pt idx="24">
                  <c:v>7.8318080000000012E-2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47656"/>
        <c:axId val="288579648"/>
      </c:barChart>
      <c:lineChart>
        <c:grouping val="standard"/>
        <c:varyColors val="0"/>
        <c:ser>
          <c:idx val="1"/>
          <c:order val="1"/>
          <c:tx>
            <c:strRef>
              <c:f>'GIRS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Dpto'!$L$7:$L$31</c:f>
              <c:strCache>
                <c:ptCount val="25"/>
                <c:pt idx="0">
                  <c:v>Lambayeque</c:v>
                </c:pt>
                <c:pt idx="1">
                  <c:v>Provincia Constitucional del Callao</c:v>
                </c:pt>
                <c:pt idx="2">
                  <c:v>Tacna</c:v>
                </c:pt>
                <c:pt idx="3">
                  <c:v>Loreto</c:v>
                </c:pt>
                <c:pt idx="4">
                  <c:v>Junín</c:v>
                </c:pt>
                <c:pt idx="5">
                  <c:v>Ucayali</c:v>
                </c:pt>
                <c:pt idx="6">
                  <c:v>Arequipa</c:v>
                </c:pt>
                <c:pt idx="7">
                  <c:v>Ica</c:v>
                </c:pt>
                <c:pt idx="8">
                  <c:v>Tumbes</c:v>
                </c:pt>
                <c:pt idx="9">
                  <c:v>Ancash</c:v>
                </c:pt>
                <c:pt idx="10">
                  <c:v>Lima</c:v>
                </c:pt>
                <c:pt idx="11">
                  <c:v>Cajamarca</c:v>
                </c:pt>
                <c:pt idx="12">
                  <c:v>Piura</c:v>
                </c:pt>
                <c:pt idx="13">
                  <c:v>Pasco</c:v>
                </c:pt>
                <c:pt idx="14">
                  <c:v>Puno</c:v>
                </c:pt>
                <c:pt idx="15">
                  <c:v>Madre de Dios</c:v>
                </c:pt>
                <c:pt idx="16">
                  <c:v>Huánuco</c:v>
                </c:pt>
                <c:pt idx="17">
                  <c:v>Apurímac</c:v>
                </c:pt>
                <c:pt idx="18">
                  <c:v>La Libertad</c:v>
                </c:pt>
                <c:pt idx="19">
                  <c:v>Huancavelica</c:v>
                </c:pt>
                <c:pt idx="20">
                  <c:v>San Martín</c:v>
                </c:pt>
                <c:pt idx="21">
                  <c:v>Ayacucho</c:v>
                </c:pt>
                <c:pt idx="22">
                  <c:v>Moquegua</c:v>
                </c:pt>
                <c:pt idx="23">
                  <c:v>Cusco</c:v>
                </c:pt>
                <c:pt idx="24">
                  <c:v>Amazonas</c:v>
                </c:pt>
              </c:strCache>
            </c:strRef>
          </c:cat>
          <c:val>
            <c:numRef>
              <c:f>'GIRS Dpto'!$N$7:$N$31</c:f>
              <c:numCache>
                <c:formatCode>0%</c:formatCode>
                <c:ptCount val="25"/>
                <c:pt idx="0">
                  <c:v>0.10099944457136049</c:v>
                </c:pt>
                <c:pt idx="1">
                  <c:v>9.2860034916411024E-2</c:v>
                </c:pt>
                <c:pt idx="2">
                  <c:v>8.6318386080024637E-2</c:v>
                </c:pt>
                <c:pt idx="3">
                  <c:v>6.9848688227999237E-2</c:v>
                </c:pt>
                <c:pt idx="4">
                  <c:v>6.7553644691072445E-2</c:v>
                </c:pt>
                <c:pt idx="5">
                  <c:v>6.4376267842454676E-2</c:v>
                </c:pt>
                <c:pt idx="6">
                  <c:v>6.1386925535778875E-2</c:v>
                </c:pt>
                <c:pt idx="7">
                  <c:v>5.9041254659715964E-2</c:v>
                </c:pt>
                <c:pt idx="8">
                  <c:v>5.3076834494675408E-2</c:v>
                </c:pt>
                <c:pt idx="9">
                  <c:v>4.7051170465786871E-2</c:v>
                </c:pt>
                <c:pt idx="10">
                  <c:v>4.6694683625372276E-2</c:v>
                </c:pt>
                <c:pt idx="11">
                  <c:v>4.3572226607988096E-2</c:v>
                </c:pt>
                <c:pt idx="12">
                  <c:v>3.8312577878889635E-2</c:v>
                </c:pt>
                <c:pt idx="13">
                  <c:v>3.8113167367117562E-2</c:v>
                </c:pt>
                <c:pt idx="14">
                  <c:v>3.002029820387387E-2</c:v>
                </c:pt>
                <c:pt idx="15">
                  <c:v>2.8087597858910667E-2</c:v>
                </c:pt>
                <c:pt idx="16">
                  <c:v>2.3832534375155884E-2</c:v>
                </c:pt>
                <c:pt idx="17">
                  <c:v>2.2793899408569938E-2</c:v>
                </c:pt>
                <c:pt idx="18">
                  <c:v>2.2115625809628524E-2</c:v>
                </c:pt>
                <c:pt idx="19">
                  <c:v>2.0472102186545292E-2</c:v>
                </c:pt>
                <c:pt idx="20">
                  <c:v>1.8949091334639508E-2</c:v>
                </c:pt>
                <c:pt idx="21">
                  <c:v>1.3868315683294599E-2</c:v>
                </c:pt>
                <c:pt idx="22">
                  <c:v>1.2878748361564028E-2</c:v>
                </c:pt>
                <c:pt idx="23">
                  <c:v>9.6327038059453064E-3</c:v>
                </c:pt>
                <c:pt idx="24">
                  <c:v>7.7404031275474187E-3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582392"/>
        <c:axId val="288586312"/>
      </c:lineChart>
      <c:catAx>
        <c:axId val="28744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579648"/>
        <c:crosses val="autoZero"/>
        <c:auto val="1"/>
        <c:lblAlgn val="ctr"/>
        <c:lblOffset val="100"/>
        <c:noMultiLvlLbl val="0"/>
      </c:catAx>
      <c:valAx>
        <c:axId val="288579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447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586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582392"/>
        <c:crosses val="max"/>
        <c:crossBetween val="between"/>
      </c:valAx>
      <c:catAx>
        <c:axId val="288582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586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Dpto'!$L$7:$L$31</c:f>
              <c:strCache>
                <c:ptCount val="25"/>
                <c:pt idx="0">
                  <c:v>Arequipa</c:v>
                </c:pt>
                <c:pt idx="1">
                  <c:v>Lambayeque</c:v>
                </c:pt>
                <c:pt idx="2">
                  <c:v>Loreto</c:v>
                </c:pt>
                <c:pt idx="3">
                  <c:v>Ucayali</c:v>
                </c:pt>
                <c:pt idx="4">
                  <c:v>Madre de Dios</c:v>
                </c:pt>
                <c:pt idx="5">
                  <c:v>Tacna</c:v>
                </c:pt>
                <c:pt idx="6">
                  <c:v>Piura</c:v>
                </c:pt>
                <c:pt idx="7">
                  <c:v>San Martín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Ica</c:v>
                </c:pt>
                <c:pt idx="11">
                  <c:v>Apurímac</c:v>
                </c:pt>
                <c:pt idx="12">
                  <c:v>Huánuco</c:v>
                </c:pt>
                <c:pt idx="13">
                  <c:v>Cajamarca</c:v>
                </c:pt>
                <c:pt idx="14">
                  <c:v>Moquegua</c:v>
                </c:pt>
                <c:pt idx="15">
                  <c:v>Ancash</c:v>
                </c:pt>
                <c:pt idx="16">
                  <c:v>La Libertad</c:v>
                </c:pt>
                <c:pt idx="17">
                  <c:v>Ayacucho</c:v>
                </c:pt>
                <c:pt idx="18">
                  <c:v>Amazonas</c:v>
                </c:pt>
                <c:pt idx="19">
                  <c:v>Junín</c:v>
                </c:pt>
                <c:pt idx="20">
                  <c:v>Pasco</c:v>
                </c:pt>
                <c:pt idx="21">
                  <c:v>Lima</c:v>
                </c:pt>
                <c:pt idx="22">
                  <c:v>Puno</c:v>
                </c:pt>
                <c:pt idx="23">
                  <c:v>Huancavelica</c:v>
                </c:pt>
                <c:pt idx="24">
                  <c:v>Cusco</c:v>
                </c:pt>
              </c:strCache>
            </c:strRef>
          </c:cat>
          <c:val>
            <c:numRef>
              <c:f>'MSA Dpto'!$M$7:$M$31</c:f>
              <c:numCache>
                <c:formatCode>#,##0.0</c:formatCode>
                <c:ptCount val="25"/>
                <c:pt idx="0">
                  <c:v>0.20138727999999997</c:v>
                </c:pt>
                <c:pt idx="1">
                  <c:v>0.10073275000000001</c:v>
                </c:pt>
                <c:pt idx="2">
                  <c:v>2.8816610000000003E-2</c:v>
                </c:pt>
                <c:pt idx="3">
                  <c:v>2.5768780000000002E-2</c:v>
                </c:pt>
                <c:pt idx="4">
                  <c:v>2.3680069999999998E-2</c:v>
                </c:pt>
                <c:pt idx="5">
                  <c:v>5.0566239999999998E-2</c:v>
                </c:pt>
                <c:pt idx="6">
                  <c:v>0.19663872000000002</c:v>
                </c:pt>
                <c:pt idx="7">
                  <c:v>2.6921999999999998E-2</c:v>
                </c:pt>
                <c:pt idx="8">
                  <c:v>4.1082789999999994E-2</c:v>
                </c:pt>
                <c:pt idx="9">
                  <c:v>0.23483485000000001</c:v>
                </c:pt>
                <c:pt idx="10">
                  <c:v>6.0964440000000002E-2</c:v>
                </c:pt>
                <c:pt idx="11">
                  <c:v>4.2481580000000005E-2</c:v>
                </c:pt>
                <c:pt idx="12">
                  <c:v>1.199042E-2</c:v>
                </c:pt>
                <c:pt idx="13">
                  <c:v>6.2143959999999998E-2</c:v>
                </c:pt>
                <c:pt idx="14">
                  <c:v>2.9822989999999997E-2</c:v>
                </c:pt>
                <c:pt idx="15">
                  <c:v>4.1487219999999998E-2</c:v>
                </c:pt>
                <c:pt idx="16">
                  <c:v>4.5119510000000002E-2</c:v>
                </c:pt>
                <c:pt idx="17">
                  <c:v>3.7102459999999997E-2</c:v>
                </c:pt>
                <c:pt idx="18">
                  <c:v>2.814506E-2</c:v>
                </c:pt>
                <c:pt idx="19">
                  <c:v>3.0850629999999997E-2</c:v>
                </c:pt>
                <c:pt idx="20">
                  <c:v>2.531808E-2</c:v>
                </c:pt>
                <c:pt idx="21">
                  <c:v>0.27017462999999997</c:v>
                </c:pt>
                <c:pt idx="22">
                  <c:v>9.5086080000000003E-2</c:v>
                </c:pt>
                <c:pt idx="23">
                  <c:v>2.8305400000000001E-2</c:v>
                </c:pt>
                <c:pt idx="24">
                  <c:v>0.32630736999999999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86704"/>
        <c:axId val="288584744"/>
      </c:barChart>
      <c:lineChart>
        <c:grouping val="standard"/>
        <c:varyColors val="0"/>
        <c:ser>
          <c:idx val="1"/>
          <c:order val="1"/>
          <c:tx>
            <c:strRef>
              <c:f>'MSA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Dpto'!$L$7:$L$31</c:f>
              <c:strCache>
                <c:ptCount val="25"/>
                <c:pt idx="0">
                  <c:v>Arequipa</c:v>
                </c:pt>
                <c:pt idx="1">
                  <c:v>Lambayeque</c:v>
                </c:pt>
                <c:pt idx="2">
                  <c:v>Loreto</c:v>
                </c:pt>
                <c:pt idx="3">
                  <c:v>Ucayali</c:v>
                </c:pt>
                <c:pt idx="4">
                  <c:v>Madre de Dios</c:v>
                </c:pt>
                <c:pt idx="5">
                  <c:v>Tacna</c:v>
                </c:pt>
                <c:pt idx="6">
                  <c:v>Piura</c:v>
                </c:pt>
                <c:pt idx="7">
                  <c:v>San Martín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Ica</c:v>
                </c:pt>
                <c:pt idx="11">
                  <c:v>Apurímac</c:v>
                </c:pt>
                <c:pt idx="12">
                  <c:v>Huánuco</c:v>
                </c:pt>
                <c:pt idx="13">
                  <c:v>Cajamarca</c:v>
                </c:pt>
                <c:pt idx="14">
                  <c:v>Moquegua</c:v>
                </c:pt>
                <c:pt idx="15">
                  <c:v>Ancash</c:v>
                </c:pt>
                <c:pt idx="16">
                  <c:v>La Libertad</c:v>
                </c:pt>
                <c:pt idx="17">
                  <c:v>Ayacucho</c:v>
                </c:pt>
                <c:pt idx="18">
                  <c:v>Amazonas</c:v>
                </c:pt>
                <c:pt idx="19">
                  <c:v>Junín</c:v>
                </c:pt>
                <c:pt idx="20">
                  <c:v>Pasco</c:v>
                </c:pt>
                <c:pt idx="21">
                  <c:v>Lima</c:v>
                </c:pt>
                <c:pt idx="22">
                  <c:v>Puno</c:v>
                </c:pt>
                <c:pt idx="23">
                  <c:v>Huancavelica</c:v>
                </c:pt>
                <c:pt idx="24">
                  <c:v>Cusco</c:v>
                </c:pt>
              </c:strCache>
            </c:strRef>
          </c:cat>
          <c:val>
            <c:numRef>
              <c:f>'MSA Dpto'!$N$7:$N$31</c:f>
              <c:numCache>
                <c:formatCode>0%</c:formatCode>
                <c:ptCount val="25"/>
                <c:pt idx="0">
                  <c:v>0.16256576297318787</c:v>
                </c:pt>
                <c:pt idx="1">
                  <c:v>0.1107965075799989</c:v>
                </c:pt>
                <c:pt idx="2">
                  <c:v>7.8863622679927109E-2</c:v>
                </c:pt>
                <c:pt idx="3">
                  <c:v>7.5517555659102828E-2</c:v>
                </c:pt>
                <c:pt idx="4">
                  <c:v>6.8504251127510671E-2</c:v>
                </c:pt>
                <c:pt idx="5">
                  <c:v>6.1000202665534319E-2</c:v>
                </c:pt>
                <c:pt idx="6">
                  <c:v>5.9287281673706775E-2</c:v>
                </c:pt>
                <c:pt idx="7">
                  <c:v>5.8791800332371739E-2</c:v>
                </c:pt>
                <c:pt idx="8">
                  <c:v>5.558045021436523E-2</c:v>
                </c:pt>
                <c:pt idx="9">
                  <c:v>5.2738870167771401E-2</c:v>
                </c:pt>
                <c:pt idx="10">
                  <c:v>4.0276151661435423E-2</c:v>
                </c:pt>
                <c:pt idx="11">
                  <c:v>3.6331711238636072E-2</c:v>
                </c:pt>
                <c:pt idx="12">
                  <c:v>2.8103315325028418E-2</c:v>
                </c:pt>
                <c:pt idx="13">
                  <c:v>2.768253091479277E-2</c:v>
                </c:pt>
                <c:pt idx="14">
                  <c:v>2.6115411188920183E-2</c:v>
                </c:pt>
                <c:pt idx="15">
                  <c:v>2.3924007784905936E-2</c:v>
                </c:pt>
                <c:pt idx="16">
                  <c:v>2.3415011718012111E-2</c:v>
                </c:pt>
                <c:pt idx="17">
                  <c:v>2.2817595566177091E-2</c:v>
                </c:pt>
                <c:pt idx="18">
                  <c:v>2.2772023764734632E-2</c:v>
                </c:pt>
                <c:pt idx="19">
                  <c:v>2.1027203943355163E-2</c:v>
                </c:pt>
                <c:pt idx="20">
                  <c:v>2.0639279233451865E-2</c:v>
                </c:pt>
                <c:pt idx="21">
                  <c:v>1.8214204597893791E-2</c:v>
                </c:pt>
                <c:pt idx="22">
                  <c:v>1.612056352584432E-2</c:v>
                </c:pt>
                <c:pt idx="23">
                  <c:v>1.5547855739030418E-2</c:v>
                </c:pt>
                <c:pt idx="24">
                  <c:v>1.3636535243190808E-2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583176"/>
        <c:axId val="288582784"/>
      </c:lineChart>
      <c:catAx>
        <c:axId val="28858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584744"/>
        <c:crosses val="autoZero"/>
        <c:auto val="1"/>
        <c:lblAlgn val="ctr"/>
        <c:lblOffset val="100"/>
        <c:noMultiLvlLbl val="0"/>
      </c:catAx>
      <c:valAx>
        <c:axId val="288584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86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582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583176"/>
        <c:crosses val="max"/>
        <c:crossBetween val="between"/>
      </c:valAx>
      <c:catAx>
        <c:axId val="288583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582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Dpto'!$L$7:$L$31</c:f>
              <c:strCache>
                <c:ptCount val="25"/>
                <c:pt idx="0">
                  <c:v>Piura</c:v>
                </c:pt>
                <c:pt idx="1">
                  <c:v>Madre de Dios</c:v>
                </c:pt>
                <c:pt idx="2">
                  <c:v>Lima</c:v>
                </c:pt>
                <c:pt idx="3">
                  <c:v>Ayacucho</c:v>
                </c:pt>
                <c:pt idx="4">
                  <c:v>Ucayali</c:v>
                </c:pt>
                <c:pt idx="5">
                  <c:v>Lambayeque</c:v>
                </c:pt>
                <c:pt idx="6">
                  <c:v>Loreto</c:v>
                </c:pt>
                <c:pt idx="7">
                  <c:v>Amazonas</c:v>
                </c:pt>
                <c:pt idx="8">
                  <c:v>Tumbes</c:v>
                </c:pt>
                <c:pt idx="9">
                  <c:v>Ica</c:v>
                </c:pt>
                <c:pt idx="10">
                  <c:v>Moquegua</c:v>
                </c:pt>
                <c:pt idx="11">
                  <c:v>Apurímac</c:v>
                </c:pt>
                <c:pt idx="12">
                  <c:v>Puno</c:v>
                </c:pt>
                <c:pt idx="13">
                  <c:v>Arequipa</c:v>
                </c:pt>
                <c:pt idx="14">
                  <c:v>San Martín</c:v>
                </c:pt>
                <c:pt idx="15">
                  <c:v>Cajamarca</c:v>
                </c:pt>
                <c:pt idx="16">
                  <c:v>Huánuco</c:v>
                </c:pt>
                <c:pt idx="17">
                  <c:v>La Libertad</c:v>
                </c:pt>
                <c:pt idx="18">
                  <c:v>Tacna</c:v>
                </c:pt>
                <c:pt idx="19">
                  <c:v>Ancash</c:v>
                </c:pt>
                <c:pt idx="20">
                  <c:v>Huancavelica</c:v>
                </c:pt>
                <c:pt idx="21">
                  <c:v>Provincia Constitucional del Callao</c:v>
                </c:pt>
                <c:pt idx="22">
                  <c:v>Junín</c:v>
                </c:pt>
                <c:pt idx="23">
                  <c:v>Pasco</c:v>
                </c:pt>
                <c:pt idx="24">
                  <c:v>Cusco</c:v>
                </c:pt>
              </c:strCache>
            </c:strRef>
          </c:cat>
          <c:val>
            <c:numRef>
              <c:f>'MSV Dpto'!$M$7:$M$31</c:f>
              <c:numCache>
                <c:formatCode>#,##0.0</c:formatCode>
                <c:ptCount val="25"/>
                <c:pt idx="0">
                  <c:v>0.34555484000000003</c:v>
                </c:pt>
                <c:pt idx="1">
                  <c:v>2.8106279999999997E-2</c:v>
                </c:pt>
                <c:pt idx="2">
                  <c:v>0.75246353999999993</c:v>
                </c:pt>
                <c:pt idx="3">
                  <c:v>0.27888089999999999</c:v>
                </c:pt>
                <c:pt idx="4">
                  <c:v>1.973308E-2</c:v>
                </c:pt>
                <c:pt idx="5">
                  <c:v>0.15021013999999999</c:v>
                </c:pt>
                <c:pt idx="6">
                  <c:v>4.0437569999999999E-2</c:v>
                </c:pt>
                <c:pt idx="7">
                  <c:v>3.1442880000000006E-2</c:v>
                </c:pt>
                <c:pt idx="8">
                  <c:v>5.2062799999999999E-2</c:v>
                </c:pt>
                <c:pt idx="9">
                  <c:v>0.42701431999999995</c:v>
                </c:pt>
                <c:pt idx="10">
                  <c:v>0.21495922000000003</c:v>
                </c:pt>
                <c:pt idx="11">
                  <c:v>4.6416349999999995E-2</c:v>
                </c:pt>
                <c:pt idx="12">
                  <c:v>7.8131350000000002E-2</c:v>
                </c:pt>
                <c:pt idx="13">
                  <c:v>0.23051900000000003</c:v>
                </c:pt>
                <c:pt idx="14">
                  <c:v>4.1674650000000001E-2</c:v>
                </c:pt>
                <c:pt idx="15">
                  <c:v>5.7410400000000014E-2</c:v>
                </c:pt>
                <c:pt idx="16">
                  <c:v>4.6018740000000002E-2</c:v>
                </c:pt>
                <c:pt idx="17">
                  <c:v>0.15501710999999999</c:v>
                </c:pt>
                <c:pt idx="18">
                  <c:v>0.24108761999999997</c:v>
                </c:pt>
                <c:pt idx="19">
                  <c:v>0.13149177000000001</c:v>
                </c:pt>
                <c:pt idx="20">
                  <c:v>3.6259739999999999E-2</c:v>
                </c:pt>
                <c:pt idx="21">
                  <c:v>0.40878674999999998</c:v>
                </c:pt>
                <c:pt idx="22">
                  <c:v>3.076106E-2</c:v>
                </c:pt>
                <c:pt idx="23">
                  <c:v>9.8127300000000004E-3</c:v>
                </c:pt>
                <c:pt idx="24">
                  <c:v>7.6667509999999994E-2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87096"/>
        <c:axId val="288580040"/>
      </c:barChart>
      <c:lineChart>
        <c:grouping val="standard"/>
        <c:varyColors val="0"/>
        <c:ser>
          <c:idx val="1"/>
          <c:order val="1"/>
          <c:tx>
            <c:strRef>
              <c:f>'MSV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Dpto'!$L$7:$L$31</c:f>
              <c:strCache>
                <c:ptCount val="25"/>
                <c:pt idx="0">
                  <c:v>Piura</c:v>
                </c:pt>
                <c:pt idx="1">
                  <c:v>Madre de Dios</c:v>
                </c:pt>
                <c:pt idx="2">
                  <c:v>Lima</c:v>
                </c:pt>
                <c:pt idx="3">
                  <c:v>Ayacucho</c:v>
                </c:pt>
                <c:pt idx="4">
                  <c:v>Ucayali</c:v>
                </c:pt>
                <c:pt idx="5">
                  <c:v>Lambayeque</c:v>
                </c:pt>
                <c:pt idx="6">
                  <c:v>Loreto</c:v>
                </c:pt>
                <c:pt idx="7">
                  <c:v>Amazonas</c:v>
                </c:pt>
                <c:pt idx="8">
                  <c:v>Tumbes</c:v>
                </c:pt>
                <c:pt idx="9">
                  <c:v>Ica</c:v>
                </c:pt>
                <c:pt idx="10">
                  <c:v>Moquegua</c:v>
                </c:pt>
                <c:pt idx="11">
                  <c:v>Apurímac</c:v>
                </c:pt>
                <c:pt idx="12">
                  <c:v>Puno</c:v>
                </c:pt>
                <c:pt idx="13">
                  <c:v>Arequipa</c:v>
                </c:pt>
                <c:pt idx="14">
                  <c:v>San Martín</c:v>
                </c:pt>
                <c:pt idx="15">
                  <c:v>Cajamarca</c:v>
                </c:pt>
                <c:pt idx="16">
                  <c:v>Huánuco</c:v>
                </c:pt>
                <c:pt idx="17">
                  <c:v>La Libertad</c:v>
                </c:pt>
                <c:pt idx="18">
                  <c:v>Tacna</c:v>
                </c:pt>
                <c:pt idx="19">
                  <c:v>Ancash</c:v>
                </c:pt>
                <c:pt idx="20">
                  <c:v>Huancavelica</c:v>
                </c:pt>
                <c:pt idx="21">
                  <c:v>Provincia Constitucional del Callao</c:v>
                </c:pt>
                <c:pt idx="22">
                  <c:v>Junín</c:v>
                </c:pt>
                <c:pt idx="23">
                  <c:v>Pasco</c:v>
                </c:pt>
                <c:pt idx="24">
                  <c:v>Cusco</c:v>
                </c:pt>
              </c:strCache>
            </c:strRef>
          </c:cat>
          <c:val>
            <c:numRef>
              <c:f>'MSV Dpto'!$N$7:$N$31</c:f>
              <c:numCache>
                <c:formatCode>0%</c:formatCode>
                <c:ptCount val="25"/>
                <c:pt idx="0">
                  <c:v>6.4880097888624089E-2</c:v>
                </c:pt>
                <c:pt idx="1">
                  <c:v>6.3684395371337549E-2</c:v>
                </c:pt>
                <c:pt idx="2">
                  <c:v>6.0652725885725851E-2</c:v>
                </c:pt>
                <c:pt idx="3">
                  <c:v>5.5152122701211254E-2</c:v>
                </c:pt>
                <c:pt idx="4">
                  <c:v>5.0661552522669628E-2</c:v>
                </c:pt>
                <c:pt idx="5">
                  <c:v>5.0027606580417612E-2</c:v>
                </c:pt>
                <c:pt idx="6">
                  <c:v>4.9612571727232241E-2</c:v>
                </c:pt>
                <c:pt idx="7">
                  <c:v>4.8712701943991743E-2</c:v>
                </c:pt>
                <c:pt idx="8">
                  <c:v>4.7982997642452806E-2</c:v>
                </c:pt>
                <c:pt idx="9">
                  <c:v>4.7008159770422928E-2</c:v>
                </c:pt>
                <c:pt idx="10">
                  <c:v>4.4745565913979796E-2</c:v>
                </c:pt>
                <c:pt idx="11">
                  <c:v>3.7272898095335225E-2</c:v>
                </c:pt>
                <c:pt idx="12">
                  <c:v>3.0973112964083227E-2</c:v>
                </c:pt>
                <c:pt idx="13">
                  <c:v>2.9198336756624754E-2</c:v>
                </c:pt>
                <c:pt idx="14">
                  <c:v>2.7589075230263965E-2</c:v>
                </c:pt>
                <c:pt idx="15">
                  <c:v>2.7065631695939247E-2</c:v>
                </c:pt>
                <c:pt idx="16">
                  <c:v>2.676748470075959E-2</c:v>
                </c:pt>
                <c:pt idx="17">
                  <c:v>2.1422378774120145E-2</c:v>
                </c:pt>
                <c:pt idx="18">
                  <c:v>1.9277566676739067E-2</c:v>
                </c:pt>
                <c:pt idx="19">
                  <c:v>1.9255427295156294E-2</c:v>
                </c:pt>
                <c:pt idx="20">
                  <c:v>1.8547172098633199E-2</c:v>
                </c:pt>
                <c:pt idx="21">
                  <c:v>1.7562808516433773E-2</c:v>
                </c:pt>
                <c:pt idx="22">
                  <c:v>1.3677770653566814E-2</c:v>
                </c:pt>
                <c:pt idx="23">
                  <c:v>1.0303279437288754E-2</c:v>
                </c:pt>
                <c:pt idx="24">
                  <c:v>6.7046879507850999E-3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580824"/>
        <c:axId val="288583960"/>
      </c:lineChart>
      <c:catAx>
        <c:axId val="28858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580040"/>
        <c:crosses val="autoZero"/>
        <c:auto val="1"/>
        <c:lblAlgn val="ctr"/>
        <c:lblOffset val="100"/>
        <c:noMultiLvlLbl val="0"/>
      </c:catAx>
      <c:valAx>
        <c:axId val="2885800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87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5839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580824"/>
        <c:crosses val="max"/>
        <c:crossBetween val="between"/>
      </c:valAx>
      <c:catAx>
        <c:axId val="288580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5839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Dpto'!$L$7:$L$31</c:f>
              <c:strCache>
                <c:ptCount val="25"/>
                <c:pt idx="0">
                  <c:v>Lambayeque</c:v>
                </c:pt>
                <c:pt idx="1">
                  <c:v>Tacna</c:v>
                </c:pt>
                <c:pt idx="2">
                  <c:v>Provincia Constitucional del Callao</c:v>
                </c:pt>
                <c:pt idx="3">
                  <c:v>Arequipa</c:v>
                </c:pt>
                <c:pt idx="4">
                  <c:v>Ica</c:v>
                </c:pt>
                <c:pt idx="5">
                  <c:v>La Libertad</c:v>
                </c:pt>
                <c:pt idx="6">
                  <c:v>Ancash</c:v>
                </c:pt>
                <c:pt idx="7">
                  <c:v>Moquegua</c:v>
                </c:pt>
                <c:pt idx="8">
                  <c:v>Ucayali</c:v>
                </c:pt>
                <c:pt idx="9">
                  <c:v>Huánuco</c:v>
                </c:pt>
                <c:pt idx="10">
                  <c:v>Piura</c:v>
                </c:pt>
                <c:pt idx="11">
                  <c:v>Tumbes</c:v>
                </c:pt>
                <c:pt idx="12">
                  <c:v>Madre de Dios</c:v>
                </c:pt>
                <c:pt idx="13">
                  <c:v>Puno</c:v>
                </c:pt>
                <c:pt idx="14">
                  <c:v>Amazonas</c:v>
                </c:pt>
                <c:pt idx="15">
                  <c:v>Lima</c:v>
                </c:pt>
                <c:pt idx="16">
                  <c:v>Cajamarca</c:v>
                </c:pt>
                <c:pt idx="17">
                  <c:v>San Martín</c:v>
                </c:pt>
                <c:pt idx="18">
                  <c:v>Ayacucho</c:v>
                </c:pt>
                <c:pt idx="19">
                  <c:v>Loreto</c:v>
                </c:pt>
                <c:pt idx="20">
                  <c:v>Junín</c:v>
                </c:pt>
                <c:pt idx="21">
                  <c:v>Cusco</c:v>
                </c:pt>
                <c:pt idx="22">
                  <c:v>Huancavelica</c:v>
                </c:pt>
                <c:pt idx="23">
                  <c:v>Pasco</c:v>
                </c:pt>
                <c:pt idx="24">
                  <c:v>Apurímac</c:v>
                </c:pt>
              </c:strCache>
            </c:strRef>
          </c:cat>
          <c:val>
            <c:numRef>
              <c:f>'MIA Dpto'!$M$7:$M$31</c:f>
              <c:numCache>
                <c:formatCode>#,##0.0</c:formatCode>
                <c:ptCount val="25"/>
                <c:pt idx="0">
                  <c:v>2.3154729999999998E-2</c:v>
                </c:pt>
                <c:pt idx="1">
                  <c:v>2.652469E-2</c:v>
                </c:pt>
                <c:pt idx="2">
                  <c:v>6.4054659999999999E-2</c:v>
                </c:pt>
                <c:pt idx="3">
                  <c:v>1.9571989999999997E-2</c:v>
                </c:pt>
                <c:pt idx="4">
                  <c:v>3.3014049999999996E-2</c:v>
                </c:pt>
                <c:pt idx="5">
                  <c:v>5.5789339999999993E-2</c:v>
                </c:pt>
                <c:pt idx="6">
                  <c:v>6.1753329999999995E-2</c:v>
                </c:pt>
                <c:pt idx="7">
                  <c:v>8.6127300000000007E-3</c:v>
                </c:pt>
                <c:pt idx="8">
                  <c:v>7.65958E-3</c:v>
                </c:pt>
                <c:pt idx="9">
                  <c:v>8.5745500000000002E-3</c:v>
                </c:pt>
                <c:pt idx="10">
                  <c:v>2.3170840000000002E-2</c:v>
                </c:pt>
                <c:pt idx="11">
                  <c:v>4.0376600000000002E-3</c:v>
                </c:pt>
                <c:pt idx="12">
                  <c:v>3.6067E-3</c:v>
                </c:pt>
                <c:pt idx="13">
                  <c:v>6.1539730000000001E-2</c:v>
                </c:pt>
                <c:pt idx="14">
                  <c:v>1.4907940000000001E-2</c:v>
                </c:pt>
                <c:pt idx="15">
                  <c:v>0.32266118000000005</c:v>
                </c:pt>
                <c:pt idx="16">
                  <c:v>2.3636910000000004E-2</c:v>
                </c:pt>
                <c:pt idx="17">
                  <c:v>3.7146990000000005E-2</c:v>
                </c:pt>
                <c:pt idx="18">
                  <c:v>1.656873E-2</c:v>
                </c:pt>
                <c:pt idx="19">
                  <c:v>1.0035499999999999E-2</c:v>
                </c:pt>
                <c:pt idx="20">
                  <c:v>2.1156209999999998E-2</c:v>
                </c:pt>
                <c:pt idx="21">
                  <c:v>5.6999889999999998E-2</c:v>
                </c:pt>
                <c:pt idx="22">
                  <c:v>1.0687759999999999E-2</c:v>
                </c:pt>
                <c:pt idx="23">
                  <c:v>7.4162100000000012E-3</c:v>
                </c:pt>
                <c:pt idx="24">
                  <c:v>2.9062699999999999E-3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83568"/>
        <c:axId val="288582000"/>
      </c:barChart>
      <c:lineChart>
        <c:grouping val="standard"/>
        <c:varyColors val="0"/>
        <c:ser>
          <c:idx val="1"/>
          <c:order val="1"/>
          <c:tx>
            <c:strRef>
              <c:f>'MIA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Dpto'!$L$7:$L$31</c:f>
              <c:strCache>
                <c:ptCount val="25"/>
                <c:pt idx="0">
                  <c:v>Lambayeque</c:v>
                </c:pt>
                <c:pt idx="1">
                  <c:v>Tacna</c:v>
                </c:pt>
                <c:pt idx="2">
                  <c:v>Provincia Constitucional del Callao</c:v>
                </c:pt>
                <c:pt idx="3">
                  <c:v>Arequipa</c:v>
                </c:pt>
                <c:pt idx="4">
                  <c:v>Ica</c:v>
                </c:pt>
                <c:pt idx="5">
                  <c:v>La Libertad</c:v>
                </c:pt>
                <c:pt idx="6">
                  <c:v>Ancash</c:v>
                </c:pt>
                <c:pt idx="7">
                  <c:v>Moquegua</c:v>
                </c:pt>
                <c:pt idx="8">
                  <c:v>Ucayali</c:v>
                </c:pt>
                <c:pt idx="9">
                  <c:v>Huánuco</c:v>
                </c:pt>
                <c:pt idx="10">
                  <c:v>Piura</c:v>
                </c:pt>
                <c:pt idx="11">
                  <c:v>Tumbes</c:v>
                </c:pt>
                <c:pt idx="12">
                  <c:v>Madre de Dios</c:v>
                </c:pt>
                <c:pt idx="13">
                  <c:v>Puno</c:v>
                </c:pt>
                <c:pt idx="14">
                  <c:v>Amazonas</c:v>
                </c:pt>
                <c:pt idx="15">
                  <c:v>Lima</c:v>
                </c:pt>
                <c:pt idx="16">
                  <c:v>Cajamarca</c:v>
                </c:pt>
                <c:pt idx="17">
                  <c:v>San Martín</c:v>
                </c:pt>
                <c:pt idx="18">
                  <c:v>Ayacucho</c:v>
                </c:pt>
                <c:pt idx="19">
                  <c:v>Loreto</c:v>
                </c:pt>
                <c:pt idx="20">
                  <c:v>Junín</c:v>
                </c:pt>
                <c:pt idx="21">
                  <c:v>Cusco</c:v>
                </c:pt>
                <c:pt idx="22">
                  <c:v>Huancavelica</c:v>
                </c:pt>
                <c:pt idx="23">
                  <c:v>Pasco</c:v>
                </c:pt>
                <c:pt idx="24">
                  <c:v>Apurímac</c:v>
                </c:pt>
              </c:strCache>
            </c:strRef>
          </c:cat>
          <c:val>
            <c:numRef>
              <c:f>'MIA Dpto'!$N$7:$N$31</c:f>
              <c:numCache>
                <c:formatCode>0%</c:formatCode>
                <c:ptCount val="25"/>
                <c:pt idx="0">
                  <c:v>0.10344414263887278</c:v>
                </c:pt>
                <c:pt idx="1">
                  <c:v>9.0512197535582539E-2</c:v>
                </c:pt>
                <c:pt idx="2">
                  <c:v>8.0494644762322445E-2</c:v>
                </c:pt>
                <c:pt idx="3">
                  <c:v>7.52835443135354E-2</c:v>
                </c:pt>
                <c:pt idx="4">
                  <c:v>6.0338979023765268E-2</c:v>
                </c:pt>
                <c:pt idx="5">
                  <c:v>5.9671125742956556E-2</c:v>
                </c:pt>
                <c:pt idx="6">
                  <c:v>5.6954250909835441E-2</c:v>
                </c:pt>
                <c:pt idx="7">
                  <c:v>5.2346838305010579E-2</c:v>
                </c:pt>
                <c:pt idx="8">
                  <c:v>4.563321040684893E-2</c:v>
                </c:pt>
                <c:pt idx="9">
                  <c:v>4.399551555701503E-2</c:v>
                </c:pt>
                <c:pt idx="10">
                  <c:v>3.6174254606312857E-2</c:v>
                </c:pt>
                <c:pt idx="11">
                  <c:v>3.4209340156573023E-2</c:v>
                </c:pt>
                <c:pt idx="12">
                  <c:v>3.0486196811657904E-2</c:v>
                </c:pt>
                <c:pt idx="13">
                  <c:v>2.7992351877324368E-2</c:v>
                </c:pt>
                <c:pt idx="14">
                  <c:v>2.5287710781245493E-2</c:v>
                </c:pt>
                <c:pt idx="15">
                  <c:v>2.3831390537275284E-2</c:v>
                </c:pt>
                <c:pt idx="16">
                  <c:v>1.855047975426034E-2</c:v>
                </c:pt>
                <c:pt idx="17">
                  <c:v>1.6959602286787057E-2</c:v>
                </c:pt>
                <c:pt idx="18">
                  <c:v>1.4938438457391082E-2</c:v>
                </c:pt>
                <c:pt idx="19">
                  <c:v>1.1574196881869494E-2</c:v>
                </c:pt>
                <c:pt idx="20">
                  <c:v>1.0235319047441656E-2</c:v>
                </c:pt>
                <c:pt idx="21">
                  <c:v>7.0018078211327023E-3</c:v>
                </c:pt>
                <c:pt idx="22">
                  <c:v>6.6007768191915974E-3</c:v>
                </c:pt>
                <c:pt idx="23">
                  <c:v>2.5960722566986294E-3</c:v>
                </c:pt>
                <c:pt idx="24">
                  <c:v>1.5158194391780495E-3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585136"/>
        <c:axId val="288584352"/>
      </c:lineChart>
      <c:catAx>
        <c:axId val="28858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582000"/>
        <c:crosses val="autoZero"/>
        <c:auto val="1"/>
        <c:lblAlgn val="ctr"/>
        <c:lblOffset val="100"/>
        <c:noMultiLvlLbl val="0"/>
      </c:catAx>
      <c:valAx>
        <c:axId val="2885820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835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584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585136"/>
        <c:crosses val="max"/>
        <c:crossBetween val="between"/>
      </c:valAx>
      <c:catAx>
        <c:axId val="28858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584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Dpto'!$L$7:$L$30</c:f>
              <c:strCache>
                <c:ptCount val="24"/>
                <c:pt idx="0">
                  <c:v>Loreto</c:v>
                </c:pt>
                <c:pt idx="1">
                  <c:v>Pasco</c:v>
                </c:pt>
                <c:pt idx="2">
                  <c:v>San Martín</c:v>
                </c:pt>
                <c:pt idx="3">
                  <c:v>Ica</c:v>
                </c:pt>
                <c:pt idx="4">
                  <c:v>Huancavelica</c:v>
                </c:pt>
                <c:pt idx="5">
                  <c:v>Cajamarca</c:v>
                </c:pt>
                <c:pt idx="6">
                  <c:v>Tacna</c:v>
                </c:pt>
                <c:pt idx="7">
                  <c:v>Cusco</c:v>
                </c:pt>
                <c:pt idx="8">
                  <c:v>Lima</c:v>
                </c:pt>
                <c:pt idx="9">
                  <c:v>Apurímac</c:v>
                </c:pt>
                <c:pt idx="10">
                  <c:v>Puno</c:v>
                </c:pt>
                <c:pt idx="11">
                  <c:v>Moquegua</c:v>
                </c:pt>
                <c:pt idx="12">
                  <c:v>Amazonas</c:v>
                </c:pt>
                <c:pt idx="13">
                  <c:v>Ancash</c:v>
                </c:pt>
                <c:pt idx="14">
                  <c:v>Junín</c:v>
                </c:pt>
                <c:pt idx="15">
                  <c:v>Ayacucho</c:v>
                </c:pt>
                <c:pt idx="16">
                  <c:v>Arequipa</c:v>
                </c:pt>
                <c:pt idx="17">
                  <c:v>Lambayeque</c:v>
                </c:pt>
                <c:pt idx="18">
                  <c:v>Huánuco</c:v>
                </c:pt>
                <c:pt idx="19">
                  <c:v>Piura</c:v>
                </c:pt>
                <c:pt idx="20">
                  <c:v>La Libertad</c:v>
                </c:pt>
                <c:pt idx="21">
                  <c:v>Madre de Dios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'RRHH Dpto'!$M$7:$M$30</c:f>
              <c:numCache>
                <c:formatCode>#,##0.0</c:formatCode>
                <c:ptCount val="24"/>
                <c:pt idx="0">
                  <c:v>0.12</c:v>
                </c:pt>
                <c:pt idx="1">
                  <c:v>1.2191131799999999</c:v>
                </c:pt>
                <c:pt idx="2">
                  <c:v>8.7806640000000005E-2</c:v>
                </c:pt>
                <c:pt idx="3">
                  <c:v>0.37038349000000004</c:v>
                </c:pt>
                <c:pt idx="4">
                  <c:v>0.60769664999999995</c:v>
                </c:pt>
                <c:pt idx="5">
                  <c:v>0.72136484000000001</c:v>
                </c:pt>
                <c:pt idx="6">
                  <c:v>0.36160028</c:v>
                </c:pt>
                <c:pt idx="7">
                  <c:v>0.65663565000000002</c:v>
                </c:pt>
                <c:pt idx="8">
                  <c:v>0.46237568999999984</c:v>
                </c:pt>
                <c:pt idx="9">
                  <c:v>0.25056652000000001</c:v>
                </c:pt>
                <c:pt idx="10">
                  <c:v>8.0399350000000008E-2</c:v>
                </c:pt>
                <c:pt idx="11">
                  <c:v>0.16346347999999999</c:v>
                </c:pt>
                <c:pt idx="12">
                  <c:v>3.1690599999999999E-2</c:v>
                </c:pt>
                <c:pt idx="13">
                  <c:v>0.27237705000000006</c:v>
                </c:pt>
                <c:pt idx="14">
                  <c:v>4.4751649999999997E-2</c:v>
                </c:pt>
                <c:pt idx="15">
                  <c:v>0.16391028000000002</c:v>
                </c:pt>
                <c:pt idx="16">
                  <c:v>0.27843519999999994</c:v>
                </c:pt>
                <c:pt idx="17">
                  <c:v>1.02133E-2</c:v>
                </c:pt>
                <c:pt idx="18">
                  <c:v>1.2907329999999998E-2</c:v>
                </c:pt>
                <c:pt idx="19">
                  <c:v>8.6199999999999992E-3</c:v>
                </c:pt>
                <c:pt idx="20">
                  <c:v>4.6032099999999999E-3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85920"/>
        <c:axId val="288782408"/>
      </c:barChart>
      <c:lineChart>
        <c:grouping val="standard"/>
        <c:varyColors val="0"/>
        <c:ser>
          <c:idx val="1"/>
          <c:order val="1"/>
          <c:tx>
            <c:strRef>
              <c:f>'RRHH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Dpto'!$L$7:$L$30</c:f>
              <c:strCache>
                <c:ptCount val="24"/>
                <c:pt idx="0">
                  <c:v>Loreto</c:v>
                </c:pt>
                <c:pt idx="1">
                  <c:v>Pasco</c:v>
                </c:pt>
                <c:pt idx="2">
                  <c:v>San Martín</c:v>
                </c:pt>
                <c:pt idx="3">
                  <c:v>Ica</c:v>
                </c:pt>
                <c:pt idx="4">
                  <c:v>Huancavelica</c:v>
                </c:pt>
                <c:pt idx="5">
                  <c:v>Cajamarca</c:v>
                </c:pt>
                <c:pt idx="6">
                  <c:v>Tacna</c:v>
                </c:pt>
                <c:pt idx="7">
                  <c:v>Cusco</c:v>
                </c:pt>
                <c:pt idx="8">
                  <c:v>Lima</c:v>
                </c:pt>
                <c:pt idx="9">
                  <c:v>Apurímac</c:v>
                </c:pt>
                <c:pt idx="10">
                  <c:v>Puno</c:v>
                </c:pt>
                <c:pt idx="11">
                  <c:v>Moquegua</c:v>
                </c:pt>
                <c:pt idx="12">
                  <c:v>Amazonas</c:v>
                </c:pt>
                <c:pt idx="13">
                  <c:v>Ancash</c:v>
                </c:pt>
                <c:pt idx="14">
                  <c:v>Junín</c:v>
                </c:pt>
                <c:pt idx="15">
                  <c:v>Ayacucho</c:v>
                </c:pt>
                <c:pt idx="16">
                  <c:v>Arequipa</c:v>
                </c:pt>
                <c:pt idx="17">
                  <c:v>Lambayeque</c:v>
                </c:pt>
                <c:pt idx="18">
                  <c:v>Huánuco</c:v>
                </c:pt>
                <c:pt idx="19">
                  <c:v>Piura</c:v>
                </c:pt>
                <c:pt idx="20">
                  <c:v>La Libertad</c:v>
                </c:pt>
                <c:pt idx="21">
                  <c:v>Madre de Dios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'RRHH Dpto'!$N$7:$N$30</c:f>
              <c:numCache>
                <c:formatCode>0%</c:formatCode>
                <c:ptCount val="24"/>
                <c:pt idx="0">
                  <c:v>0.26450944519143871</c:v>
                </c:pt>
                <c:pt idx="1">
                  <c:v>0.17828322611497105</c:v>
                </c:pt>
                <c:pt idx="2">
                  <c:v>5.5494058855910272E-2</c:v>
                </c:pt>
                <c:pt idx="3">
                  <c:v>1.7710306715159243E-2</c:v>
                </c:pt>
                <c:pt idx="4">
                  <c:v>1.512698108972564E-2</c:v>
                </c:pt>
                <c:pt idx="5">
                  <c:v>1.333504684898318E-2</c:v>
                </c:pt>
                <c:pt idx="6">
                  <c:v>1.2981369057344042E-2</c:v>
                </c:pt>
                <c:pt idx="7">
                  <c:v>7.6581537485315553E-3</c:v>
                </c:pt>
                <c:pt idx="8">
                  <c:v>6.6044061532533564E-3</c:v>
                </c:pt>
                <c:pt idx="9">
                  <c:v>3.2650317565461975E-3</c:v>
                </c:pt>
                <c:pt idx="10">
                  <c:v>3.2419830031618448E-3</c:v>
                </c:pt>
                <c:pt idx="11">
                  <c:v>3.1008667369712114E-3</c:v>
                </c:pt>
                <c:pt idx="12">
                  <c:v>3.0958650810614789E-3</c:v>
                </c:pt>
                <c:pt idx="13">
                  <c:v>2.8091433149415551E-3</c:v>
                </c:pt>
                <c:pt idx="14">
                  <c:v>2.3208000060157058E-3</c:v>
                </c:pt>
                <c:pt idx="15">
                  <c:v>1.538518260859902E-3</c:v>
                </c:pt>
                <c:pt idx="16">
                  <c:v>1.1546558977984017E-3</c:v>
                </c:pt>
                <c:pt idx="17">
                  <c:v>1.069162177496854E-3</c:v>
                </c:pt>
                <c:pt idx="18">
                  <c:v>6.8380738157208765E-4</c:v>
                </c:pt>
                <c:pt idx="19">
                  <c:v>1.0668444773799328E-4</c:v>
                </c:pt>
                <c:pt idx="20">
                  <c:v>1.9408154030317761E-5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80056"/>
        <c:axId val="288780840"/>
      </c:lineChart>
      <c:catAx>
        <c:axId val="28858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782408"/>
        <c:crosses val="autoZero"/>
        <c:auto val="1"/>
        <c:lblAlgn val="ctr"/>
        <c:lblOffset val="100"/>
        <c:noMultiLvlLbl val="0"/>
      </c:catAx>
      <c:valAx>
        <c:axId val="2887824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85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780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780056"/>
        <c:crosses val="max"/>
        <c:crossBetween val="between"/>
      </c:valAx>
      <c:catAx>
        <c:axId val="28878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80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Dpto'!$L$7:$L$30</c:f>
              <c:strCache>
                <c:ptCount val="24"/>
                <c:pt idx="0">
                  <c:v>San Martín</c:v>
                </c:pt>
                <c:pt idx="1">
                  <c:v>Puno</c:v>
                </c:pt>
                <c:pt idx="2">
                  <c:v>Ica</c:v>
                </c:pt>
                <c:pt idx="3">
                  <c:v>Junín</c:v>
                </c:pt>
                <c:pt idx="4">
                  <c:v>Huánuco</c:v>
                </c:pt>
                <c:pt idx="5">
                  <c:v>Pasco</c:v>
                </c:pt>
                <c:pt idx="6">
                  <c:v>Cajamarca</c:v>
                </c:pt>
                <c:pt idx="7">
                  <c:v>Apurímac</c:v>
                </c:pt>
                <c:pt idx="8">
                  <c:v>Huancavelica</c:v>
                </c:pt>
                <c:pt idx="9">
                  <c:v>Ucayali</c:v>
                </c:pt>
                <c:pt idx="10">
                  <c:v>Loreto</c:v>
                </c:pt>
                <c:pt idx="11">
                  <c:v>Lima</c:v>
                </c:pt>
                <c:pt idx="12">
                  <c:v>Arequipa</c:v>
                </c:pt>
                <c:pt idx="13">
                  <c:v>Cusco</c:v>
                </c:pt>
                <c:pt idx="14">
                  <c:v>Lambayeque</c:v>
                </c:pt>
                <c:pt idx="15">
                  <c:v>Amazonas</c:v>
                </c:pt>
                <c:pt idx="16">
                  <c:v>La Libertad</c:v>
                </c:pt>
                <c:pt idx="17">
                  <c:v>Moquegua</c:v>
                </c:pt>
                <c:pt idx="18">
                  <c:v>Tacna</c:v>
                </c:pt>
                <c:pt idx="19">
                  <c:v>Ancash</c:v>
                </c:pt>
                <c:pt idx="20">
                  <c:v>Piura</c:v>
                </c:pt>
                <c:pt idx="21">
                  <c:v>Ayacucho</c:v>
                </c:pt>
                <c:pt idx="22">
                  <c:v>Madre de Dios</c:v>
                </c:pt>
                <c:pt idx="23">
                  <c:v>Tumbes</c:v>
                </c:pt>
              </c:strCache>
            </c:strRef>
          </c:cat>
          <c:val>
            <c:numRef>
              <c:f>'ER Dpto'!$M$7:$M$30</c:f>
              <c:numCache>
                <c:formatCode>#,##0.0</c:formatCode>
                <c:ptCount val="24"/>
                <c:pt idx="0">
                  <c:v>0.57474143999999994</c:v>
                </c:pt>
                <c:pt idx="1">
                  <c:v>2.0948812299999999</c:v>
                </c:pt>
                <c:pt idx="2">
                  <c:v>0.36756546000000001</c:v>
                </c:pt>
                <c:pt idx="3">
                  <c:v>0.44872693999999996</c:v>
                </c:pt>
                <c:pt idx="4">
                  <c:v>1.59053011</c:v>
                </c:pt>
                <c:pt idx="5">
                  <c:v>0.63603362000000008</c:v>
                </c:pt>
                <c:pt idx="6">
                  <c:v>2.3536217700000002</c:v>
                </c:pt>
                <c:pt idx="7">
                  <c:v>0.17375777000000001</c:v>
                </c:pt>
                <c:pt idx="8">
                  <c:v>0.77309524000000007</c:v>
                </c:pt>
                <c:pt idx="9">
                  <c:v>0.2131615</c:v>
                </c:pt>
                <c:pt idx="10">
                  <c:v>0.64076614999999992</c:v>
                </c:pt>
                <c:pt idx="11">
                  <c:v>0.53559796000000004</c:v>
                </c:pt>
                <c:pt idx="12">
                  <c:v>0.10470996000000002</c:v>
                </c:pt>
                <c:pt idx="13">
                  <c:v>0.44505824999999999</c:v>
                </c:pt>
                <c:pt idx="14">
                  <c:v>0.11847044999999999</c:v>
                </c:pt>
                <c:pt idx="15">
                  <c:v>0.13663408999999999</c:v>
                </c:pt>
                <c:pt idx="16">
                  <c:v>9.7432519999999995E-2</c:v>
                </c:pt>
                <c:pt idx="17">
                  <c:v>1.089154E-2</c:v>
                </c:pt>
                <c:pt idx="18">
                  <c:v>6.35288E-3</c:v>
                </c:pt>
                <c:pt idx="19">
                  <c:v>4.7721320000000005E-2</c:v>
                </c:pt>
                <c:pt idx="20">
                  <c:v>2.4780000000000002E-3</c:v>
                </c:pt>
                <c:pt idx="21">
                  <c:v>4.5649999999999996E-3</c:v>
                </c:pt>
                <c:pt idx="22">
                  <c:v>4.0000000000000002E-4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782016"/>
        <c:axId val="288780448"/>
      </c:barChart>
      <c:lineChart>
        <c:grouping val="standard"/>
        <c:varyColors val="0"/>
        <c:ser>
          <c:idx val="1"/>
          <c:order val="1"/>
          <c:tx>
            <c:strRef>
              <c:f>'ER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Dpto'!$L$7:$L$30</c:f>
              <c:strCache>
                <c:ptCount val="24"/>
                <c:pt idx="0">
                  <c:v>San Martín</c:v>
                </c:pt>
                <c:pt idx="1">
                  <c:v>Puno</c:v>
                </c:pt>
                <c:pt idx="2">
                  <c:v>Ica</c:v>
                </c:pt>
                <c:pt idx="3">
                  <c:v>Junín</c:v>
                </c:pt>
                <c:pt idx="4">
                  <c:v>Huánuco</c:v>
                </c:pt>
                <c:pt idx="5">
                  <c:v>Pasco</c:v>
                </c:pt>
                <c:pt idx="6">
                  <c:v>Cajamarca</c:v>
                </c:pt>
                <c:pt idx="7">
                  <c:v>Apurímac</c:v>
                </c:pt>
                <c:pt idx="8">
                  <c:v>Huancavelica</c:v>
                </c:pt>
                <c:pt idx="9">
                  <c:v>Ucayali</c:v>
                </c:pt>
                <c:pt idx="10">
                  <c:v>Loreto</c:v>
                </c:pt>
                <c:pt idx="11">
                  <c:v>Lima</c:v>
                </c:pt>
                <c:pt idx="12">
                  <c:v>Arequipa</c:v>
                </c:pt>
                <c:pt idx="13">
                  <c:v>Cusco</c:v>
                </c:pt>
                <c:pt idx="14">
                  <c:v>Lambayeque</c:v>
                </c:pt>
                <c:pt idx="15">
                  <c:v>Amazonas</c:v>
                </c:pt>
                <c:pt idx="16">
                  <c:v>La Libertad</c:v>
                </c:pt>
                <c:pt idx="17">
                  <c:v>Moquegua</c:v>
                </c:pt>
                <c:pt idx="18">
                  <c:v>Tacna</c:v>
                </c:pt>
                <c:pt idx="19">
                  <c:v>Ancash</c:v>
                </c:pt>
                <c:pt idx="20">
                  <c:v>Piura</c:v>
                </c:pt>
                <c:pt idx="21">
                  <c:v>Ayacucho</c:v>
                </c:pt>
                <c:pt idx="22">
                  <c:v>Madre de Dios</c:v>
                </c:pt>
                <c:pt idx="23">
                  <c:v>Tumbes</c:v>
                </c:pt>
              </c:strCache>
            </c:strRef>
          </c:cat>
          <c:val>
            <c:numRef>
              <c:f>'ER Dpto'!$N$7:$N$30</c:f>
              <c:numCache>
                <c:formatCode>0%</c:formatCode>
                <c:ptCount val="24"/>
                <c:pt idx="0">
                  <c:v>7.8622601786835514E-2</c:v>
                </c:pt>
                <c:pt idx="1">
                  <c:v>7.2158302798364632E-2</c:v>
                </c:pt>
                <c:pt idx="2">
                  <c:v>5.4852067562130742E-2</c:v>
                </c:pt>
                <c:pt idx="3">
                  <c:v>5.3440575670622874E-2</c:v>
                </c:pt>
                <c:pt idx="4">
                  <c:v>4.6599539111303115E-2</c:v>
                </c:pt>
                <c:pt idx="5">
                  <c:v>4.1438357512031801E-2</c:v>
                </c:pt>
                <c:pt idx="6">
                  <c:v>3.3465041043207848E-2</c:v>
                </c:pt>
                <c:pt idx="7">
                  <c:v>2.5926225393941637E-2</c:v>
                </c:pt>
                <c:pt idx="8">
                  <c:v>2.2363916710487406E-2</c:v>
                </c:pt>
                <c:pt idx="9">
                  <c:v>2.0831924416102352E-2</c:v>
                </c:pt>
                <c:pt idx="10">
                  <c:v>1.8233348712605776E-2</c:v>
                </c:pt>
                <c:pt idx="11">
                  <c:v>1.7214470199359816E-2</c:v>
                </c:pt>
                <c:pt idx="12">
                  <c:v>1.2932138420248101E-2</c:v>
                </c:pt>
                <c:pt idx="13">
                  <c:v>1.0743206589662524E-2</c:v>
                </c:pt>
                <c:pt idx="14">
                  <c:v>9.0081506459390535E-3</c:v>
                </c:pt>
                <c:pt idx="15">
                  <c:v>8.1162712080467148E-3</c:v>
                </c:pt>
                <c:pt idx="16">
                  <c:v>6.4050547018807838E-3</c:v>
                </c:pt>
                <c:pt idx="17">
                  <c:v>4.172935081912443E-3</c:v>
                </c:pt>
                <c:pt idx="18">
                  <c:v>2.2177909784158395E-3</c:v>
                </c:pt>
                <c:pt idx="19">
                  <c:v>1.9710749855570719E-3</c:v>
                </c:pt>
                <c:pt idx="20">
                  <c:v>3.2063288117368724E-4</c:v>
                </c:pt>
                <c:pt idx="21">
                  <c:v>2.7838635195816285E-4</c:v>
                </c:pt>
                <c:pt idx="22">
                  <c:v>1.8611221356748737E-4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83976"/>
        <c:axId val="288783584"/>
      </c:lineChart>
      <c:catAx>
        <c:axId val="2887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780448"/>
        <c:crosses val="autoZero"/>
        <c:auto val="1"/>
        <c:lblAlgn val="ctr"/>
        <c:lblOffset val="100"/>
        <c:noMultiLvlLbl val="0"/>
      </c:catAx>
      <c:valAx>
        <c:axId val="2887804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782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7835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783976"/>
        <c:crosses val="max"/>
        <c:crossBetween val="between"/>
      </c:valAx>
      <c:catAx>
        <c:axId val="288783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835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Dpto'!$L$7:$L$30</c:f>
              <c:strCache>
                <c:ptCount val="24"/>
                <c:pt idx="0">
                  <c:v>Ucayali</c:v>
                </c:pt>
                <c:pt idx="1">
                  <c:v>Arequipa</c:v>
                </c:pt>
                <c:pt idx="2">
                  <c:v>Pasco</c:v>
                </c:pt>
                <c:pt idx="3">
                  <c:v>Lima</c:v>
                </c:pt>
                <c:pt idx="4">
                  <c:v>Junín</c:v>
                </c:pt>
                <c:pt idx="5">
                  <c:v>Huancavelica</c:v>
                </c:pt>
                <c:pt idx="6">
                  <c:v>Loreto</c:v>
                </c:pt>
                <c:pt idx="7">
                  <c:v>Amazonas</c:v>
                </c:pt>
                <c:pt idx="8">
                  <c:v>Ancash</c:v>
                </c:pt>
                <c:pt idx="9">
                  <c:v>Apurímac</c:v>
                </c:pt>
                <c:pt idx="10">
                  <c:v>Ayacucho</c:v>
                </c:pt>
                <c:pt idx="11">
                  <c:v>Cajamarca</c:v>
                </c:pt>
                <c:pt idx="12">
                  <c:v>Cusco</c:v>
                </c:pt>
                <c:pt idx="13">
                  <c:v>Huánuco</c:v>
                </c:pt>
                <c:pt idx="14">
                  <c:v>Ica</c:v>
                </c:pt>
                <c:pt idx="15">
                  <c:v>La Libertad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Moquegua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'TEL Dpto'!$M$7:$M$30</c:f>
              <c:numCache>
                <c:formatCode>#,##0.0</c:formatCode>
                <c:ptCount val="24"/>
                <c:pt idx="0">
                  <c:v>6.0673330000000004E-2</c:v>
                </c:pt>
                <c:pt idx="1">
                  <c:v>1.4364740000000001E-2</c:v>
                </c:pt>
                <c:pt idx="2">
                  <c:v>4.1117199999999993E-3</c:v>
                </c:pt>
                <c:pt idx="3">
                  <c:v>0.92231138000000001</c:v>
                </c:pt>
                <c:pt idx="4">
                  <c:v>3.0436120000000001E-2</c:v>
                </c:pt>
                <c:pt idx="5">
                  <c:v>9.4999999999999998E-3</c:v>
                </c:pt>
                <c:pt idx="6">
                  <c:v>1.4324999999999999E-2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784368"/>
        <c:axId val="288785152"/>
      </c:barChart>
      <c:lineChart>
        <c:grouping val="standard"/>
        <c:varyColors val="0"/>
        <c:ser>
          <c:idx val="1"/>
          <c:order val="1"/>
          <c:tx>
            <c:strRef>
              <c:f>'TEL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Dpto'!$L$7:$L$30</c:f>
              <c:strCache>
                <c:ptCount val="24"/>
                <c:pt idx="0">
                  <c:v>Ucayali</c:v>
                </c:pt>
                <c:pt idx="1">
                  <c:v>Arequipa</c:v>
                </c:pt>
                <c:pt idx="2">
                  <c:v>Pasco</c:v>
                </c:pt>
                <c:pt idx="3">
                  <c:v>Lima</c:v>
                </c:pt>
                <c:pt idx="4">
                  <c:v>Junín</c:v>
                </c:pt>
                <c:pt idx="5">
                  <c:v>Huancavelica</c:v>
                </c:pt>
                <c:pt idx="6">
                  <c:v>Loreto</c:v>
                </c:pt>
                <c:pt idx="7">
                  <c:v>Amazonas</c:v>
                </c:pt>
                <c:pt idx="8">
                  <c:v>Ancash</c:v>
                </c:pt>
                <c:pt idx="9">
                  <c:v>Apurímac</c:v>
                </c:pt>
                <c:pt idx="10">
                  <c:v>Ayacucho</c:v>
                </c:pt>
                <c:pt idx="11">
                  <c:v>Cajamarca</c:v>
                </c:pt>
                <c:pt idx="12">
                  <c:v>Cusco</c:v>
                </c:pt>
                <c:pt idx="13">
                  <c:v>Huánuco</c:v>
                </c:pt>
                <c:pt idx="14">
                  <c:v>Ica</c:v>
                </c:pt>
                <c:pt idx="15">
                  <c:v>La Libertad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Moquegua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'TEL Dpto'!$N$7:$N$30</c:f>
              <c:numCache>
                <c:formatCode>0%</c:formatCode>
                <c:ptCount val="24"/>
                <c:pt idx="0">
                  <c:v>8.6263108656831872E-2</c:v>
                </c:pt>
                <c:pt idx="1">
                  <c:v>2.6279783684102675E-2</c:v>
                </c:pt>
                <c:pt idx="2">
                  <c:v>1.834942140941364E-2</c:v>
                </c:pt>
                <c:pt idx="3">
                  <c:v>1.4318383198613137E-2</c:v>
                </c:pt>
                <c:pt idx="4">
                  <c:v>1.4268906601757681E-2</c:v>
                </c:pt>
                <c:pt idx="5">
                  <c:v>9.6457570345490681E-3</c:v>
                </c:pt>
                <c:pt idx="6">
                  <c:v>3.4314977235935162E-3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86328"/>
        <c:axId val="288784760"/>
      </c:lineChart>
      <c:catAx>
        <c:axId val="28878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785152"/>
        <c:crosses val="autoZero"/>
        <c:auto val="1"/>
        <c:lblAlgn val="ctr"/>
        <c:lblOffset val="100"/>
        <c:noMultiLvlLbl val="0"/>
      </c:catAx>
      <c:valAx>
        <c:axId val="288785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784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784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786328"/>
        <c:crosses val="max"/>
        <c:crossBetween val="between"/>
      </c:valAx>
      <c:catAx>
        <c:axId val="288786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84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Dpto'!$L$7:$L$13</c:f>
              <c:strCache>
                <c:ptCount val="7"/>
                <c:pt idx="0">
                  <c:v>Lima</c:v>
                </c:pt>
                <c:pt idx="1">
                  <c:v>Ancash</c:v>
                </c:pt>
                <c:pt idx="2">
                  <c:v>Apurímac</c:v>
                </c:pt>
                <c:pt idx="3">
                  <c:v>Cajamarca</c:v>
                </c:pt>
                <c:pt idx="4">
                  <c:v>Junín</c:v>
                </c:pt>
                <c:pt idx="5">
                  <c:v>La Libertad</c:v>
                </c:pt>
                <c:pt idx="6">
                  <c:v>San Martín</c:v>
                </c:pt>
              </c:strCache>
            </c:strRef>
          </c:cat>
          <c:val>
            <c:numRef>
              <c:f>'CGB Dpto'!$M$7:$M$13</c:f>
              <c:numCache>
                <c:formatCode>#,##0.0</c:formatCode>
                <c:ptCount val="7"/>
                <c:pt idx="0">
                  <c:v>1.0878473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785544"/>
        <c:axId val="288786720"/>
      </c:barChart>
      <c:lineChart>
        <c:grouping val="standard"/>
        <c:varyColors val="0"/>
        <c:ser>
          <c:idx val="1"/>
          <c:order val="1"/>
          <c:tx>
            <c:strRef>
              <c:f>'CGB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Dpto'!$L$7:$L$13</c:f>
              <c:strCache>
                <c:ptCount val="7"/>
                <c:pt idx="0">
                  <c:v>Lima</c:v>
                </c:pt>
                <c:pt idx="1">
                  <c:v>Ancash</c:v>
                </c:pt>
                <c:pt idx="2">
                  <c:v>Apurímac</c:v>
                </c:pt>
                <c:pt idx="3">
                  <c:v>Cajamarca</c:v>
                </c:pt>
                <c:pt idx="4">
                  <c:v>Junín</c:v>
                </c:pt>
                <c:pt idx="5">
                  <c:v>La Libertad</c:v>
                </c:pt>
                <c:pt idx="6">
                  <c:v>San Martín</c:v>
                </c:pt>
              </c:strCache>
            </c:strRef>
          </c:cat>
          <c:val>
            <c:numRef>
              <c:f>'CGB Dpto'!$N$7:$N$13</c:f>
              <c:numCache>
                <c:formatCode>0%</c:formatCode>
                <c:ptCount val="7"/>
                <c:pt idx="0">
                  <c:v>3.6635306864941791E-2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87504"/>
        <c:axId val="288787112"/>
      </c:lineChart>
      <c:catAx>
        <c:axId val="28878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786720"/>
        <c:crosses val="autoZero"/>
        <c:auto val="1"/>
        <c:lblAlgn val="ctr"/>
        <c:lblOffset val="100"/>
        <c:noMultiLvlLbl val="0"/>
      </c:catAx>
      <c:valAx>
        <c:axId val="288786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785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787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787504"/>
        <c:crosses val="max"/>
        <c:crossBetween val="between"/>
      </c:valAx>
      <c:catAx>
        <c:axId val="28878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87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Dpto'!$L$7:$L$31</c:f>
              <c:strCache>
                <c:ptCount val="25"/>
                <c:pt idx="0">
                  <c:v>Provincia Constitucional del Callao</c:v>
                </c:pt>
                <c:pt idx="1">
                  <c:v>Cusco</c:v>
                </c:pt>
                <c:pt idx="2">
                  <c:v>Lima</c:v>
                </c:pt>
                <c:pt idx="3">
                  <c:v>Tacna</c:v>
                </c:pt>
                <c:pt idx="4">
                  <c:v>San Martín</c:v>
                </c:pt>
                <c:pt idx="5">
                  <c:v>La Libertad</c:v>
                </c:pt>
                <c:pt idx="6">
                  <c:v>Arequipa</c:v>
                </c:pt>
                <c:pt idx="7">
                  <c:v>Ayacucho</c:v>
                </c:pt>
                <c:pt idx="8">
                  <c:v>Ancash</c:v>
                </c:pt>
                <c:pt idx="9">
                  <c:v>Lambayeque</c:v>
                </c:pt>
                <c:pt idx="10">
                  <c:v>Ica</c:v>
                </c:pt>
                <c:pt idx="11">
                  <c:v>Apurímac</c:v>
                </c:pt>
                <c:pt idx="12">
                  <c:v>Junín</c:v>
                </c:pt>
                <c:pt idx="13">
                  <c:v>Amazonas</c:v>
                </c:pt>
                <c:pt idx="14">
                  <c:v>Loreto</c:v>
                </c:pt>
                <c:pt idx="15">
                  <c:v>Huancavelica</c:v>
                </c:pt>
                <c:pt idx="16">
                  <c:v>Cajamarca</c:v>
                </c:pt>
                <c:pt idx="17">
                  <c:v>Piura</c:v>
                </c:pt>
                <c:pt idx="18">
                  <c:v>Madre de Dios</c:v>
                </c:pt>
                <c:pt idx="19">
                  <c:v>Moquegua</c:v>
                </c:pt>
                <c:pt idx="20">
                  <c:v>Ucayali</c:v>
                </c:pt>
                <c:pt idx="21">
                  <c:v>Puno</c:v>
                </c:pt>
                <c:pt idx="22">
                  <c:v>Huánuco</c:v>
                </c:pt>
                <c:pt idx="23">
                  <c:v>Tumbes</c:v>
                </c:pt>
                <c:pt idx="24">
                  <c:v>Pasco</c:v>
                </c:pt>
              </c:strCache>
            </c:strRef>
          </c:cat>
          <c:val>
            <c:numRef>
              <c:f>'SMN Dpto'!$M$7:$M$31</c:f>
              <c:numCache>
                <c:formatCode>#,##0.0</c:formatCode>
                <c:ptCount val="25"/>
                <c:pt idx="0">
                  <c:v>18.333242020000007</c:v>
                </c:pt>
                <c:pt idx="1">
                  <c:v>14.277040820000003</c:v>
                </c:pt>
                <c:pt idx="2">
                  <c:v>98.446707789999962</c:v>
                </c:pt>
                <c:pt idx="3">
                  <c:v>3.9940201499999985</c:v>
                </c:pt>
                <c:pt idx="4">
                  <c:v>7.5283926100000009</c:v>
                </c:pt>
                <c:pt idx="5">
                  <c:v>13.36182324</c:v>
                </c:pt>
                <c:pt idx="6">
                  <c:v>8.9634265299999996</c:v>
                </c:pt>
                <c:pt idx="7">
                  <c:v>12.880026669999998</c:v>
                </c:pt>
                <c:pt idx="8">
                  <c:v>7.5646500299999966</c:v>
                </c:pt>
                <c:pt idx="9">
                  <c:v>9.0567434399999982</c:v>
                </c:pt>
                <c:pt idx="10">
                  <c:v>5.391041249999998</c:v>
                </c:pt>
                <c:pt idx="11">
                  <c:v>8.681991079999996</c:v>
                </c:pt>
                <c:pt idx="12">
                  <c:v>9.4581636100000051</c:v>
                </c:pt>
                <c:pt idx="13">
                  <c:v>3.4592938000000002</c:v>
                </c:pt>
                <c:pt idx="14">
                  <c:v>8.090725879999999</c:v>
                </c:pt>
                <c:pt idx="15">
                  <c:v>7.2072683000000017</c:v>
                </c:pt>
                <c:pt idx="16">
                  <c:v>12.183656409999998</c:v>
                </c:pt>
                <c:pt idx="17">
                  <c:v>11.338295499999999</c:v>
                </c:pt>
                <c:pt idx="18">
                  <c:v>1.3209470099999998</c:v>
                </c:pt>
                <c:pt idx="19">
                  <c:v>1.5621422099999998</c:v>
                </c:pt>
                <c:pt idx="20">
                  <c:v>2.7610271099999992</c:v>
                </c:pt>
                <c:pt idx="21">
                  <c:v>6.0918134800000026</c:v>
                </c:pt>
                <c:pt idx="22">
                  <c:v>7.2182568800000038</c:v>
                </c:pt>
                <c:pt idx="23">
                  <c:v>2.5912841399999995</c:v>
                </c:pt>
                <c:pt idx="24">
                  <c:v>1.6980278799999999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70272"/>
        <c:axId val="279353640"/>
      </c:barChart>
      <c:lineChart>
        <c:grouping val="standard"/>
        <c:varyColors val="0"/>
        <c:ser>
          <c:idx val="1"/>
          <c:order val="1"/>
          <c:tx>
            <c:strRef>
              <c:f>'SMN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Dpto'!$L$7:$L$31</c:f>
              <c:strCache>
                <c:ptCount val="25"/>
                <c:pt idx="0">
                  <c:v>Provincia Constitucional del Callao</c:v>
                </c:pt>
                <c:pt idx="1">
                  <c:v>Cusco</c:v>
                </c:pt>
                <c:pt idx="2">
                  <c:v>Lima</c:v>
                </c:pt>
                <c:pt idx="3">
                  <c:v>Tacna</c:v>
                </c:pt>
                <c:pt idx="4">
                  <c:v>San Martín</c:v>
                </c:pt>
                <c:pt idx="5">
                  <c:v>La Libertad</c:v>
                </c:pt>
                <c:pt idx="6">
                  <c:v>Arequipa</c:v>
                </c:pt>
                <c:pt idx="7">
                  <c:v>Ayacucho</c:v>
                </c:pt>
                <c:pt idx="8">
                  <c:v>Ancash</c:v>
                </c:pt>
                <c:pt idx="9">
                  <c:v>Lambayeque</c:v>
                </c:pt>
                <c:pt idx="10">
                  <c:v>Ica</c:v>
                </c:pt>
                <c:pt idx="11">
                  <c:v>Apurímac</c:v>
                </c:pt>
                <c:pt idx="12">
                  <c:v>Junín</c:v>
                </c:pt>
                <c:pt idx="13">
                  <c:v>Amazonas</c:v>
                </c:pt>
                <c:pt idx="14">
                  <c:v>Loreto</c:v>
                </c:pt>
                <c:pt idx="15">
                  <c:v>Huancavelica</c:v>
                </c:pt>
                <c:pt idx="16">
                  <c:v>Cajamarca</c:v>
                </c:pt>
                <c:pt idx="17">
                  <c:v>Piura</c:v>
                </c:pt>
                <c:pt idx="18">
                  <c:v>Madre de Dios</c:v>
                </c:pt>
                <c:pt idx="19">
                  <c:v>Moquegua</c:v>
                </c:pt>
                <c:pt idx="20">
                  <c:v>Ucayali</c:v>
                </c:pt>
                <c:pt idx="21">
                  <c:v>Puno</c:v>
                </c:pt>
                <c:pt idx="22">
                  <c:v>Huánuco</c:v>
                </c:pt>
                <c:pt idx="23">
                  <c:v>Tumbes</c:v>
                </c:pt>
                <c:pt idx="24">
                  <c:v>Pasco</c:v>
                </c:pt>
              </c:strCache>
            </c:strRef>
          </c:cat>
          <c:val>
            <c:numRef>
              <c:f>'SMN Dpto'!$N$7:$N$31</c:f>
              <c:numCache>
                <c:formatCode>0%</c:formatCode>
                <c:ptCount val="25"/>
                <c:pt idx="0">
                  <c:v>0.22010040926634389</c:v>
                </c:pt>
                <c:pt idx="1">
                  <c:v>0.19936292326623048</c:v>
                </c:pt>
                <c:pt idx="2">
                  <c:v>0.19803812664979603</c:v>
                </c:pt>
                <c:pt idx="3">
                  <c:v>0.17917382397583984</c:v>
                </c:pt>
                <c:pt idx="4">
                  <c:v>0.17590819459048831</c:v>
                </c:pt>
                <c:pt idx="5">
                  <c:v>0.17291305647760391</c:v>
                </c:pt>
                <c:pt idx="6">
                  <c:v>0.17277071056115045</c:v>
                </c:pt>
                <c:pt idx="7">
                  <c:v>0.17149630831659637</c:v>
                </c:pt>
                <c:pt idx="8">
                  <c:v>0.17043460288466183</c:v>
                </c:pt>
                <c:pt idx="9">
                  <c:v>0.16919609458122242</c:v>
                </c:pt>
                <c:pt idx="10">
                  <c:v>0.1653535686805867</c:v>
                </c:pt>
                <c:pt idx="11">
                  <c:v>0.16339799907068936</c:v>
                </c:pt>
                <c:pt idx="12">
                  <c:v>0.15530347445530285</c:v>
                </c:pt>
                <c:pt idx="13">
                  <c:v>0.15460591755623443</c:v>
                </c:pt>
                <c:pt idx="14">
                  <c:v>0.15413259822680739</c:v>
                </c:pt>
                <c:pt idx="15">
                  <c:v>0.14619859960059475</c:v>
                </c:pt>
                <c:pt idx="16">
                  <c:v>0.14232307894900417</c:v>
                </c:pt>
                <c:pt idx="17">
                  <c:v>0.13459228923563599</c:v>
                </c:pt>
                <c:pt idx="18">
                  <c:v>0.12209456968857149</c:v>
                </c:pt>
                <c:pt idx="19">
                  <c:v>0.11413725823571112</c:v>
                </c:pt>
                <c:pt idx="20">
                  <c:v>9.9021185017671529E-2</c:v>
                </c:pt>
                <c:pt idx="21">
                  <c:v>9.8307623752423676E-2</c:v>
                </c:pt>
                <c:pt idx="22">
                  <c:v>9.22899264258875E-2</c:v>
                </c:pt>
                <c:pt idx="23">
                  <c:v>7.807804972233956E-2</c:v>
                </c:pt>
                <c:pt idx="24">
                  <c:v>6.3634053388169159E-2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2856"/>
        <c:axId val="279352464"/>
      </c:lineChart>
      <c:catAx>
        <c:axId val="2850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9353640"/>
        <c:crosses val="autoZero"/>
        <c:auto val="1"/>
        <c:lblAlgn val="ctr"/>
        <c:lblOffset val="100"/>
        <c:noMultiLvlLbl val="0"/>
      </c:catAx>
      <c:valAx>
        <c:axId val="279353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5070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79352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9352856"/>
        <c:crosses val="max"/>
        <c:crossBetween val="between"/>
      </c:valAx>
      <c:catAx>
        <c:axId val="27935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9352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Dpto'!$L$7:$L$28</c:f>
              <c:strCache>
                <c:ptCount val="22"/>
                <c:pt idx="0">
                  <c:v>Lima</c:v>
                </c:pt>
                <c:pt idx="1">
                  <c:v>Ucayali</c:v>
                </c:pt>
                <c:pt idx="2">
                  <c:v>Ancash</c:v>
                </c:pt>
                <c:pt idx="3">
                  <c:v>Amazonas</c:v>
                </c:pt>
                <c:pt idx="4">
                  <c:v>Apurímac</c:v>
                </c:pt>
                <c:pt idx="5">
                  <c:v>Huancavelica</c:v>
                </c:pt>
                <c:pt idx="6">
                  <c:v>Ayacucho</c:v>
                </c:pt>
                <c:pt idx="7">
                  <c:v>La Libertad</c:v>
                </c:pt>
                <c:pt idx="8">
                  <c:v>Pasco</c:v>
                </c:pt>
                <c:pt idx="9">
                  <c:v>Junín</c:v>
                </c:pt>
                <c:pt idx="10">
                  <c:v>Cajamarca</c:v>
                </c:pt>
                <c:pt idx="11">
                  <c:v>Huánuco</c:v>
                </c:pt>
                <c:pt idx="12">
                  <c:v>Loreto</c:v>
                </c:pt>
                <c:pt idx="13">
                  <c:v>Puno</c:v>
                </c:pt>
                <c:pt idx="14">
                  <c:v>Piura</c:v>
                </c:pt>
                <c:pt idx="15">
                  <c:v>San Martín</c:v>
                </c:pt>
                <c:pt idx="16">
                  <c:v>Cusco</c:v>
                </c:pt>
                <c:pt idx="17">
                  <c:v>Lambayeque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Tacna</c:v>
                </c:pt>
              </c:strCache>
            </c:strRef>
          </c:cat>
          <c:val>
            <c:numRef>
              <c:f>'JUNTOS Dpto'!$M$7:$M$28</c:f>
              <c:numCache>
                <c:formatCode>#,##0.0</c:formatCode>
                <c:ptCount val="22"/>
                <c:pt idx="0">
                  <c:v>1.1207708700000003</c:v>
                </c:pt>
                <c:pt idx="1">
                  <c:v>4.3499339999999997E-2</c:v>
                </c:pt>
                <c:pt idx="2">
                  <c:v>0.45444457000000005</c:v>
                </c:pt>
                <c:pt idx="3">
                  <c:v>0.36791721999999993</c:v>
                </c:pt>
                <c:pt idx="4">
                  <c:v>0.40110654999999995</c:v>
                </c:pt>
                <c:pt idx="5">
                  <c:v>0.40052218000000001</c:v>
                </c:pt>
                <c:pt idx="6">
                  <c:v>0.42911734999999995</c:v>
                </c:pt>
                <c:pt idx="7">
                  <c:v>0.57396106000000002</c:v>
                </c:pt>
                <c:pt idx="8">
                  <c:v>9.9432640000000003E-2</c:v>
                </c:pt>
                <c:pt idx="9">
                  <c:v>0.23515665000000002</c:v>
                </c:pt>
                <c:pt idx="10">
                  <c:v>0.79492850000000004</c:v>
                </c:pt>
                <c:pt idx="11">
                  <c:v>0.39276621000000006</c:v>
                </c:pt>
                <c:pt idx="12">
                  <c:v>0.36636602999999995</c:v>
                </c:pt>
                <c:pt idx="13">
                  <c:v>0.35158057999999998</c:v>
                </c:pt>
                <c:pt idx="14">
                  <c:v>0.43765463999999998</c:v>
                </c:pt>
                <c:pt idx="15">
                  <c:v>0.15520535000000002</c:v>
                </c:pt>
                <c:pt idx="16">
                  <c:v>0.31528678999999998</c:v>
                </c:pt>
                <c:pt idx="17">
                  <c:v>3.8999999999999998E-3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89264"/>
        <c:axId val="288386520"/>
      </c:barChart>
      <c:lineChart>
        <c:grouping val="standard"/>
        <c:varyColors val="0"/>
        <c:ser>
          <c:idx val="1"/>
          <c:order val="1"/>
          <c:tx>
            <c:strRef>
              <c:f>'JUNTOS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Dpto'!$L$7:$L$28</c:f>
              <c:strCache>
                <c:ptCount val="22"/>
                <c:pt idx="0">
                  <c:v>Lima</c:v>
                </c:pt>
                <c:pt idx="1">
                  <c:v>Ucayali</c:v>
                </c:pt>
                <c:pt idx="2">
                  <c:v>Ancash</c:v>
                </c:pt>
                <c:pt idx="3">
                  <c:v>Amazonas</c:v>
                </c:pt>
                <c:pt idx="4">
                  <c:v>Apurímac</c:v>
                </c:pt>
                <c:pt idx="5">
                  <c:v>Huancavelica</c:v>
                </c:pt>
                <c:pt idx="6">
                  <c:v>Ayacucho</c:v>
                </c:pt>
                <c:pt idx="7">
                  <c:v>La Libertad</c:v>
                </c:pt>
                <c:pt idx="8">
                  <c:v>Pasco</c:v>
                </c:pt>
                <c:pt idx="9">
                  <c:v>Junín</c:v>
                </c:pt>
                <c:pt idx="10">
                  <c:v>Cajamarca</c:v>
                </c:pt>
                <c:pt idx="11">
                  <c:v>Huánuco</c:v>
                </c:pt>
                <c:pt idx="12">
                  <c:v>Loreto</c:v>
                </c:pt>
                <c:pt idx="13">
                  <c:v>Puno</c:v>
                </c:pt>
                <c:pt idx="14">
                  <c:v>Piura</c:v>
                </c:pt>
                <c:pt idx="15">
                  <c:v>San Martín</c:v>
                </c:pt>
                <c:pt idx="16">
                  <c:v>Cusco</c:v>
                </c:pt>
                <c:pt idx="17">
                  <c:v>Lambayeque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Tacna</c:v>
                </c:pt>
              </c:strCache>
            </c:strRef>
          </c:cat>
          <c:val>
            <c:numRef>
              <c:f>'JUNTOS Dpto'!$N$7:$N$28</c:f>
              <c:numCache>
                <c:formatCode>0%</c:formatCode>
                <c:ptCount val="22"/>
                <c:pt idx="0">
                  <c:v>4.0309780152053255E-2</c:v>
                </c:pt>
                <c:pt idx="1">
                  <c:v>1.2333646357521256E-2</c:v>
                </c:pt>
                <c:pt idx="2">
                  <c:v>8.8124115063913967E-3</c:v>
                </c:pt>
                <c:pt idx="3">
                  <c:v>8.1205687557608566E-3</c:v>
                </c:pt>
                <c:pt idx="4">
                  <c:v>7.4630601764569052E-3</c:v>
                </c:pt>
                <c:pt idx="5">
                  <c:v>7.2267326304815364E-3</c:v>
                </c:pt>
                <c:pt idx="6">
                  <c:v>6.9160690066521801E-3</c:v>
                </c:pt>
                <c:pt idx="7">
                  <c:v>6.6897406892247749E-3</c:v>
                </c:pt>
                <c:pt idx="8">
                  <c:v>6.1268000116580495E-3</c:v>
                </c:pt>
                <c:pt idx="9">
                  <c:v>5.9426206981880239E-3</c:v>
                </c:pt>
                <c:pt idx="10">
                  <c:v>5.5880511013415542E-3</c:v>
                </c:pt>
                <c:pt idx="11">
                  <c:v>5.4842288326579867E-3</c:v>
                </c:pt>
                <c:pt idx="12">
                  <c:v>4.5136499071856268E-3</c:v>
                </c:pt>
                <c:pt idx="13">
                  <c:v>4.4576331688135785E-3</c:v>
                </c:pt>
                <c:pt idx="14">
                  <c:v>4.3367334522152832E-3</c:v>
                </c:pt>
                <c:pt idx="15">
                  <c:v>4.2053593126707206E-3</c:v>
                </c:pt>
                <c:pt idx="16">
                  <c:v>3.953183593387562E-3</c:v>
                </c:pt>
                <c:pt idx="17">
                  <c:v>1.0058351333053933E-3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87696"/>
        <c:axId val="288390440"/>
      </c:lineChart>
      <c:catAx>
        <c:axId val="28838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386520"/>
        <c:crosses val="autoZero"/>
        <c:auto val="1"/>
        <c:lblAlgn val="ctr"/>
        <c:lblOffset val="100"/>
        <c:noMultiLvlLbl val="0"/>
      </c:catAx>
      <c:valAx>
        <c:axId val="288386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389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390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387696"/>
        <c:crosses val="max"/>
        <c:crossBetween val="between"/>
      </c:valAx>
      <c:catAx>
        <c:axId val="28838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390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Dpto'!$L$7:$L$27</c:f>
              <c:strCache>
                <c:ptCount val="21"/>
                <c:pt idx="0">
                  <c:v>La Libertad</c:v>
                </c:pt>
                <c:pt idx="1">
                  <c:v>Moquegua</c:v>
                </c:pt>
                <c:pt idx="2">
                  <c:v>Ayacucho</c:v>
                </c:pt>
                <c:pt idx="3">
                  <c:v>Lambayeque</c:v>
                </c:pt>
                <c:pt idx="4">
                  <c:v>Lima</c:v>
                </c:pt>
                <c:pt idx="5">
                  <c:v>Huánuco</c:v>
                </c:pt>
                <c:pt idx="6">
                  <c:v>Ancash</c:v>
                </c:pt>
                <c:pt idx="7">
                  <c:v>Arequipa</c:v>
                </c:pt>
                <c:pt idx="8">
                  <c:v>Loreto</c:v>
                </c:pt>
                <c:pt idx="9">
                  <c:v>Cusco</c:v>
                </c:pt>
                <c:pt idx="10">
                  <c:v>Provincia Constitucional del Callao</c:v>
                </c:pt>
                <c:pt idx="11">
                  <c:v>Amazonas</c:v>
                </c:pt>
                <c:pt idx="12">
                  <c:v>Junín</c:v>
                </c:pt>
                <c:pt idx="13">
                  <c:v>Apurímac</c:v>
                </c:pt>
                <c:pt idx="14">
                  <c:v>Madre de Dios</c:v>
                </c:pt>
                <c:pt idx="15">
                  <c:v>Pasco</c:v>
                </c:pt>
                <c:pt idx="16">
                  <c:v>Piura</c:v>
                </c:pt>
                <c:pt idx="17">
                  <c:v>Puno</c:v>
                </c:pt>
                <c:pt idx="18">
                  <c:v>San Martín</c:v>
                </c:pt>
                <c:pt idx="19">
                  <c:v>Tacna</c:v>
                </c:pt>
                <c:pt idx="20">
                  <c:v>Ucayali</c:v>
                </c:pt>
              </c:strCache>
            </c:strRef>
          </c:cat>
          <c:val>
            <c:numRef>
              <c:f>'PTCD Dpto'!$M$7:$M$27</c:f>
              <c:numCache>
                <c:formatCode>#,##0.0</c:formatCode>
                <c:ptCount val="21"/>
                <c:pt idx="0">
                  <c:v>0.23128600999999999</c:v>
                </c:pt>
                <c:pt idx="1">
                  <c:v>0.10947232</c:v>
                </c:pt>
                <c:pt idx="2">
                  <c:v>0.15</c:v>
                </c:pt>
                <c:pt idx="3">
                  <c:v>3.9876049999999996E-2</c:v>
                </c:pt>
                <c:pt idx="4">
                  <c:v>0.27567173</c:v>
                </c:pt>
                <c:pt idx="5">
                  <c:v>2.5398830000000004E-2</c:v>
                </c:pt>
                <c:pt idx="6">
                  <c:v>1.6768829999999998E-2</c:v>
                </c:pt>
                <c:pt idx="7">
                  <c:v>1.94872E-2</c:v>
                </c:pt>
                <c:pt idx="8">
                  <c:v>1.153325E-2</c:v>
                </c:pt>
                <c:pt idx="9">
                  <c:v>1.3100000000000001E-2</c:v>
                </c:pt>
                <c:pt idx="10">
                  <c:v>1.6540000000000003E-2</c:v>
                </c:pt>
                <c:pt idx="11">
                  <c:v>8.2169999999999986E-3</c:v>
                </c:pt>
                <c:pt idx="12">
                  <c:v>1.0239999999999999E-2</c:v>
                </c:pt>
                <c:pt idx="13">
                  <c:v>2.5039499999999996E-3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88088"/>
        <c:axId val="288390832"/>
      </c:barChart>
      <c:lineChart>
        <c:grouping val="standard"/>
        <c:varyColors val="0"/>
        <c:ser>
          <c:idx val="1"/>
          <c:order val="1"/>
          <c:tx>
            <c:strRef>
              <c:f>'PTCD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Dpto'!$L$7:$L$27</c:f>
              <c:strCache>
                <c:ptCount val="21"/>
                <c:pt idx="0">
                  <c:v>La Libertad</c:v>
                </c:pt>
                <c:pt idx="1">
                  <c:v>Moquegua</c:v>
                </c:pt>
                <c:pt idx="2">
                  <c:v>Ayacucho</c:v>
                </c:pt>
                <c:pt idx="3">
                  <c:v>Lambayeque</c:v>
                </c:pt>
                <c:pt idx="4">
                  <c:v>Lima</c:v>
                </c:pt>
                <c:pt idx="5">
                  <c:v>Huánuco</c:v>
                </c:pt>
                <c:pt idx="6">
                  <c:v>Ancash</c:v>
                </c:pt>
                <c:pt idx="7">
                  <c:v>Arequipa</c:v>
                </c:pt>
                <c:pt idx="8">
                  <c:v>Loreto</c:v>
                </c:pt>
                <c:pt idx="9">
                  <c:v>Cusco</c:v>
                </c:pt>
                <c:pt idx="10">
                  <c:v>Provincia Constitucional del Callao</c:v>
                </c:pt>
                <c:pt idx="11">
                  <c:v>Amazonas</c:v>
                </c:pt>
                <c:pt idx="12">
                  <c:v>Junín</c:v>
                </c:pt>
                <c:pt idx="13">
                  <c:v>Apurímac</c:v>
                </c:pt>
                <c:pt idx="14">
                  <c:v>Madre de Dios</c:v>
                </c:pt>
                <c:pt idx="15">
                  <c:v>Pasco</c:v>
                </c:pt>
                <c:pt idx="16">
                  <c:v>Piura</c:v>
                </c:pt>
                <c:pt idx="17">
                  <c:v>Puno</c:v>
                </c:pt>
                <c:pt idx="18">
                  <c:v>San Martín</c:v>
                </c:pt>
                <c:pt idx="19">
                  <c:v>Tacna</c:v>
                </c:pt>
                <c:pt idx="20">
                  <c:v>Ucayali</c:v>
                </c:pt>
              </c:strCache>
            </c:strRef>
          </c:cat>
          <c:val>
            <c:numRef>
              <c:f>'PTCD Dpto'!$N$7:$N$27</c:f>
              <c:numCache>
                <c:formatCode>0%</c:formatCode>
                <c:ptCount val="21"/>
                <c:pt idx="0">
                  <c:v>0.12744463289537777</c:v>
                </c:pt>
                <c:pt idx="1">
                  <c:v>0.108275657434039</c:v>
                </c:pt>
                <c:pt idx="2">
                  <c:v>8.3552472902540476E-2</c:v>
                </c:pt>
                <c:pt idx="3">
                  <c:v>3.3412053829905072E-2</c:v>
                </c:pt>
                <c:pt idx="4">
                  <c:v>2.7354527112584896E-2</c:v>
                </c:pt>
                <c:pt idx="5">
                  <c:v>2.5730339696651665E-2</c:v>
                </c:pt>
                <c:pt idx="6">
                  <c:v>1.7617666804297875E-2</c:v>
                </c:pt>
                <c:pt idx="7">
                  <c:v>1.6514212398709854E-2</c:v>
                </c:pt>
                <c:pt idx="8">
                  <c:v>1.0877315257997006E-2</c:v>
                </c:pt>
                <c:pt idx="9">
                  <c:v>1.0449545843593429E-2</c:v>
                </c:pt>
                <c:pt idx="10">
                  <c:v>9.8039273798085341E-3</c:v>
                </c:pt>
                <c:pt idx="11">
                  <c:v>8.3074263356636962E-3</c:v>
                </c:pt>
                <c:pt idx="12">
                  <c:v>6.9809550819171446E-3</c:v>
                </c:pt>
                <c:pt idx="13">
                  <c:v>2.6413281166764589E-3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85344"/>
        <c:axId val="288391224"/>
      </c:lineChart>
      <c:catAx>
        <c:axId val="288388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390832"/>
        <c:crosses val="autoZero"/>
        <c:auto val="1"/>
        <c:lblAlgn val="ctr"/>
        <c:lblOffset val="100"/>
        <c:noMultiLvlLbl val="0"/>
      </c:catAx>
      <c:valAx>
        <c:axId val="288390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388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391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385344"/>
        <c:crosses val="max"/>
        <c:crossBetween val="between"/>
      </c:valAx>
      <c:catAx>
        <c:axId val="28838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391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Dpto'!$L$7:$L$28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Amazonas</c:v>
                </c:pt>
                <c:pt idx="3">
                  <c:v>Arequipa</c:v>
                </c:pt>
                <c:pt idx="4">
                  <c:v>Pasco</c:v>
                </c:pt>
                <c:pt idx="5">
                  <c:v>Tumbes</c:v>
                </c:pt>
                <c:pt idx="6">
                  <c:v>Huánuco</c:v>
                </c:pt>
                <c:pt idx="7">
                  <c:v>Lambayeque</c:v>
                </c:pt>
                <c:pt idx="8">
                  <c:v>Piura</c:v>
                </c:pt>
                <c:pt idx="9">
                  <c:v>Ancash</c:v>
                </c:pt>
                <c:pt idx="10">
                  <c:v>Apurímac</c:v>
                </c:pt>
                <c:pt idx="11">
                  <c:v>Junín</c:v>
                </c:pt>
                <c:pt idx="12">
                  <c:v>Ayacucho</c:v>
                </c:pt>
                <c:pt idx="13">
                  <c:v>Puno</c:v>
                </c:pt>
                <c:pt idx="14">
                  <c:v>Madre de Dios</c:v>
                </c:pt>
                <c:pt idx="15">
                  <c:v>Huancavelica</c:v>
                </c:pt>
                <c:pt idx="16">
                  <c:v>Lima</c:v>
                </c:pt>
                <c:pt idx="17">
                  <c:v>Loreto</c:v>
                </c:pt>
                <c:pt idx="18">
                  <c:v>Ica</c:v>
                </c:pt>
                <c:pt idx="19">
                  <c:v>Cajamarca</c:v>
                </c:pt>
                <c:pt idx="20">
                  <c:v>Ucayali</c:v>
                </c:pt>
                <c:pt idx="21">
                  <c:v>Cusco</c:v>
                </c:pt>
              </c:strCache>
            </c:strRef>
          </c:cat>
          <c:val>
            <c:numRef>
              <c:f>'CDB Dpto'!$M$7:$M$28</c:f>
              <c:numCache>
                <c:formatCode>#,##0.0</c:formatCode>
                <c:ptCount val="22"/>
                <c:pt idx="0">
                  <c:v>0.15218922000000001</c:v>
                </c:pt>
                <c:pt idx="1">
                  <c:v>4.1263399999999999E-2</c:v>
                </c:pt>
                <c:pt idx="2">
                  <c:v>0.11198553000000001</c:v>
                </c:pt>
                <c:pt idx="3">
                  <c:v>6.4719249999999992E-2</c:v>
                </c:pt>
                <c:pt idx="4">
                  <c:v>0.1293414</c:v>
                </c:pt>
                <c:pt idx="5">
                  <c:v>7.0430900000000005E-2</c:v>
                </c:pt>
                <c:pt idx="6">
                  <c:v>9.1213679999999991E-2</c:v>
                </c:pt>
                <c:pt idx="7">
                  <c:v>6.4364840000000006E-2</c:v>
                </c:pt>
                <c:pt idx="8">
                  <c:v>4.1475100000000001E-2</c:v>
                </c:pt>
                <c:pt idx="9">
                  <c:v>0.12397920000000001</c:v>
                </c:pt>
                <c:pt idx="10">
                  <c:v>2.8799490000000001E-2</c:v>
                </c:pt>
                <c:pt idx="11">
                  <c:v>0.13495855000000001</c:v>
                </c:pt>
                <c:pt idx="12">
                  <c:v>2.2353200000000004E-2</c:v>
                </c:pt>
                <c:pt idx="13">
                  <c:v>7.8328499999999995E-2</c:v>
                </c:pt>
                <c:pt idx="14">
                  <c:v>0.2220944</c:v>
                </c:pt>
                <c:pt idx="15">
                  <c:v>0.11311036000000001</c:v>
                </c:pt>
                <c:pt idx="16">
                  <c:v>0.52841855999999998</c:v>
                </c:pt>
                <c:pt idx="17">
                  <c:v>0.36279690999999992</c:v>
                </c:pt>
                <c:pt idx="18">
                  <c:v>0.11394590000000002</c:v>
                </c:pt>
                <c:pt idx="19">
                  <c:v>9.2137199999999989E-2</c:v>
                </c:pt>
                <c:pt idx="20">
                  <c:v>0.10281189999999998</c:v>
                </c:pt>
                <c:pt idx="21">
                  <c:v>0.25003413000000008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92008"/>
        <c:axId val="288392400"/>
      </c:barChart>
      <c:lineChart>
        <c:grouping val="standard"/>
        <c:varyColors val="0"/>
        <c:ser>
          <c:idx val="1"/>
          <c:order val="1"/>
          <c:tx>
            <c:strRef>
              <c:f>'CDB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Dpto'!$L$7:$L$28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Amazonas</c:v>
                </c:pt>
                <c:pt idx="3">
                  <c:v>Arequipa</c:v>
                </c:pt>
                <c:pt idx="4">
                  <c:v>Pasco</c:v>
                </c:pt>
                <c:pt idx="5">
                  <c:v>Tumbes</c:v>
                </c:pt>
                <c:pt idx="6">
                  <c:v>Huánuco</c:v>
                </c:pt>
                <c:pt idx="7">
                  <c:v>Lambayeque</c:v>
                </c:pt>
                <c:pt idx="8">
                  <c:v>Piura</c:v>
                </c:pt>
                <c:pt idx="9">
                  <c:v>Ancash</c:v>
                </c:pt>
                <c:pt idx="10">
                  <c:v>Apurímac</c:v>
                </c:pt>
                <c:pt idx="11">
                  <c:v>Junín</c:v>
                </c:pt>
                <c:pt idx="12">
                  <c:v>Ayacucho</c:v>
                </c:pt>
                <c:pt idx="13">
                  <c:v>Puno</c:v>
                </c:pt>
                <c:pt idx="14">
                  <c:v>Madre de Dios</c:v>
                </c:pt>
                <c:pt idx="15">
                  <c:v>Huancavelica</c:v>
                </c:pt>
                <c:pt idx="16">
                  <c:v>Lima</c:v>
                </c:pt>
                <c:pt idx="17">
                  <c:v>Loreto</c:v>
                </c:pt>
                <c:pt idx="18">
                  <c:v>Ica</c:v>
                </c:pt>
                <c:pt idx="19">
                  <c:v>Cajamarca</c:v>
                </c:pt>
                <c:pt idx="20">
                  <c:v>Ucayali</c:v>
                </c:pt>
                <c:pt idx="21">
                  <c:v>Cusco</c:v>
                </c:pt>
              </c:strCache>
            </c:strRef>
          </c:cat>
          <c:val>
            <c:numRef>
              <c:f>'CDB Dpto'!$N$7:$N$28</c:f>
              <c:numCache>
                <c:formatCode>0%</c:formatCode>
                <c:ptCount val="22"/>
                <c:pt idx="0">
                  <c:v>8.5744028620927643E-2</c:v>
                </c:pt>
                <c:pt idx="1">
                  <c:v>7.9338960564517683E-2</c:v>
                </c:pt>
                <c:pt idx="2">
                  <c:v>7.6100442458932716E-2</c:v>
                </c:pt>
                <c:pt idx="3">
                  <c:v>7.5350882810089573E-2</c:v>
                </c:pt>
                <c:pt idx="4">
                  <c:v>7.4337598474411737E-2</c:v>
                </c:pt>
                <c:pt idx="5">
                  <c:v>7.3672720730295183E-2</c:v>
                </c:pt>
                <c:pt idx="6">
                  <c:v>7.1320418350368425E-2</c:v>
                </c:pt>
                <c:pt idx="7">
                  <c:v>7.068173756820835E-2</c:v>
                </c:pt>
                <c:pt idx="8">
                  <c:v>6.834365694944973E-2</c:v>
                </c:pt>
                <c:pt idx="9">
                  <c:v>6.6359683796582025E-2</c:v>
                </c:pt>
                <c:pt idx="10">
                  <c:v>6.5711153296796082E-2</c:v>
                </c:pt>
                <c:pt idx="11">
                  <c:v>6.5307127292681774E-2</c:v>
                </c:pt>
                <c:pt idx="12">
                  <c:v>6.4378184247891101E-2</c:v>
                </c:pt>
                <c:pt idx="13">
                  <c:v>6.2669016766463248E-2</c:v>
                </c:pt>
                <c:pt idx="14">
                  <c:v>5.7586641429201127E-2</c:v>
                </c:pt>
                <c:pt idx="15">
                  <c:v>5.5882577299621761E-2</c:v>
                </c:pt>
                <c:pt idx="16">
                  <c:v>4.9420832318966788E-2</c:v>
                </c:pt>
                <c:pt idx="17">
                  <c:v>4.39767956182835E-2</c:v>
                </c:pt>
                <c:pt idx="18">
                  <c:v>4.2912449803431695E-2</c:v>
                </c:pt>
                <c:pt idx="19">
                  <c:v>3.5901508267650865E-2</c:v>
                </c:pt>
                <c:pt idx="20">
                  <c:v>3.3079282957614836E-2</c:v>
                </c:pt>
                <c:pt idx="21">
                  <c:v>3.2727875670944415E-2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92792"/>
        <c:axId val="288388480"/>
      </c:lineChart>
      <c:catAx>
        <c:axId val="28839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392400"/>
        <c:crosses val="autoZero"/>
        <c:auto val="1"/>
        <c:lblAlgn val="ctr"/>
        <c:lblOffset val="100"/>
        <c:noMultiLvlLbl val="0"/>
      </c:catAx>
      <c:valAx>
        <c:axId val="288392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392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388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392792"/>
        <c:crosses val="max"/>
        <c:crossBetween val="between"/>
      </c:valAx>
      <c:catAx>
        <c:axId val="288392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388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'PPF Dpto'!$M$7</c:f>
              <c:numCache>
                <c:formatCode>#,##0.0</c:formatCode>
                <c:ptCount val="1"/>
                <c:pt idx="0">
                  <c:v>2.9244709200000001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86128"/>
        <c:axId val="288386912"/>
      </c:barChart>
      <c:lineChart>
        <c:grouping val="standard"/>
        <c:varyColors val="0"/>
        <c:ser>
          <c:idx val="1"/>
          <c:order val="1"/>
          <c:tx>
            <c:strRef>
              <c:f>'PPF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'PPF Dpto'!$N$7</c:f>
              <c:numCache>
                <c:formatCode>0%</c:formatCode>
                <c:ptCount val="1"/>
                <c:pt idx="0">
                  <c:v>4.7107027441304301E-2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88872"/>
        <c:axId val="288387304"/>
      </c:lineChart>
      <c:catAx>
        <c:axId val="28838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386912"/>
        <c:crosses val="autoZero"/>
        <c:auto val="1"/>
        <c:lblAlgn val="ctr"/>
        <c:lblOffset val="100"/>
        <c:noMultiLvlLbl val="0"/>
      </c:catAx>
      <c:valAx>
        <c:axId val="288386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386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8387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388872"/>
        <c:crosses val="max"/>
        <c:crossBetween val="between"/>
      </c:valAx>
      <c:catAx>
        <c:axId val="288388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387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Dpto'!$L$7:$L$9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San Martín</c:v>
                </c:pt>
              </c:strCache>
            </c:strRef>
          </c:cat>
          <c:val>
            <c:numRef>
              <c:f>'BFH Dpto'!$M$7:$M$9</c:f>
              <c:numCache>
                <c:formatCode>#,##0.0</c:formatCode>
                <c:ptCount val="3"/>
                <c:pt idx="0">
                  <c:v>8.1069999999999996E-3</c:v>
                </c:pt>
                <c:pt idx="1">
                  <c:v>8.7212869999999998E-2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95632"/>
        <c:axId val="290592888"/>
      </c:barChart>
      <c:lineChart>
        <c:grouping val="standard"/>
        <c:varyColors val="0"/>
        <c:ser>
          <c:idx val="1"/>
          <c:order val="1"/>
          <c:tx>
            <c:strRef>
              <c:f>'BFH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Dpto'!$L$7:$L$9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San Martín</c:v>
                </c:pt>
              </c:strCache>
            </c:strRef>
          </c:cat>
          <c:val>
            <c:numRef>
              <c:f>'BFH Dpto'!$N$7:$N$9</c:f>
              <c:numCache>
                <c:formatCode>0%</c:formatCode>
                <c:ptCount val="3"/>
                <c:pt idx="0">
                  <c:v>7.1641922940968536E-2</c:v>
                </c:pt>
                <c:pt idx="1">
                  <c:v>1.8668921807910905E-4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89360"/>
        <c:axId val="290588576"/>
      </c:lineChart>
      <c:catAx>
        <c:axId val="29059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92888"/>
        <c:crosses val="autoZero"/>
        <c:auto val="1"/>
        <c:lblAlgn val="ctr"/>
        <c:lblOffset val="100"/>
        <c:noMultiLvlLbl val="0"/>
      </c:catAx>
      <c:valAx>
        <c:axId val="2905928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95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88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89360"/>
        <c:crosses val="max"/>
        <c:crossBetween val="between"/>
      </c:valAx>
      <c:catAx>
        <c:axId val="29058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88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Dpto'!$L$7:$L$12</c:f>
              <c:strCache>
                <c:ptCount val="6"/>
                <c:pt idx="0">
                  <c:v>Lima</c:v>
                </c:pt>
                <c:pt idx="1">
                  <c:v>Piura</c:v>
                </c:pt>
                <c:pt idx="2">
                  <c:v>Arequipa</c:v>
                </c:pt>
                <c:pt idx="3">
                  <c:v>Cusco</c:v>
                </c:pt>
                <c:pt idx="4">
                  <c:v>La Libertad</c:v>
                </c:pt>
                <c:pt idx="5">
                  <c:v>Puno</c:v>
                </c:pt>
              </c:strCache>
            </c:strRef>
          </c:cat>
          <c:val>
            <c:numRef>
              <c:f>'HU Dpto'!$M$7:$M$12</c:f>
              <c:numCache>
                <c:formatCode>#,##0.0</c:formatCode>
                <c:ptCount val="6"/>
                <c:pt idx="0">
                  <c:v>0.22655104000000001</c:v>
                </c:pt>
                <c:pt idx="1">
                  <c:v>2.4069999999999999E-3</c:v>
                </c:pt>
                <c:pt idx="2">
                  <c:v>3.5173400000000003E-3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90928"/>
        <c:axId val="290594064"/>
      </c:barChart>
      <c:lineChart>
        <c:grouping val="standard"/>
        <c:varyColors val="0"/>
        <c:ser>
          <c:idx val="1"/>
          <c:order val="1"/>
          <c:tx>
            <c:strRef>
              <c:f>'HU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Dpto'!$L$7:$L$12</c:f>
              <c:strCache>
                <c:ptCount val="6"/>
                <c:pt idx="0">
                  <c:v>Lima</c:v>
                </c:pt>
                <c:pt idx="1">
                  <c:v>Piura</c:v>
                </c:pt>
                <c:pt idx="2">
                  <c:v>Arequipa</c:v>
                </c:pt>
                <c:pt idx="3">
                  <c:v>Cusco</c:v>
                </c:pt>
                <c:pt idx="4">
                  <c:v>La Libertad</c:v>
                </c:pt>
                <c:pt idx="5">
                  <c:v>Puno</c:v>
                </c:pt>
              </c:strCache>
            </c:strRef>
          </c:cat>
          <c:val>
            <c:numRef>
              <c:f>'HU Dpto'!$N$7:$N$12</c:f>
              <c:numCache>
                <c:formatCode>0%</c:formatCode>
                <c:ptCount val="6"/>
                <c:pt idx="0">
                  <c:v>4.0182025246363197E-2</c:v>
                </c:pt>
                <c:pt idx="1">
                  <c:v>7.4912078677912292E-3</c:v>
                </c:pt>
                <c:pt idx="2">
                  <c:v>1.7121375263099486E-3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91320"/>
        <c:axId val="290594848"/>
      </c:lineChart>
      <c:catAx>
        <c:axId val="29059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94064"/>
        <c:crosses val="autoZero"/>
        <c:auto val="1"/>
        <c:lblAlgn val="ctr"/>
        <c:lblOffset val="100"/>
        <c:noMultiLvlLbl val="0"/>
      </c:catAx>
      <c:valAx>
        <c:axId val="2905940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90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94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91320"/>
        <c:crosses val="max"/>
        <c:crossBetween val="between"/>
      </c:valAx>
      <c:catAx>
        <c:axId val="290591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94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Dpto'!$L$7:$L$8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'CPE Dpto'!$M$7:$M$8</c:f>
              <c:numCache>
                <c:formatCode>#,##0.0</c:formatCode>
                <c:ptCount val="2"/>
                <c:pt idx="0">
                  <c:v>0.11066066000000001</c:v>
                </c:pt>
                <c:pt idx="1">
                  <c:v>16.849813040000001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91712"/>
        <c:axId val="290592104"/>
      </c:barChart>
      <c:lineChart>
        <c:grouping val="standard"/>
        <c:varyColors val="0"/>
        <c:ser>
          <c:idx val="1"/>
          <c:order val="1"/>
          <c:tx>
            <c:strRef>
              <c:f>'CPE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Dpto'!$L$7:$L$8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'CPE Dpto'!$N$7:$N$8</c:f>
              <c:numCache>
                <c:formatCode>0%</c:formatCode>
                <c:ptCount val="2"/>
                <c:pt idx="0">
                  <c:v>0.10861553803435121</c:v>
                </c:pt>
                <c:pt idx="1">
                  <c:v>9.2284031910759276E-2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92496"/>
        <c:axId val="290588968"/>
      </c:lineChart>
      <c:catAx>
        <c:axId val="2905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92104"/>
        <c:crosses val="autoZero"/>
        <c:auto val="1"/>
        <c:lblAlgn val="ctr"/>
        <c:lblOffset val="100"/>
        <c:noMultiLvlLbl val="0"/>
      </c:catAx>
      <c:valAx>
        <c:axId val="2905921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91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889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92496"/>
        <c:crosses val="max"/>
        <c:crossBetween val="between"/>
      </c:valAx>
      <c:catAx>
        <c:axId val="29059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889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Dpto'!$L$7:$L$10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Embajadas en el Exterior</c:v>
                </c:pt>
                <c:pt idx="3">
                  <c:v>Piura</c:v>
                </c:pt>
              </c:strCache>
            </c:strRef>
          </c:cat>
          <c:val>
            <c:numRef>
              <c:f>'OC Dpto'!$M$7:$M$10</c:f>
              <c:numCache>
                <c:formatCode>#,##0.0</c:formatCode>
                <c:ptCount val="4"/>
                <c:pt idx="0">
                  <c:v>29.167755049999997</c:v>
                </c:pt>
                <c:pt idx="1">
                  <c:v>8.2283000000000009E-3</c:v>
                </c:pt>
                <c:pt idx="2">
                  <c:v>8.8918520000000015E-2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93672"/>
        <c:axId val="290589752"/>
      </c:barChart>
      <c:lineChart>
        <c:grouping val="standard"/>
        <c:varyColors val="0"/>
        <c:ser>
          <c:idx val="1"/>
          <c:order val="1"/>
          <c:tx>
            <c:strRef>
              <c:f>'OC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Dpto'!$L$7:$L$10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Embajadas en el Exterior</c:v>
                </c:pt>
                <c:pt idx="3">
                  <c:v>Piura</c:v>
                </c:pt>
              </c:strCache>
            </c:strRef>
          </c:cat>
          <c:val>
            <c:numRef>
              <c:f>'OC Dpto'!$N$7:$N$10</c:f>
              <c:numCache>
                <c:formatCode>0%</c:formatCode>
                <c:ptCount val="4"/>
                <c:pt idx="0">
                  <c:v>0.29158777354040466</c:v>
                </c:pt>
                <c:pt idx="1">
                  <c:v>2.8316035073712619E-2</c:v>
                </c:pt>
                <c:pt idx="2">
                  <c:v>2.8438364926712104E-3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94456"/>
        <c:axId val="290590144"/>
      </c:lineChart>
      <c:catAx>
        <c:axId val="29059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89752"/>
        <c:crosses val="autoZero"/>
        <c:auto val="1"/>
        <c:lblAlgn val="ctr"/>
        <c:lblOffset val="100"/>
        <c:noMultiLvlLbl val="0"/>
      </c:catAx>
      <c:valAx>
        <c:axId val="290589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93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90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94456"/>
        <c:crosses val="max"/>
        <c:crossBetween val="between"/>
      </c:valAx>
      <c:catAx>
        <c:axId val="290594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90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Dpto'!$L$7:$L$31</c:f>
              <c:strCache>
                <c:ptCount val="25"/>
                <c:pt idx="0">
                  <c:v>La Libertad</c:v>
                </c:pt>
                <c:pt idx="1">
                  <c:v>Arequipa</c:v>
                </c:pt>
                <c:pt idx="2">
                  <c:v>Loreto</c:v>
                </c:pt>
                <c:pt idx="3">
                  <c:v>Tacna</c:v>
                </c:pt>
                <c:pt idx="4">
                  <c:v>Ica</c:v>
                </c:pt>
                <c:pt idx="5">
                  <c:v>Pasco</c:v>
                </c:pt>
                <c:pt idx="6">
                  <c:v>Ayacucho</c:v>
                </c:pt>
                <c:pt idx="7">
                  <c:v>Lambayeque</c:v>
                </c:pt>
                <c:pt idx="8">
                  <c:v>Cusco</c:v>
                </c:pt>
                <c:pt idx="9">
                  <c:v>Lima</c:v>
                </c:pt>
                <c:pt idx="10">
                  <c:v>Junín</c:v>
                </c:pt>
                <c:pt idx="11">
                  <c:v>Huancavelica</c:v>
                </c:pt>
                <c:pt idx="12">
                  <c:v>Piura</c:v>
                </c:pt>
                <c:pt idx="13">
                  <c:v>Ucayali</c:v>
                </c:pt>
                <c:pt idx="14">
                  <c:v>Puno</c:v>
                </c:pt>
                <c:pt idx="15">
                  <c:v>Provincia Constitucional del Callao</c:v>
                </c:pt>
                <c:pt idx="16">
                  <c:v>Apurímac</c:v>
                </c:pt>
                <c:pt idx="17">
                  <c:v>Ancash</c:v>
                </c:pt>
                <c:pt idx="18">
                  <c:v>Huánuco</c:v>
                </c:pt>
                <c:pt idx="19">
                  <c:v>Cajamarca</c:v>
                </c:pt>
                <c:pt idx="20">
                  <c:v>San Martín</c:v>
                </c:pt>
                <c:pt idx="21">
                  <c:v>Tumbes</c:v>
                </c:pt>
                <c:pt idx="22">
                  <c:v>Madre de Dios</c:v>
                </c:pt>
                <c:pt idx="23">
                  <c:v>Amazonas</c:v>
                </c:pt>
                <c:pt idx="24">
                  <c:v>Moquegua</c:v>
                </c:pt>
              </c:strCache>
            </c:strRef>
          </c:cat>
          <c:val>
            <c:numRef>
              <c:f>'UNI Dpto'!$M$7:$M$31</c:f>
              <c:numCache>
                <c:formatCode>#,##0.0</c:formatCode>
                <c:ptCount val="25"/>
                <c:pt idx="0">
                  <c:v>5.8495035399999988</c:v>
                </c:pt>
                <c:pt idx="1">
                  <c:v>7.0911825999999998</c:v>
                </c:pt>
                <c:pt idx="2">
                  <c:v>3.5626877700000001</c:v>
                </c:pt>
                <c:pt idx="3">
                  <c:v>2.82782366</c:v>
                </c:pt>
                <c:pt idx="4">
                  <c:v>5.7179202499999988</c:v>
                </c:pt>
                <c:pt idx="5">
                  <c:v>2.5131809599999992</c:v>
                </c:pt>
                <c:pt idx="6">
                  <c:v>2.1500609699999997</c:v>
                </c:pt>
                <c:pt idx="7">
                  <c:v>4.1152355399999996</c:v>
                </c:pt>
                <c:pt idx="8">
                  <c:v>5.1899163899999996</c:v>
                </c:pt>
                <c:pt idx="9">
                  <c:v>33.117248780000004</c:v>
                </c:pt>
                <c:pt idx="10">
                  <c:v>3.24910444</c:v>
                </c:pt>
                <c:pt idx="11">
                  <c:v>1.1412569700000001</c:v>
                </c:pt>
                <c:pt idx="12">
                  <c:v>4.3658042600000009</c:v>
                </c:pt>
                <c:pt idx="13">
                  <c:v>1.6355964200000004</c:v>
                </c:pt>
                <c:pt idx="14">
                  <c:v>5.938538330000001</c:v>
                </c:pt>
                <c:pt idx="15">
                  <c:v>3.0475220900000002</c:v>
                </c:pt>
                <c:pt idx="16">
                  <c:v>1.0432223999999999</c:v>
                </c:pt>
                <c:pt idx="17">
                  <c:v>2.8615428000000014</c:v>
                </c:pt>
                <c:pt idx="18">
                  <c:v>3.2407576699999994</c:v>
                </c:pt>
                <c:pt idx="19">
                  <c:v>2.8706258300000003</c:v>
                </c:pt>
                <c:pt idx="20">
                  <c:v>1.36449161</c:v>
                </c:pt>
                <c:pt idx="21">
                  <c:v>1.4186905299999999</c:v>
                </c:pt>
                <c:pt idx="22">
                  <c:v>0.73832452000000004</c:v>
                </c:pt>
                <c:pt idx="23">
                  <c:v>0.46237350999999999</c:v>
                </c:pt>
                <c:pt idx="24">
                  <c:v>0.21175329000000004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23880"/>
        <c:axId val="290521920"/>
      </c:barChart>
      <c:lineChart>
        <c:grouping val="standard"/>
        <c:varyColors val="0"/>
        <c:ser>
          <c:idx val="1"/>
          <c:order val="1"/>
          <c:tx>
            <c:strRef>
              <c:f>'UNI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Dpto'!$L$7:$L$31</c:f>
              <c:strCache>
                <c:ptCount val="25"/>
                <c:pt idx="0">
                  <c:v>La Libertad</c:v>
                </c:pt>
                <c:pt idx="1">
                  <c:v>Arequipa</c:v>
                </c:pt>
                <c:pt idx="2">
                  <c:v>Loreto</c:v>
                </c:pt>
                <c:pt idx="3">
                  <c:v>Tacna</c:v>
                </c:pt>
                <c:pt idx="4">
                  <c:v>Ica</c:v>
                </c:pt>
                <c:pt idx="5">
                  <c:v>Pasco</c:v>
                </c:pt>
                <c:pt idx="6">
                  <c:v>Ayacucho</c:v>
                </c:pt>
                <c:pt idx="7">
                  <c:v>Lambayeque</c:v>
                </c:pt>
                <c:pt idx="8">
                  <c:v>Cusco</c:v>
                </c:pt>
                <c:pt idx="9">
                  <c:v>Lima</c:v>
                </c:pt>
                <c:pt idx="10">
                  <c:v>Junín</c:v>
                </c:pt>
                <c:pt idx="11">
                  <c:v>Huancavelica</c:v>
                </c:pt>
                <c:pt idx="12">
                  <c:v>Piura</c:v>
                </c:pt>
                <c:pt idx="13">
                  <c:v>Ucayali</c:v>
                </c:pt>
                <c:pt idx="14">
                  <c:v>Puno</c:v>
                </c:pt>
                <c:pt idx="15">
                  <c:v>Provincia Constitucional del Callao</c:v>
                </c:pt>
                <c:pt idx="16">
                  <c:v>Apurímac</c:v>
                </c:pt>
                <c:pt idx="17">
                  <c:v>Ancash</c:v>
                </c:pt>
                <c:pt idx="18">
                  <c:v>Huánuco</c:v>
                </c:pt>
                <c:pt idx="19">
                  <c:v>Cajamarca</c:v>
                </c:pt>
                <c:pt idx="20">
                  <c:v>San Martín</c:v>
                </c:pt>
                <c:pt idx="21">
                  <c:v>Tumbes</c:v>
                </c:pt>
                <c:pt idx="22">
                  <c:v>Madre de Dios</c:v>
                </c:pt>
                <c:pt idx="23">
                  <c:v>Amazonas</c:v>
                </c:pt>
                <c:pt idx="24">
                  <c:v>Moquegua</c:v>
                </c:pt>
              </c:strCache>
            </c:strRef>
          </c:cat>
          <c:val>
            <c:numRef>
              <c:f>'UNI Dpto'!$N$7:$N$31</c:f>
              <c:numCache>
                <c:formatCode>0%</c:formatCode>
                <c:ptCount val="25"/>
                <c:pt idx="0">
                  <c:v>6.8401260224196E-2</c:v>
                </c:pt>
                <c:pt idx="1">
                  <c:v>6.6170438174098636E-2</c:v>
                </c:pt>
                <c:pt idx="2">
                  <c:v>6.518517826634862E-2</c:v>
                </c:pt>
                <c:pt idx="3">
                  <c:v>6.4962858018381087E-2</c:v>
                </c:pt>
                <c:pt idx="4">
                  <c:v>6.4067115777660458E-2</c:v>
                </c:pt>
                <c:pt idx="5">
                  <c:v>5.4542781879175828E-2</c:v>
                </c:pt>
                <c:pt idx="6">
                  <c:v>5.3327379603584905E-2</c:v>
                </c:pt>
                <c:pt idx="7">
                  <c:v>5.1789184200664848E-2</c:v>
                </c:pt>
                <c:pt idx="8">
                  <c:v>5.12042060779326E-2</c:v>
                </c:pt>
                <c:pt idx="9">
                  <c:v>4.8134238561839932E-2</c:v>
                </c:pt>
                <c:pt idx="10">
                  <c:v>4.8068468484409092E-2</c:v>
                </c:pt>
                <c:pt idx="11">
                  <c:v>4.6265408871423615E-2</c:v>
                </c:pt>
                <c:pt idx="12">
                  <c:v>4.5874470389328639E-2</c:v>
                </c:pt>
                <c:pt idx="13">
                  <c:v>4.2450083733726107E-2</c:v>
                </c:pt>
                <c:pt idx="14">
                  <c:v>4.225897186837297E-2</c:v>
                </c:pt>
                <c:pt idx="15">
                  <c:v>4.106632235078931E-2</c:v>
                </c:pt>
                <c:pt idx="16">
                  <c:v>3.8267056058859564E-2</c:v>
                </c:pt>
                <c:pt idx="17">
                  <c:v>3.724055214881216E-2</c:v>
                </c:pt>
                <c:pt idx="18">
                  <c:v>3.5964137112333698E-2</c:v>
                </c:pt>
                <c:pt idx="19">
                  <c:v>3.4972686682243959E-2</c:v>
                </c:pt>
                <c:pt idx="20">
                  <c:v>3.2831719403987901E-2</c:v>
                </c:pt>
                <c:pt idx="21">
                  <c:v>2.9481814428579826E-2</c:v>
                </c:pt>
                <c:pt idx="22">
                  <c:v>2.8854429644876421E-2</c:v>
                </c:pt>
                <c:pt idx="23">
                  <c:v>1.3049329432346202E-2</c:v>
                </c:pt>
                <c:pt idx="24">
                  <c:v>1.0886834718052072E-2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21528"/>
        <c:axId val="290519960"/>
      </c:lineChart>
      <c:catAx>
        <c:axId val="29052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21920"/>
        <c:crosses val="autoZero"/>
        <c:auto val="1"/>
        <c:lblAlgn val="ctr"/>
        <c:lblOffset val="100"/>
        <c:noMultiLvlLbl val="0"/>
      </c:catAx>
      <c:valAx>
        <c:axId val="2905219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23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199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21528"/>
        <c:crosses val="max"/>
        <c:crossBetween val="between"/>
      </c:valAx>
      <c:catAx>
        <c:axId val="290521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199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Dpto'!$L$7:$L$13</c:f>
              <c:strCache>
                <c:ptCount val="7"/>
                <c:pt idx="0">
                  <c:v>Junín</c:v>
                </c:pt>
                <c:pt idx="1">
                  <c:v>Arequipa</c:v>
                </c:pt>
                <c:pt idx="2">
                  <c:v>Lima</c:v>
                </c:pt>
                <c:pt idx="3">
                  <c:v>Piura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Huánuco</c:v>
                </c:pt>
              </c:strCache>
            </c:strRef>
          </c:cat>
          <c:val>
            <c:numRef>
              <c:f>'PJF Dpto'!$M$7:$M$13</c:f>
              <c:numCache>
                <c:formatCode>#,##0.0</c:formatCode>
                <c:ptCount val="7"/>
                <c:pt idx="0">
                  <c:v>0.19632535000000001</c:v>
                </c:pt>
                <c:pt idx="1">
                  <c:v>0.17252547999999995</c:v>
                </c:pt>
                <c:pt idx="2">
                  <c:v>2.0499776600000001</c:v>
                </c:pt>
                <c:pt idx="3">
                  <c:v>9.8137110000000013E-2</c:v>
                </c:pt>
                <c:pt idx="4">
                  <c:v>0.16284752</c:v>
                </c:pt>
                <c:pt idx="5">
                  <c:v>0.16895311999999998</c:v>
                </c:pt>
                <c:pt idx="6">
                  <c:v>8.4056739999999991E-2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26232"/>
        <c:axId val="290525056"/>
      </c:barChart>
      <c:lineChart>
        <c:grouping val="standard"/>
        <c:varyColors val="0"/>
        <c:ser>
          <c:idx val="1"/>
          <c:order val="1"/>
          <c:tx>
            <c:strRef>
              <c:f>'PJF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Dpto'!$L$7:$L$13</c:f>
              <c:strCache>
                <c:ptCount val="7"/>
                <c:pt idx="0">
                  <c:v>Junín</c:v>
                </c:pt>
                <c:pt idx="1">
                  <c:v>Arequipa</c:v>
                </c:pt>
                <c:pt idx="2">
                  <c:v>Lima</c:v>
                </c:pt>
                <c:pt idx="3">
                  <c:v>Piura</c:v>
                </c:pt>
                <c:pt idx="4">
                  <c:v>Provincia Constitucional del Callao</c:v>
                </c:pt>
                <c:pt idx="5">
                  <c:v>Cusco</c:v>
                </c:pt>
                <c:pt idx="6">
                  <c:v>Huánuco</c:v>
                </c:pt>
              </c:strCache>
            </c:strRef>
          </c:cat>
          <c:val>
            <c:numRef>
              <c:f>'PJF Dpto'!$N$7:$N$13</c:f>
              <c:numCache>
                <c:formatCode>0%</c:formatCode>
                <c:ptCount val="7"/>
                <c:pt idx="0">
                  <c:v>0.15761875477190784</c:v>
                </c:pt>
                <c:pt idx="1">
                  <c:v>0.12391365678759808</c:v>
                </c:pt>
                <c:pt idx="2">
                  <c:v>0.1061345594821571</c:v>
                </c:pt>
                <c:pt idx="3">
                  <c:v>0.10316582497245748</c:v>
                </c:pt>
                <c:pt idx="4">
                  <c:v>9.7946443500551539E-2</c:v>
                </c:pt>
                <c:pt idx="5">
                  <c:v>9.2194030062501958E-2</c:v>
                </c:pt>
                <c:pt idx="6">
                  <c:v>7.9755221863987688E-2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24664"/>
        <c:axId val="290522704"/>
      </c:lineChart>
      <c:catAx>
        <c:axId val="29052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25056"/>
        <c:crosses val="autoZero"/>
        <c:auto val="1"/>
        <c:lblAlgn val="ctr"/>
        <c:lblOffset val="100"/>
        <c:noMultiLvlLbl val="0"/>
      </c:catAx>
      <c:valAx>
        <c:axId val="2905250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26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227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24664"/>
        <c:crosses val="max"/>
        <c:crossBetween val="between"/>
      </c:valAx>
      <c:catAx>
        <c:axId val="290524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227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Dpto'!$L$7:$L$31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Huancavelica</c:v>
                </c:pt>
                <c:pt idx="3">
                  <c:v>Tacna</c:v>
                </c:pt>
                <c:pt idx="4">
                  <c:v>Cusco</c:v>
                </c:pt>
                <c:pt idx="5">
                  <c:v>La Libertad</c:v>
                </c:pt>
                <c:pt idx="6">
                  <c:v>Tumbes</c:v>
                </c:pt>
                <c:pt idx="7">
                  <c:v>Loreto</c:v>
                </c:pt>
                <c:pt idx="8">
                  <c:v>Huánuco</c:v>
                </c:pt>
                <c:pt idx="9">
                  <c:v>San Martín</c:v>
                </c:pt>
                <c:pt idx="10">
                  <c:v>Lambayeque</c:v>
                </c:pt>
                <c:pt idx="11">
                  <c:v>Junín</c:v>
                </c:pt>
                <c:pt idx="12">
                  <c:v>Puno</c:v>
                </c:pt>
                <c:pt idx="13">
                  <c:v>Apurímac</c:v>
                </c:pt>
                <c:pt idx="14">
                  <c:v>Provincia Constitucional del Callao</c:v>
                </c:pt>
                <c:pt idx="15">
                  <c:v>Ica</c:v>
                </c:pt>
                <c:pt idx="16">
                  <c:v>Amazonas</c:v>
                </c:pt>
                <c:pt idx="17">
                  <c:v>Lima</c:v>
                </c:pt>
                <c:pt idx="18">
                  <c:v>Arequipa</c:v>
                </c:pt>
                <c:pt idx="19">
                  <c:v>Ayacucho</c:v>
                </c:pt>
                <c:pt idx="20">
                  <c:v>Madre de Dios</c:v>
                </c:pt>
                <c:pt idx="21">
                  <c:v>Moquegua</c:v>
                </c:pt>
                <c:pt idx="22">
                  <c:v>Pasco</c:v>
                </c:pt>
                <c:pt idx="23">
                  <c:v>Ancash</c:v>
                </c:pt>
                <c:pt idx="24">
                  <c:v>Ucayali</c:v>
                </c:pt>
              </c:strCache>
            </c:strRef>
          </c:cat>
          <c:val>
            <c:numRef>
              <c:f>'TBC Dpto'!$M$7:$M$31</c:f>
              <c:numCache>
                <c:formatCode>#,##0.0</c:formatCode>
                <c:ptCount val="25"/>
                <c:pt idx="0">
                  <c:v>2.1241409900000008</c:v>
                </c:pt>
                <c:pt idx="1">
                  <c:v>1.0569031</c:v>
                </c:pt>
                <c:pt idx="2">
                  <c:v>0.51910529999999999</c:v>
                </c:pt>
                <c:pt idx="3">
                  <c:v>0.88806125000000014</c:v>
                </c:pt>
                <c:pt idx="4">
                  <c:v>1.2997692599999997</c:v>
                </c:pt>
                <c:pt idx="5">
                  <c:v>2.1167326099999997</c:v>
                </c:pt>
                <c:pt idx="6">
                  <c:v>0.65750375000000005</c:v>
                </c:pt>
                <c:pt idx="7">
                  <c:v>1.9519489299999997</c:v>
                </c:pt>
                <c:pt idx="8">
                  <c:v>0.65087612000000006</c:v>
                </c:pt>
                <c:pt idx="9">
                  <c:v>1.38204287</c:v>
                </c:pt>
                <c:pt idx="10">
                  <c:v>2.2921857399999999</c:v>
                </c:pt>
                <c:pt idx="11">
                  <c:v>1.01143184</c:v>
                </c:pt>
                <c:pt idx="12">
                  <c:v>1.1311067500000003</c:v>
                </c:pt>
                <c:pt idx="13">
                  <c:v>0.45491189000000004</c:v>
                </c:pt>
                <c:pt idx="14">
                  <c:v>2.1050527200000007</c:v>
                </c:pt>
                <c:pt idx="15">
                  <c:v>1.4212697200000002</c:v>
                </c:pt>
                <c:pt idx="16">
                  <c:v>0.3708574</c:v>
                </c:pt>
                <c:pt idx="17">
                  <c:v>18.417574059999996</c:v>
                </c:pt>
                <c:pt idx="18">
                  <c:v>1.7122663799999998</c:v>
                </c:pt>
                <c:pt idx="19">
                  <c:v>0.59730988000000007</c:v>
                </c:pt>
                <c:pt idx="20">
                  <c:v>0.45660508</c:v>
                </c:pt>
                <c:pt idx="21">
                  <c:v>0.17824793999999997</c:v>
                </c:pt>
                <c:pt idx="22">
                  <c:v>0.13079894</c:v>
                </c:pt>
                <c:pt idx="23">
                  <c:v>0.46826125000000013</c:v>
                </c:pt>
                <c:pt idx="24">
                  <c:v>0.37695551999999993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354032"/>
        <c:axId val="279352072"/>
      </c:barChart>
      <c:lineChart>
        <c:grouping val="standard"/>
        <c:varyColors val="0"/>
        <c:ser>
          <c:idx val="1"/>
          <c:order val="1"/>
          <c:tx>
            <c:strRef>
              <c:f>'TBC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Dpto'!$L$7:$L$31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Huancavelica</c:v>
                </c:pt>
                <c:pt idx="3">
                  <c:v>Tacna</c:v>
                </c:pt>
                <c:pt idx="4">
                  <c:v>Cusco</c:v>
                </c:pt>
                <c:pt idx="5">
                  <c:v>La Libertad</c:v>
                </c:pt>
                <c:pt idx="6">
                  <c:v>Tumbes</c:v>
                </c:pt>
                <c:pt idx="7">
                  <c:v>Loreto</c:v>
                </c:pt>
                <c:pt idx="8">
                  <c:v>Huánuco</c:v>
                </c:pt>
                <c:pt idx="9">
                  <c:v>San Martín</c:v>
                </c:pt>
                <c:pt idx="10">
                  <c:v>Lambayeque</c:v>
                </c:pt>
                <c:pt idx="11">
                  <c:v>Junín</c:v>
                </c:pt>
                <c:pt idx="12">
                  <c:v>Puno</c:v>
                </c:pt>
                <c:pt idx="13">
                  <c:v>Apurímac</c:v>
                </c:pt>
                <c:pt idx="14">
                  <c:v>Provincia Constitucional del Callao</c:v>
                </c:pt>
                <c:pt idx="15">
                  <c:v>Ica</c:v>
                </c:pt>
                <c:pt idx="16">
                  <c:v>Amazonas</c:v>
                </c:pt>
                <c:pt idx="17">
                  <c:v>Lima</c:v>
                </c:pt>
                <c:pt idx="18">
                  <c:v>Arequipa</c:v>
                </c:pt>
                <c:pt idx="19">
                  <c:v>Ayacucho</c:v>
                </c:pt>
                <c:pt idx="20">
                  <c:v>Madre de Dios</c:v>
                </c:pt>
                <c:pt idx="21">
                  <c:v>Moquegua</c:v>
                </c:pt>
                <c:pt idx="22">
                  <c:v>Pasco</c:v>
                </c:pt>
                <c:pt idx="23">
                  <c:v>Ancash</c:v>
                </c:pt>
                <c:pt idx="24">
                  <c:v>Ucayali</c:v>
                </c:pt>
              </c:strCache>
            </c:strRef>
          </c:cat>
          <c:val>
            <c:numRef>
              <c:f>'TBC Dpto'!$N$7:$N$31</c:f>
              <c:numCache>
                <c:formatCode>0%</c:formatCode>
                <c:ptCount val="25"/>
                <c:pt idx="0">
                  <c:v>0.1127386117012895</c:v>
                </c:pt>
                <c:pt idx="1">
                  <c:v>0.10720086669247705</c:v>
                </c:pt>
                <c:pt idx="2">
                  <c:v>0.10663400096505762</c:v>
                </c:pt>
                <c:pt idx="3">
                  <c:v>0.10232261501052195</c:v>
                </c:pt>
                <c:pt idx="4">
                  <c:v>9.9595818991543655E-2</c:v>
                </c:pt>
                <c:pt idx="5">
                  <c:v>9.8672255133703118E-2</c:v>
                </c:pt>
                <c:pt idx="6">
                  <c:v>9.7673968973576497E-2</c:v>
                </c:pt>
                <c:pt idx="7">
                  <c:v>9.6064913331137022E-2</c:v>
                </c:pt>
                <c:pt idx="8">
                  <c:v>9.244355502468117E-2</c:v>
                </c:pt>
                <c:pt idx="9">
                  <c:v>8.8905873472468228E-2</c:v>
                </c:pt>
                <c:pt idx="10">
                  <c:v>8.7367781274111628E-2</c:v>
                </c:pt>
                <c:pt idx="11">
                  <c:v>8.5875039873241146E-2</c:v>
                </c:pt>
                <c:pt idx="12">
                  <c:v>8.4358013691258976E-2</c:v>
                </c:pt>
                <c:pt idx="13">
                  <c:v>8.3959331081803132E-2</c:v>
                </c:pt>
                <c:pt idx="14">
                  <c:v>8.1251584269716723E-2</c:v>
                </c:pt>
                <c:pt idx="15">
                  <c:v>7.9524054090937574E-2</c:v>
                </c:pt>
                <c:pt idx="16">
                  <c:v>7.5206959501196269E-2</c:v>
                </c:pt>
                <c:pt idx="17">
                  <c:v>7.4433971218282338E-2</c:v>
                </c:pt>
                <c:pt idx="18">
                  <c:v>7.2559123625537389E-2</c:v>
                </c:pt>
                <c:pt idx="19">
                  <c:v>7.0148347266273808E-2</c:v>
                </c:pt>
                <c:pt idx="20">
                  <c:v>6.6017279389652017E-2</c:v>
                </c:pt>
                <c:pt idx="21">
                  <c:v>6.4922252655196036E-2</c:v>
                </c:pt>
                <c:pt idx="22">
                  <c:v>5.6865939634663833E-2</c:v>
                </c:pt>
                <c:pt idx="23">
                  <c:v>4.6235676911568518E-2</c:v>
                </c:pt>
                <c:pt idx="24">
                  <c:v>4.0643283346977907E-2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4424"/>
        <c:axId val="279351680"/>
      </c:lineChart>
      <c:catAx>
        <c:axId val="27935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9352072"/>
        <c:crosses val="autoZero"/>
        <c:auto val="1"/>
        <c:lblAlgn val="ctr"/>
        <c:lblOffset val="100"/>
        <c:noMultiLvlLbl val="0"/>
      </c:catAx>
      <c:valAx>
        <c:axId val="279352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354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79351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9354424"/>
        <c:crosses val="max"/>
        <c:crossBetween val="between"/>
      </c:valAx>
      <c:catAx>
        <c:axId val="27935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9351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Dpto'!$L$7:$L$31</c:f>
              <c:strCache>
                <c:ptCount val="25"/>
                <c:pt idx="0">
                  <c:v>Huancavelica</c:v>
                </c:pt>
                <c:pt idx="1">
                  <c:v>Cajamarca</c:v>
                </c:pt>
                <c:pt idx="2">
                  <c:v>Loreto</c:v>
                </c:pt>
                <c:pt idx="3">
                  <c:v>Apurímac</c:v>
                </c:pt>
                <c:pt idx="4">
                  <c:v>Tumbes</c:v>
                </c:pt>
                <c:pt idx="5">
                  <c:v>Tacna</c:v>
                </c:pt>
                <c:pt idx="6">
                  <c:v>Amazonas</c:v>
                </c:pt>
                <c:pt idx="7">
                  <c:v>Ica</c:v>
                </c:pt>
                <c:pt idx="8">
                  <c:v>Madre de Dios</c:v>
                </c:pt>
                <c:pt idx="9">
                  <c:v>Lambayeque</c:v>
                </c:pt>
                <c:pt idx="10">
                  <c:v>Provincia Constitucional del Callao</c:v>
                </c:pt>
                <c:pt idx="11">
                  <c:v>Arequipa</c:v>
                </c:pt>
                <c:pt idx="12">
                  <c:v>Puno</c:v>
                </c:pt>
                <c:pt idx="13">
                  <c:v>San Martín</c:v>
                </c:pt>
                <c:pt idx="14">
                  <c:v>Pasco</c:v>
                </c:pt>
                <c:pt idx="15">
                  <c:v>Ucayali</c:v>
                </c:pt>
                <c:pt idx="16">
                  <c:v>Ancash</c:v>
                </c:pt>
                <c:pt idx="17">
                  <c:v>Piura</c:v>
                </c:pt>
                <c:pt idx="18">
                  <c:v>Ayacucho</c:v>
                </c:pt>
                <c:pt idx="19">
                  <c:v>Cusco</c:v>
                </c:pt>
                <c:pt idx="20">
                  <c:v>Junín</c:v>
                </c:pt>
                <c:pt idx="21">
                  <c:v>Huánuco</c:v>
                </c:pt>
                <c:pt idx="22">
                  <c:v>La Libertad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'DES Dpto'!$M$7:$M$31</c:f>
              <c:numCache>
                <c:formatCode>#,##0.0</c:formatCode>
                <c:ptCount val="25"/>
                <c:pt idx="0">
                  <c:v>0.84663578999999989</c:v>
                </c:pt>
                <c:pt idx="1">
                  <c:v>1.09869745</c:v>
                </c:pt>
                <c:pt idx="2">
                  <c:v>0.44578151000000005</c:v>
                </c:pt>
                <c:pt idx="3">
                  <c:v>1.0455839500000002</c:v>
                </c:pt>
                <c:pt idx="4">
                  <c:v>1.3011008900000003</c:v>
                </c:pt>
                <c:pt idx="5">
                  <c:v>0.26707186999999999</c:v>
                </c:pt>
                <c:pt idx="6">
                  <c:v>0.62672384999999997</c:v>
                </c:pt>
                <c:pt idx="7">
                  <c:v>1.08471421</c:v>
                </c:pt>
                <c:pt idx="8">
                  <c:v>8.4176820000000013E-2</c:v>
                </c:pt>
                <c:pt idx="9">
                  <c:v>0.34189433999999996</c:v>
                </c:pt>
                <c:pt idx="10">
                  <c:v>0.14598646999999998</c:v>
                </c:pt>
                <c:pt idx="11">
                  <c:v>0.56206751999999993</c:v>
                </c:pt>
                <c:pt idx="12">
                  <c:v>0.31605342000000003</c:v>
                </c:pt>
                <c:pt idx="13">
                  <c:v>0.73751729999999982</c:v>
                </c:pt>
                <c:pt idx="14">
                  <c:v>0.11457003</c:v>
                </c:pt>
                <c:pt idx="15">
                  <c:v>0.10812142000000001</c:v>
                </c:pt>
                <c:pt idx="16">
                  <c:v>0.35422772999999996</c:v>
                </c:pt>
                <c:pt idx="17">
                  <c:v>0.58604338000000022</c:v>
                </c:pt>
                <c:pt idx="18">
                  <c:v>0.29609918999999996</c:v>
                </c:pt>
                <c:pt idx="19">
                  <c:v>0.39594995999999993</c:v>
                </c:pt>
                <c:pt idx="20">
                  <c:v>0.24762947000000005</c:v>
                </c:pt>
                <c:pt idx="21">
                  <c:v>0.16373772</c:v>
                </c:pt>
                <c:pt idx="22">
                  <c:v>0.24951718999999997</c:v>
                </c:pt>
                <c:pt idx="23">
                  <c:v>6.1865076399999976</c:v>
                </c:pt>
                <c:pt idx="24">
                  <c:v>6.882945E-2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23488"/>
        <c:axId val="290526624"/>
      </c:barChart>
      <c:lineChart>
        <c:grouping val="standard"/>
        <c:varyColors val="0"/>
        <c:ser>
          <c:idx val="1"/>
          <c:order val="1"/>
          <c:tx>
            <c:strRef>
              <c:f>'DES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Dpto'!$L$7:$L$31</c:f>
              <c:strCache>
                <c:ptCount val="25"/>
                <c:pt idx="0">
                  <c:v>Huancavelica</c:v>
                </c:pt>
                <c:pt idx="1">
                  <c:v>Cajamarca</c:v>
                </c:pt>
                <c:pt idx="2">
                  <c:v>Loreto</c:v>
                </c:pt>
                <c:pt idx="3">
                  <c:v>Apurímac</c:v>
                </c:pt>
                <c:pt idx="4">
                  <c:v>Tumbes</c:v>
                </c:pt>
                <c:pt idx="5">
                  <c:v>Tacna</c:v>
                </c:pt>
                <c:pt idx="6">
                  <c:v>Amazonas</c:v>
                </c:pt>
                <c:pt idx="7">
                  <c:v>Ica</c:v>
                </c:pt>
                <c:pt idx="8">
                  <c:v>Madre de Dios</c:v>
                </c:pt>
                <c:pt idx="9">
                  <c:v>Lambayeque</c:v>
                </c:pt>
                <c:pt idx="10">
                  <c:v>Provincia Constitucional del Callao</c:v>
                </c:pt>
                <c:pt idx="11">
                  <c:v>Arequipa</c:v>
                </c:pt>
                <c:pt idx="12">
                  <c:v>Puno</c:v>
                </c:pt>
                <c:pt idx="13">
                  <c:v>San Martín</c:v>
                </c:pt>
                <c:pt idx="14">
                  <c:v>Pasco</c:v>
                </c:pt>
                <c:pt idx="15">
                  <c:v>Ucayali</c:v>
                </c:pt>
                <c:pt idx="16">
                  <c:v>Ancash</c:v>
                </c:pt>
                <c:pt idx="17">
                  <c:v>Piura</c:v>
                </c:pt>
                <c:pt idx="18">
                  <c:v>Ayacucho</c:v>
                </c:pt>
                <c:pt idx="19">
                  <c:v>Cusco</c:v>
                </c:pt>
                <c:pt idx="20">
                  <c:v>Junín</c:v>
                </c:pt>
                <c:pt idx="21">
                  <c:v>Huánuco</c:v>
                </c:pt>
                <c:pt idx="22">
                  <c:v>La Libertad</c:v>
                </c:pt>
                <c:pt idx="23">
                  <c:v>Lima</c:v>
                </c:pt>
                <c:pt idx="24">
                  <c:v>Moquegua</c:v>
                </c:pt>
              </c:strCache>
            </c:strRef>
          </c:cat>
          <c:val>
            <c:numRef>
              <c:f>'DES Dpto'!$N$7:$N$31</c:f>
              <c:numCache>
                <c:formatCode>0%</c:formatCode>
                <c:ptCount val="25"/>
                <c:pt idx="0">
                  <c:v>4.0914769863665212E-2</c:v>
                </c:pt>
                <c:pt idx="1">
                  <c:v>3.7607053877030283E-2</c:v>
                </c:pt>
                <c:pt idx="2">
                  <c:v>3.2044881803898327E-2</c:v>
                </c:pt>
                <c:pt idx="3">
                  <c:v>3.0263564788901746E-2</c:v>
                </c:pt>
                <c:pt idx="4">
                  <c:v>2.9018374477461643E-2</c:v>
                </c:pt>
                <c:pt idx="5">
                  <c:v>2.4794124426883002E-2</c:v>
                </c:pt>
                <c:pt idx="6">
                  <c:v>2.3857515185318656E-2</c:v>
                </c:pt>
                <c:pt idx="7">
                  <c:v>2.2122023253292645E-2</c:v>
                </c:pt>
                <c:pt idx="8">
                  <c:v>1.9893293428655229E-2</c:v>
                </c:pt>
                <c:pt idx="9">
                  <c:v>1.9546456390041898E-2</c:v>
                </c:pt>
                <c:pt idx="10">
                  <c:v>1.8216793696904352E-2</c:v>
                </c:pt>
                <c:pt idx="11">
                  <c:v>1.7132089520325269E-2</c:v>
                </c:pt>
                <c:pt idx="12">
                  <c:v>1.4089261156975948E-2</c:v>
                </c:pt>
                <c:pt idx="13">
                  <c:v>1.2954951639641219E-2</c:v>
                </c:pt>
                <c:pt idx="14">
                  <c:v>1.2868810614221869E-2</c:v>
                </c:pt>
                <c:pt idx="15">
                  <c:v>1.1064537374967867E-2</c:v>
                </c:pt>
                <c:pt idx="16">
                  <c:v>9.7695218695360141E-3</c:v>
                </c:pt>
                <c:pt idx="17">
                  <c:v>9.3569918482524477E-3</c:v>
                </c:pt>
                <c:pt idx="18">
                  <c:v>9.2975828102578179E-3</c:v>
                </c:pt>
                <c:pt idx="19">
                  <c:v>7.9946209592229537E-3</c:v>
                </c:pt>
                <c:pt idx="20">
                  <c:v>7.6423935461186233E-3</c:v>
                </c:pt>
                <c:pt idx="21">
                  <c:v>7.1667895434673126E-3</c:v>
                </c:pt>
                <c:pt idx="22">
                  <c:v>6.9839473204258316E-3</c:v>
                </c:pt>
                <c:pt idx="23">
                  <c:v>4.1043736450761285E-3</c:v>
                </c:pt>
                <c:pt idx="24">
                  <c:v>1.6974323288644446E-3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22312"/>
        <c:axId val="290525448"/>
      </c:lineChart>
      <c:catAx>
        <c:axId val="2905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26624"/>
        <c:crosses val="autoZero"/>
        <c:auto val="1"/>
        <c:lblAlgn val="ctr"/>
        <c:lblOffset val="100"/>
        <c:noMultiLvlLbl val="0"/>
      </c:catAx>
      <c:valAx>
        <c:axId val="2905266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234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25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22312"/>
        <c:crosses val="max"/>
        <c:crossBetween val="between"/>
      </c:valAx>
      <c:catAx>
        <c:axId val="290522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25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Dpto'!$L$7:$L$20</c:f>
              <c:strCache>
                <c:ptCount val="14"/>
                <c:pt idx="0">
                  <c:v>Arequipa</c:v>
                </c:pt>
                <c:pt idx="1">
                  <c:v>Ucayali</c:v>
                </c:pt>
                <c:pt idx="2">
                  <c:v>Lima</c:v>
                </c:pt>
                <c:pt idx="3">
                  <c:v>Huancavelica</c:v>
                </c:pt>
                <c:pt idx="4">
                  <c:v>Junín</c:v>
                </c:pt>
                <c:pt idx="5">
                  <c:v>Huánuco</c:v>
                </c:pt>
                <c:pt idx="6">
                  <c:v>San Martín</c:v>
                </c:pt>
                <c:pt idx="7">
                  <c:v>Loreto</c:v>
                </c:pt>
                <c:pt idx="8">
                  <c:v>Puno</c:v>
                </c:pt>
                <c:pt idx="9">
                  <c:v>Ayacucho</c:v>
                </c:pt>
                <c:pt idx="10">
                  <c:v>Cajamarca</c:v>
                </c:pt>
                <c:pt idx="11">
                  <c:v>Cusco</c:v>
                </c:pt>
                <c:pt idx="12">
                  <c:v>La Libertad</c:v>
                </c:pt>
                <c:pt idx="13">
                  <c:v>Pasco</c:v>
                </c:pt>
              </c:strCache>
            </c:strRef>
          </c:cat>
          <c:val>
            <c:numRef>
              <c:f>'PIRDAIS Dpto'!$M$7:$M$20</c:f>
              <c:numCache>
                <c:formatCode>#,##0.0</c:formatCode>
                <c:ptCount val="14"/>
                <c:pt idx="0">
                  <c:v>7.5486000000000008E-3</c:v>
                </c:pt>
                <c:pt idx="1">
                  <c:v>0.70638403000000005</c:v>
                </c:pt>
                <c:pt idx="2">
                  <c:v>0.28704010000000002</c:v>
                </c:pt>
                <c:pt idx="3">
                  <c:v>1.5020000000000001E-3</c:v>
                </c:pt>
                <c:pt idx="4">
                  <c:v>0.39283234</c:v>
                </c:pt>
                <c:pt idx="5">
                  <c:v>0.61791711000000005</c:v>
                </c:pt>
                <c:pt idx="6">
                  <c:v>0.25972729999999999</c:v>
                </c:pt>
                <c:pt idx="7">
                  <c:v>4.3066500000000001E-2</c:v>
                </c:pt>
                <c:pt idx="8">
                  <c:v>8.0000000000000002E-3</c:v>
                </c:pt>
                <c:pt idx="9">
                  <c:v>7.2132999999999997E-3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23096"/>
        <c:axId val="290520744"/>
      </c:barChart>
      <c:lineChart>
        <c:grouping val="standard"/>
        <c:varyColors val="0"/>
        <c:ser>
          <c:idx val="1"/>
          <c:order val="1"/>
          <c:tx>
            <c:strRef>
              <c:f>'PIRDAIS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Dpto'!$L$7:$L$20</c:f>
              <c:strCache>
                <c:ptCount val="14"/>
                <c:pt idx="0">
                  <c:v>Arequipa</c:v>
                </c:pt>
                <c:pt idx="1">
                  <c:v>Ucayali</c:v>
                </c:pt>
                <c:pt idx="2">
                  <c:v>Lima</c:v>
                </c:pt>
                <c:pt idx="3">
                  <c:v>Huancavelica</c:v>
                </c:pt>
                <c:pt idx="4">
                  <c:v>Junín</c:v>
                </c:pt>
                <c:pt idx="5">
                  <c:v>Huánuco</c:v>
                </c:pt>
                <c:pt idx="6">
                  <c:v>San Martín</c:v>
                </c:pt>
                <c:pt idx="7">
                  <c:v>Loreto</c:v>
                </c:pt>
                <c:pt idx="8">
                  <c:v>Puno</c:v>
                </c:pt>
                <c:pt idx="9">
                  <c:v>Ayacucho</c:v>
                </c:pt>
                <c:pt idx="10">
                  <c:v>Cajamarca</c:v>
                </c:pt>
                <c:pt idx="11">
                  <c:v>Cusco</c:v>
                </c:pt>
                <c:pt idx="12">
                  <c:v>La Libertad</c:v>
                </c:pt>
                <c:pt idx="13">
                  <c:v>Pasco</c:v>
                </c:pt>
              </c:strCache>
            </c:strRef>
          </c:cat>
          <c:val>
            <c:numRef>
              <c:f>'PIRDAIS Dpto'!$N$7:$N$20</c:f>
              <c:numCache>
                <c:formatCode>0%</c:formatCode>
                <c:ptCount val="14"/>
                <c:pt idx="0">
                  <c:v>0.23589375000000001</c:v>
                </c:pt>
                <c:pt idx="1">
                  <c:v>3.9655360516582264E-2</c:v>
                </c:pt>
                <c:pt idx="2">
                  <c:v>2.0349700809025095E-2</c:v>
                </c:pt>
                <c:pt idx="3">
                  <c:v>1.6422838898729471E-2</c:v>
                </c:pt>
                <c:pt idx="4">
                  <c:v>1.5472820592565759E-2</c:v>
                </c:pt>
                <c:pt idx="5">
                  <c:v>1.202257617352874E-2</c:v>
                </c:pt>
                <c:pt idx="6">
                  <c:v>1.1399389825878467E-2</c:v>
                </c:pt>
                <c:pt idx="7">
                  <c:v>3.433143327246921E-3</c:v>
                </c:pt>
                <c:pt idx="8">
                  <c:v>4.5013034086682725E-4</c:v>
                </c:pt>
                <c:pt idx="9">
                  <c:v>3.0188692195536916E-4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21136"/>
        <c:axId val="290519568"/>
      </c:lineChart>
      <c:catAx>
        <c:axId val="29052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20744"/>
        <c:crosses val="autoZero"/>
        <c:auto val="1"/>
        <c:lblAlgn val="ctr"/>
        <c:lblOffset val="100"/>
        <c:noMultiLvlLbl val="0"/>
      </c:catAx>
      <c:valAx>
        <c:axId val="290520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0523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0519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521136"/>
        <c:crosses val="max"/>
        <c:crossBetween val="between"/>
      </c:valAx>
      <c:catAx>
        <c:axId val="29052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519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Dpto'!$L$7:$L$30</c:f>
              <c:strCache>
                <c:ptCount val="24"/>
                <c:pt idx="0">
                  <c:v>Pasco</c:v>
                </c:pt>
                <c:pt idx="1">
                  <c:v>Amazonas</c:v>
                </c:pt>
                <c:pt idx="2">
                  <c:v>Apurímac</c:v>
                </c:pt>
                <c:pt idx="3">
                  <c:v>San Martín</c:v>
                </c:pt>
                <c:pt idx="4">
                  <c:v>Cajamarca</c:v>
                </c:pt>
                <c:pt idx="5">
                  <c:v>Ayacucho</c:v>
                </c:pt>
                <c:pt idx="6">
                  <c:v>Ucayali</c:v>
                </c:pt>
                <c:pt idx="7">
                  <c:v>Lambayeque</c:v>
                </c:pt>
                <c:pt idx="8">
                  <c:v>Lima</c:v>
                </c:pt>
                <c:pt idx="9">
                  <c:v>Ica</c:v>
                </c:pt>
                <c:pt idx="10">
                  <c:v>Huánuco</c:v>
                </c:pt>
                <c:pt idx="11">
                  <c:v>Provincia Constitucional del Callao</c:v>
                </c:pt>
                <c:pt idx="12">
                  <c:v>Junín</c:v>
                </c:pt>
                <c:pt idx="13">
                  <c:v>La Libertad</c:v>
                </c:pt>
                <c:pt idx="14">
                  <c:v>Moquegua</c:v>
                </c:pt>
                <c:pt idx="15">
                  <c:v>Loreto</c:v>
                </c:pt>
                <c:pt idx="16">
                  <c:v>Tumbes</c:v>
                </c:pt>
                <c:pt idx="17">
                  <c:v>Cusco</c:v>
                </c:pt>
                <c:pt idx="18">
                  <c:v>Puno</c:v>
                </c:pt>
                <c:pt idx="19">
                  <c:v>Huancavelica</c:v>
                </c:pt>
                <c:pt idx="20">
                  <c:v>Ancash</c:v>
                </c:pt>
                <c:pt idx="21">
                  <c:v>Tacna</c:v>
                </c:pt>
                <c:pt idx="22">
                  <c:v>Arequipa</c:v>
                </c:pt>
                <c:pt idx="23">
                  <c:v>Piura</c:v>
                </c:pt>
              </c:strCache>
            </c:strRef>
          </c:cat>
          <c:val>
            <c:numRef>
              <c:f>'TRAB Dpto'!$M$7:$M$30</c:f>
              <c:numCache>
                <c:formatCode>#,##0.0</c:formatCode>
                <c:ptCount val="24"/>
                <c:pt idx="0">
                  <c:v>7.5550300000000001E-2</c:v>
                </c:pt>
                <c:pt idx="1">
                  <c:v>0.26660368999999995</c:v>
                </c:pt>
                <c:pt idx="2">
                  <c:v>0.43304129000000002</c:v>
                </c:pt>
                <c:pt idx="3">
                  <c:v>0.17222570000000001</c:v>
                </c:pt>
                <c:pt idx="4">
                  <c:v>0.23050456</c:v>
                </c:pt>
                <c:pt idx="5">
                  <c:v>0.24835663000000002</c:v>
                </c:pt>
                <c:pt idx="6">
                  <c:v>6.5874299999999997E-2</c:v>
                </c:pt>
                <c:pt idx="7">
                  <c:v>0.13788310000000001</c:v>
                </c:pt>
                <c:pt idx="8">
                  <c:v>1.1199822599999998</c:v>
                </c:pt>
                <c:pt idx="9">
                  <c:v>0.14145404</c:v>
                </c:pt>
                <c:pt idx="10">
                  <c:v>0.27598660000000003</c:v>
                </c:pt>
                <c:pt idx="11">
                  <c:v>1.8827860000000002E-2</c:v>
                </c:pt>
                <c:pt idx="12">
                  <c:v>0.21680475999999999</c:v>
                </c:pt>
                <c:pt idx="13">
                  <c:v>8.5937260000000001E-2</c:v>
                </c:pt>
                <c:pt idx="14">
                  <c:v>3.3662910000000004E-2</c:v>
                </c:pt>
                <c:pt idx="15">
                  <c:v>5.711865E-2</c:v>
                </c:pt>
                <c:pt idx="16">
                  <c:v>7.1066499999999999E-3</c:v>
                </c:pt>
                <c:pt idx="17">
                  <c:v>0.16148825</c:v>
                </c:pt>
                <c:pt idx="18">
                  <c:v>0.25062515000000002</c:v>
                </c:pt>
                <c:pt idx="19">
                  <c:v>5.3741049999999999E-2</c:v>
                </c:pt>
                <c:pt idx="20">
                  <c:v>0.12295512999999998</c:v>
                </c:pt>
                <c:pt idx="21">
                  <c:v>1.1476710000000001E-2</c:v>
                </c:pt>
                <c:pt idx="22">
                  <c:v>2.8908199999999995E-2</c:v>
                </c:pt>
                <c:pt idx="23">
                  <c:v>2.3883549999999996E-2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06152"/>
        <c:axId val="291510464"/>
      </c:barChart>
      <c:lineChart>
        <c:grouping val="standard"/>
        <c:varyColors val="0"/>
        <c:ser>
          <c:idx val="1"/>
          <c:order val="1"/>
          <c:tx>
            <c:strRef>
              <c:f>'TRAB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Dpto'!$L$7:$L$30</c:f>
              <c:strCache>
                <c:ptCount val="24"/>
                <c:pt idx="0">
                  <c:v>Pasco</c:v>
                </c:pt>
                <c:pt idx="1">
                  <c:v>Amazonas</c:v>
                </c:pt>
                <c:pt idx="2">
                  <c:v>Apurímac</c:v>
                </c:pt>
                <c:pt idx="3">
                  <c:v>San Martín</c:v>
                </c:pt>
                <c:pt idx="4">
                  <c:v>Cajamarca</c:v>
                </c:pt>
                <c:pt idx="5">
                  <c:v>Ayacucho</c:v>
                </c:pt>
                <c:pt idx="6">
                  <c:v>Ucayali</c:v>
                </c:pt>
                <c:pt idx="7">
                  <c:v>Lambayeque</c:v>
                </c:pt>
                <c:pt idx="8">
                  <c:v>Lima</c:v>
                </c:pt>
                <c:pt idx="9">
                  <c:v>Ica</c:v>
                </c:pt>
                <c:pt idx="10">
                  <c:v>Huánuco</c:v>
                </c:pt>
                <c:pt idx="11">
                  <c:v>Provincia Constitucional del Callao</c:v>
                </c:pt>
                <c:pt idx="12">
                  <c:v>Junín</c:v>
                </c:pt>
                <c:pt idx="13">
                  <c:v>La Libertad</c:v>
                </c:pt>
                <c:pt idx="14">
                  <c:v>Moquegua</c:v>
                </c:pt>
                <c:pt idx="15">
                  <c:v>Loreto</c:v>
                </c:pt>
                <c:pt idx="16">
                  <c:v>Tumbes</c:v>
                </c:pt>
                <c:pt idx="17">
                  <c:v>Cusco</c:v>
                </c:pt>
                <c:pt idx="18">
                  <c:v>Puno</c:v>
                </c:pt>
                <c:pt idx="19">
                  <c:v>Huancavelica</c:v>
                </c:pt>
                <c:pt idx="20">
                  <c:v>Ancash</c:v>
                </c:pt>
                <c:pt idx="21">
                  <c:v>Tacna</c:v>
                </c:pt>
                <c:pt idx="22">
                  <c:v>Arequipa</c:v>
                </c:pt>
                <c:pt idx="23">
                  <c:v>Piura</c:v>
                </c:pt>
              </c:strCache>
            </c:strRef>
          </c:cat>
          <c:val>
            <c:numRef>
              <c:f>'TRAB Dpto'!$N$7:$N$30</c:f>
              <c:numCache>
                <c:formatCode>0%</c:formatCode>
                <c:ptCount val="24"/>
                <c:pt idx="0">
                  <c:v>5.9310260909158703E-2</c:v>
                </c:pt>
                <c:pt idx="1">
                  <c:v>3.3466186564503737E-2</c:v>
                </c:pt>
                <c:pt idx="2">
                  <c:v>3.3103424578210472E-2</c:v>
                </c:pt>
                <c:pt idx="3">
                  <c:v>2.7093421386922695E-2</c:v>
                </c:pt>
                <c:pt idx="4">
                  <c:v>2.5644822123578447E-2</c:v>
                </c:pt>
                <c:pt idx="5">
                  <c:v>2.2069969221057081E-2</c:v>
                </c:pt>
                <c:pt idx="6">
                  <c:v>1.8811419759696728E-2</c:v>
                </c:pt>
                <c:pt idx="7">
                  <c:v>1.7974131025444925E-2</c:v>
                </c:pt>
                <c:pt idx="8">
                  <c:v>1.4170677327098671E-2</c:v>
                </c:pt>
                <c:pt idx="9">
                  <c:v>1.3013588760996377E-2</c:v>
                </c:pt>
                <c:pt idx="10">
                  <c:v>1.2982031901411542E-2</c:v>
                </c:pt>
                <c:pt idx="11">
                  <c:v>1.2499799170524474E-2</c:v>
                </c:pt>
                <c:pt idx="12">
                  <c:v>1.1954073765712465E-2</c:v>
                </c:pt>
                <c:pt idx="13">
                  <c:v>1.1105884949753765E-2</c:v>
                </c:pt>
                <c:pt idx="14">
                  <c:v>1.080315786940092E-2</c:v>
                </c:pt>
                <c:pt idx="15">
                  <c:v>8.747307558896791E-3</c:v>
                </c:pt>
                <c:pt idx="16">
                  <c:v>8.3017150947495826E-3</c:v>
                </c:pt>
                <c:pt idx="17">
                  <c:v>6.1605454238046441E-3</c:v>
                </c:pt>
                <c:pt idx="18">
                  <c:v>5.5877731903874982E-3</c:v>
                </c:pt>
                <c:pt idx="19">
                  <c:v>5.2250362823747336E-3</c:v>
                </c:pt>
                <c:pt idx="20">
                  <c:v>4.7553118039434447E-3</c:v>
                </c:pt>
                <c:pt idx="21">
                  <c:v>4.675185166778421E-3</c:v>
                </c:pt>
                <c:pt idx="22">
                  <c:v>3.9613558080846831E-3</c:v>
                </c:pt>
                <c:pt idx="23">
                  <c:v>3.7450363691216531E-3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506936"/>
        <c:axId val="291504976"/>
      </c:lineChart>
      <c:catAx>
        <c:axId val="291506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510464"/>
        <c:crosses val="autoZero"/>
        <c:auto val="1"/>
        <c:lblAlgn val="ctr"/>
        <c:lblOffset val="100"/>
        <c:noMultiLvlLbl val="0"/>
      </c:catAx>
      <c:valAx>
        <c:axId val="291510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15061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1504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506936"/>
        <c:crosses val="max"/>
        <c:crossBetween val="between"/>
      </c:valAx>
      <c:catAx>
        <c:axId val="291506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504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Dpto'!$L$7:$L$16</c:f>
              <c:strCache>
                <c:ptCount val="10"/>
                <c:pt idx="0">
                  <c:v>Lima</c:v>
                </c:pt>
                <c:pt idx="1">
                  <c:v>Ayacucho</c:v>
                </c:pt>
                <c:pt idx="2">
                  <c:v>Cusco</c:v>
                </c:pt>
                <c:pt idx="3">
                  <c:v>Huánuco</c:v>
                </c:pt>
                <c:pt idx="4">
                  <c:v>Junín</c:v>
                </c:pt>
                <c:pt idx="5">
                  <c:v>La Libertad</c:v>
                </c:pt>
                <c:pt idx="6">
                  <c:v>Loreto</c:v>
                </c:pt>
                <c:pt idx="7">
                  <c:v>Puno</c:v>
                </c:pt>
                <c:pt idx="8">
                  <c:v>San Martín</c:v>
                </c:pt>
                <c:pt idx="9">
                  <c:v>Ucayali</c:v>
                </c:pt>
              </c:strCache>
            </c:strRef>
          </c:cat>
          <c:val>
            <c:numRef>
              <c:f>'GIECOD Dpto'!$M$7:$M$16</c:f>
              <c:numCache>
                <c:formatCode>#,##0.0</c:formatCode>
                <c:ptCount val="10"/>
                <c:pt idx="0">
                  <c:v>0.12598726000000002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10072"/>
        <c:axId val="291505368"/>
      </c:barChart>
      <c:lineChart>
        <c:grouping val="standard"/>
        <c:varyColors val="0"/>
        <c:ser>
          <c:idx val="1"/>
          <c:order val="1"/>
          <c:tx>
            <c:strRef>
              <c:f>'GIECOD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Dpto'!$L$7:$L$16</c:f>
              <c:strCache>
                <c:ptCount val="10"/>
                <c:pt idx="0">
                  <c:v>Lima</c:v>
                </c:pt>
                <c:pt idx="1">
                  <c:v>Ayacucho</c:v>
                </c:pt>
                <c:pt idx="2">
                  <c:v>Cusco</c:v>
                </c:pt>
                <c:pt idx="3">
                  <c:v>Huánuco</c:v>
                </c:pt>
                <c:pt idx="4">
                  <c:v>Junín</c:v>
                </c:pt>
                <c:pt idx="5">
                  <c:v>La Libertad</c:v>
                </c:pt>
                <c:pt idx="6">
                  <c:v>Loreto</c:v>
                </c:pt>
                <c:pt idx="7">
                  <c:v>Puno</c:v>
                </c:pt>
                <c:pt idx="8">
                  <c:v>San Martín</c:v>
                </c:pt>
                <c:pt idx="9">
                  <c:v>Ucayali</c:v>
                </c:pt>
              </c:strCache>
            </c:strRef>
          </c:cat>
          <c:val>
            <c:numRef>
              <c:f>'GIECOD Dpto'!$N$7:$N$16</c:f>
              <c:numCache>
                <c:formatCode>0%</c:formatCode>
                <c:ptCount val="10"/>
                <c:pt idx="0">
                  <c:v>1.4360978470454254E-3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504192"/>
        <c:axId val="291505760"/>
      </c:lineChart>
      <c:catAx>
        <c:axId val="2915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505368"/>
        <c:crosses val="autoZero"/>
        <c:auto val="1"/>
        <c:lblAlgn val="ctr"/>
        <c:lblOffset val="100"/>
        <c:noMultiLvlLbl val="0"/>
      </c:catAx>
      <c:valAx>
        <c:axId val="291505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1510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1505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504192"/>
        <c:crosses val="max"/>
        <c:crossBetween val="between"/>
      </c:valAx>
      <c:catAx>
        <c:axId val="29150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505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Dpto'!$L$7:$L$31</c:f>
              <c:strCache>
                <c:ptCount val="25"/>
                <c:pt idx="0">
                  <c:v>Madre de Dios</c:v>
                </c:pt>
                <c:pt idx="1">
                  <c:v>Cajamarca</c:v>
                </c:pt>
                <c:pt idx="2">
                  <c:v>Ancash</c:v>
                </c:pt>
                <c:pt idx="3">
                  <c:v>Ayacucho</c:v>
                </c:pt>
                <c:pt idx="4">
                  <c:v>Huánuco</c:v>
                </c:pt>
                <c:pt idx="5">
                  <c:v>La Libertad</c:v>
                </c:pt>
                <c:pt idx="6">
                  <c:v>Lima</c:v>
                </c:pt>
                <c:pt idx="7">
                  <c:v>Puno</c:v>
                </c:pt>
                <c:pt idx="8">
                  <c:v>Ica</c:v>
                </c:pt>
                <c:pt idx="9">
                  <c:v>Arequipa</c:v>
                </c:pt>
                <c:pt idx="10">
                  <c:v>Junín</c:v>
                </c:pt>
                <c:pt idx="11">
                  <c:v>Piura</c:v>
                </c:pt>
                <c:pt idx="12">
                  <c:v>Cusco</c:v>
                </c:pt>
                <c:pt idx="13">
                  <c:v>Amazonas</c:v>
                </c:pt>
                <c:pt idx="14">
                  <c:v>Provincia Constitucional del Callao</c:v>
                </c:pt>
                <c:pt idx="15">
                  <c:v>San Martín</c:v>
                </c:pt>
                <c:pt idx="16">
                  <c:v>Ucayali</c:v>
                </c:pt>
                <c:pt idx="17">
                  <c:v>Loreto</c:v>
                </c:pt>
                <c:pt idx="18">
                  <c:v>Huancavelica</c:v>
                </c:pt>
                <c:pt idx="19">
                  <c:v>Pasco</c:v>
                </c:pt>
                <c:pt idx="20">
                  <c:v>Tumbes</c:v>
                </c:pt>
                <c:pt idx="21">
                  <c:v>Lambayeque</c:v>
                </c:pt>
                <c:pt idx="22">
                  <c:v>Apurímac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'API Dpto'!$M$7:$M$31</c:f>
              <c:numCache>
                <c:formatCode>#,##0.0</c:formatCode>
                <c:ptCount val="25"/>
                <c:pt idx="0">
                  <c:v>1.1342630000000001E-2</c:v>
                </c:pt>
                <c:pt idx="1">
                  <c:v>4.4609559999999993E-2</c:v>
                </c:pt>
                <c:pt idx="2">
                  <c:v>0.20007557999999995</c:v>
                </c:pt>
                <c:pt idx="3">
                  <c:v>0.14004340000000001</c:v>
                </c:pt>
                <c:pt idx="4">
                  <c:v>0.11946277000000001</c:v>
                </c:pt>
                <c:pt idx="5">
                  <c:v>0.27146634000000003</c:v>
                </c:pt>
                <c:pt idx="6">
                  <c:v>4.7837384199999997</c:v>
                </c:pt>
                <c:pt idx="7">
                  <c:v>0.12551556</c:v>
                </c:pt>
                <c:pt idx="8">
                  <c:v>9.5264790000000016E-2</c:v>
                </c:pt>
                <c:pt idx="9">
                  <c:v>0.18970389000000001</c:v>
                </c:pt>
                <c:pt idx="10">
                  <c:v>0.13430067999999998</c:v>
                </c:pt>
                <c:pt idx="11">
                  <c:v>0.29964054000000007</c:v>
                </c:pt>
                <c:pt idx="12">
                  <c:v>0.18846689</c:v>
                </c:pt>
                <c:pt idx="13">
                  <c:v>5.7218279999999996E-2</c:v>
                </c:pt>
                <c:pt idx="14">
                  <c:v>2.6242060000000005E-2</c:v>
                </c:pt>
                <c:pt idx="15">
                  <c:v>0.13316865999999999</c:v>
                </c:pt>
                <c:pt idx="16">
                  <c:v>6.5437309999999999E-2</c:v>
                </c:pt>
                <c:pt idx="17">
                  <c:v>0.10180604</c:v>
                </c:pt>
                <c:pt idx="18">
                  <c:v>5.5992280000000012E-2</c:v>
                </c:pt>
                <c:pt idx="19">
                  <c:v>8.9298299999999997E-3</c:v>
                </c:pt>
                <c:pt idx="20">
                  <c:v>1.4107099999999999E-3</c:v>
                </c:pt>
                <c:pt idx="21">
                  <c:v>1.9666499999999999E-3</c:v>
                </c:pt>
                <c:pt idx="22">
                  <c:v>4.11305E-3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10856"/>
        <c:axId val="291511640"/>
      </c:barChart>
      <c:lineChart>
        <c:grouping val="standard"/>
        <c:varyColors val="0"/>
        <c:ser>
          <c:idx val="1"/>
          <c:order val="1"/>
          <c:tx>
            <c:strRef>
              <c:f>'API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Dpto'!$L$7:$L$31</c:f>
              <c:strCache>
                <c:ptCount val="25"/>
                <c:pt idx="0">
                  <c:v>Madre de Dios</c:v>
                </c:pt>
                <c:pt idx="1">
                  <c:v>Cajamarca</c:v>
                </c:pt>
                <c:pt idx="2">
                  <c:v>Ancash</c:v>
                </c:pt>
                <c:pt idx="3">
                  <c:v>Ayacucho</c:v>
                </c:pt>
                <c:pt idx="4">
                  <c:v>Huánuco</c:v>
                </c:pt>
                <c:pt idx="5">
                  <c:v>La Libertad</c:v>
                </c:pt>
                <c:pt idx="6">
                  <c:v>Lima</c:v>
                </c:pt>
                <c:pt idx="7">
                  <c:v>Puno</c:v>
                </c:pt>
                <c:pt idx="8">
                  <c:v>Ica</c:v>
                </c:pt>
                <c:pt idx="9">
                  <c:v>Arequipa</c:v>
                </c:pt>
                <c:pt idx="10">
                  <c:v>Junín</c:v>
                </c:pt>
                <c:pt idx="11">
                  <c:v>Piura</c:v>
                </c:pt>
                <c:pt idx="12">
                  <c:v>Cusco</c:v>
                </c:pt>
                <c:pt idx="13">
                  <c:v>Amazonas</c:v>
                </c:pt>
                <c:pt idx="14">
                  <c:v>Provincia Constitucional del Callao</c:v>
                </c:pt>
                <c:pt idx="15">
                  <c:v>San Martín</c:v>
                </c:pt>
                <c:pt idx="16">
                  <c:v>Ucayali</c:v>
                </c:pt>
                <c:pt idx="17">
                  <c:v>Loreto</c:v>
                </c:pt>
                <c:pt idx="18">
                  <c:v>Huancavelica</c:v>
                </c:pt>
                <c:pt idx="19">
                  <c:v>Pasco</c:v>
                </c:pt>
                <c:pt idx="20">
                  <c:v>Tumbes</c:v>
                </c:pt>
                <c:pt idx="21">
                  <c:v>Lambayeque</c:v>
                </c:pt>
                <c:pt idx="22">
                  <c:v>Apurímac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'API Dpto'!$N$7:$N$31</c:f>
              <c:numCache>
                <c:formatCode>0%</c:formatCode>
                <c:ptCount val="25"/>
                <c:pt idx="0">
                  <c:v>5.850425785420655E-2</c:v>
                </c:pt>
                <c:pt idx="1">
                  <c:v>5.7641271609229397E-2</c:v>
                </c:pt>
                <c:pt idx="2">
                  <c:v>4.5643362517320797E-2</c:v>
                </c:pt>
                <c:pt idx="3">
                  <c:v>4.1482295511229339E-2</c:v>
                </c:pt>
                <c:pt idx="4">
                  <c:v>4.1254532074430479E-2</c:v>
                </c:pt>
                <c:pt idx="5">
                  <c:v>4.0456474166344278E-2</c:v>
                </c:pt>
                <c:pt idx="6">
                  <c:v>4.0014302716872965E-2</c:v>
                </c:pt>
                <c:pt idx="7">
                  <c:v>3.9530343257211428E-2</c:v>
                </c:pt>
                <c:pt idx="8">
                  <c:v>3.9449159894404472E-2</c:v>
                </c:pt>
                <c:pt idx="9">
                  <c:v>3.9322092323560501E-2</c:v>
                </c:pt>
                <c:pt idx="10">
                  <c:v>3.7895685528915833E-2</c:v>
                </c:pt>
                <c:pt idx="11">
                  <c:v>3.7604309603739852E-2</c:v>
                </c:pt>
                <c:pt idx="12">
                  <c:v>3.6995378789306393E-2</c:v>
                </c:pt>
                <c:pt idx="13">
                  <c:v>3.6534354946844171E-2</c:v>
                </c:pt>
                <c:pt idx="14">
                  <c:v>3.5775813413240924E-2</c:v>
                </c:pt>
                <c:pt idx="15">
                  <c:v>3.4538298163151973E-2</c:v>
                </c:pt>
                <c:pt idx="16">
                  <c:v>3.4061654962696683E-2</c:v>
                </c:pt>
                <c:pt idx="17">
                  <c:v>3.0922721171664693E-2</c:v>
                </c:pt>
                <c:pt idx="18">
                  <c:v>2.7169244057121514E-2</c:v>
                </c:pt>
                <c:pt idx="19">
                  <c:v>2.6311256600037716E-2</c:v>
                </c:pt>
                <c:pt idx="20">
                  <c:v>1.1261715070330337E-2</c:v>
                </c:pt>
                <c:pt idx="21">
                  <c:v>8.0480678335099823E-3</c:v>
                </c:pt>
                <c:pt idx="22">
                  <c:v>2.1928933631260375E-3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507720"/>
        <c:axId val="291504584"/>
      </c:lineChart>
      <c:catAx>
        <c:axId val="29151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511640"/>
        <c:crosses val="autoZero"/>
        <c:auto val="1"/>
        <c:lblAlgn val="ctr"/>
        <c:lblOffset val="100"/>
        <c:noMultiLvlLbl val="0"/>
      </c:catAx>
      <c:valAx>
        <c:axId val="291511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15108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15045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507720"/>
        <c:crosses val="max"/>
        <c:crossBetween val="between"/>
      </c:valAx>
      <c:catAx>
        <c:axId val="291507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5045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Dpto'!$L$7:$L$16</c:f>
              <c:strCache>
                <c:ptCount val="10"/>
                <c:pt idx="0">
                  <c:v>Lima</c:v>
                </c:pt>
                <c:pt idx="1">
                  <c:v>La Libertad</c:v>
                </c:pt>
                <c:pt idx="2">
                  <c:v>Amazonas</c:v>
                </c:pt>
                <c:pt idx="3">
                  <c:v>Ancash</c:v>
                </c:pt>
                <c:pt idx="4">
                  <c:v>Ayacucho</c:v>
                </c:pt>
                <c:pt idx="5">
                  <c:v>Cusco</c:v>
                </c:pt>
                <c:pt idx="6">
                  <c:v>Huancavelica</c:v>
                </c:pt>
                <c:pt idx="7">
                  <c:v>Puno</c:v>
                </c:pt>
                <c:pt idx="8">
                  <c:v>San Martín</c:v>
                </c:pt>
                <c:pt idx="9">
                  <c:v>Tacna</c:v>
                </c:pt>
              </c:strCache>
            </c:strRef>
          </c:cat>
          <c:val>
            <c:numRef>
              <c:f>'LCVF Dpto'!$M$7:$M$16</c:f>
              <c:numCache>
                <c:formatCode>#,##0.0</c:formatCode>
                <c:ptCount val="10"/>
                <c:pt idx="0">
                  <c:v>5.7689455000000001</c:v>
                </c:pt>
                <c:pt idx="1">
                  <c:v>3.7499999999999999E-3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09288"/>
        <c:axId val="291509680"/>
      </c:barChart>
      <c:lineChart>
        <c:grouping val="standard"/>
        <c:varyColors val="0"/>
        <c:ser>
          <c:idx val="1"/>
          <c:order val="1"/>
          <c:tx>
            <c:strRef>
              <c:f>'LCVF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Dpto'!$L$7:$L$16</c:f>
              <c:strCache>
                <c:ptCount val="10"/>
                <c:pt idx="0">
                  <c:v>Lima</c:v>
                </c:pt>
                <c:pt idx="1">
                  <c:v>La Libertad</c:v>
                </c:pt>
                <c:pt idx="2">
                  <c:v>Amazonas</c:v>
                </c:pt>
                <c:pt idx="3">
                  <c:v>Ancash</c:v>
                </c:pt>
                <c:pt idx="4">
                  <c:v>Ayacucho</c:v>
                </c:pt>
                <c:pt idx="5">
                  <c:v>Cusco</c:v>
                </c:pt>
                <c:pt idx="6">
                  <c:v>Huancavelica</c:v>
                </c:pt>
                <c:pt idx="7">
                  <c:v>Puno</c:v>
                </c:pt>
                <c:pt idx="8">
                  <c:v>San Martín</c:v>
                </c:pt>
                <c:pt idx="9">
                  <c:v>Tacna</c:v>
                </c:pt>
              </c:strCache>
            </c:strRef>
          </c:cat>
          <c:val>
            <c:numRef>
              <c:f>'LCVF Dpto'!$N$7:$N$16</c:f>
              <c:numCache>
                <c:formatCode>0%</c:formatCode>
                <c:ptCount val="10"/>
                <c:pt idx="0">
                  <c:v>6.4526932693288117E-2</c:v>
                </c:pt>
                <c:pt idx="1">
                  <c:v>2.7941494236601121E-2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77384"/>
        <c:axId val="294180912"/>
      </c:lineChart>
      <c:catAx>
        <c:axId val="29150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509680"/>
        <c:crosses val="autoZero"/>
        <c:auto val="1"/>
        <c:lblAlgn val="ctr"/>
        <c:lblOffset val="100"/>
        <c:noMultiLvlLbl val="0"/>
      </c:catAx>
      <c:valAx>
        <c:axId val="291509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1509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80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77384"/>
        <c:crosses val="max"/>
        <c:crossBetween val="between"/>
      </c:valAx>
      <c:catAx>
        <c:axId val="294177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0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Dpto'!$L$7:$L$31</c:f>
              <c:strCache>
                <c:ptCount val="25"/>
                <c:pt idx="0">
                  <c:v>Ica</c:v>
                </c:pt>
                <c:pt idx="1">
                  <c:v>Junín</c:v>
                </c:pt>
                <c:pt idx="2">
                  <c:v>San Martín</c:v>
                </c:pt>
                <c:pt idx="3">
                  <c:v>Moquegua</c:v>
                </c:pt>
                <c:pt idx="4">
                  <c:v>Lima</c:v>
                </c:pt>
                <c:pt idx="5">
                  <c:v>Piura</c:v>
                </c:pt>
                <c:pt idx="6">
                  <c:v>Cajamarca</c:v>
                </c:pt>
                <c:pt idx="7">
                  <c:v>Puno</c:v>
                </c:pt>
                <c:pt idx="8">
                  <c:v>Cusco</c:v>
                </c:pt>
                <c:pt idx="9">
                  <c:v>Ucayali</c:v>
                </c:pt>
                <c:pt idx="10">
                  <c:v>Ayacucho</c:v>
                </c:pt>
                <c:pt idx="11">
                  <c:v>Lambayeque</c:v>
                </c:pt>
                <c:pt idx="12">
                  <c:v>La Libertad</c:v>
                </c:pt>
                <c:pt idx="13">
                  <c:v>Apurímac</c:v>
                </c:pt>
                <c:pt idx="14">
                  <c:v>Madre de Dios</c:v>
                </c:pt>
                <c:pt idx="15">
                  <c:v>Arequipa</c:v>
                </c:pt>
                <c:pt idx="16">
                  <c:v>Tacna</c:v>
                </c:pt>
                <c:pt idx="17">
                  <c:v>Huánuco</c:v>
                </c:pt>
                <c:pt idx="18">
                  <c:v>Amazonas</c:v>
                </c:pt>
                <c:pt idx="19">
                  <c:v>Ancash</c:v>
                </c:pt>
                <c:pt idx="20">
                  <c:v>Provincia Constitucional del Callao</c:v>
                </c:pt>
                <c:pt idx="21">
                  <c:v>Huancavelica</c:v>
                </c:pt>
                <c:pt idx="22">
                  <c:v>Loreto</c:v>
                </c:pt>
                <c:pt idx="23">
                  <c:v>Pasco</c:v>
                </c:pt>
                <c:pt idx="24">
                  <c:v>Tumbes</c:v>
                </c:pt>
              </c:strCache>
            </c:strRef>
          </c:cat>
          <c:val>
            <c:numRef>
              <c:f>'SU Dpto'!$M$7:$M$31</c:f>
              <c:numCache>
                <c:formatCode>#,##0.0</c:formatCode>
                <c:ptCount val="25"/>
                <c:pt idx="0">
                  <c:v>1.9952299600000001</c:v>
                </c:pt>
                <c:pt idx="1">
                  <c:v>2.8377224099999996</c:v>
                </c:pt>
                <c:pt idx="2">
                  <c:v>0.6617955900000001</c:v>
                </c:pt>
                <c:pt idx="3">
                  <c:v>0.15049020999999999</c:v>
                </c:pt>
                <c:pt idx="4">
                  <c:v>2.6145418400000007</c:v>
                </c:pt>
                <c:pt idx="5">
                  <c:v>1.3053226200000001</c:v>
                </c:pt>
                <c:pt idx="6">
                  <c:v>0.18667421000000001</c:v>
                </c:pt>
                <c:pt idx="7">
                  <c:v>0.18298951999999999</c:v>
                </c:pt>
                <c:pt idx="8">
                  <c:v>0.11996324999999999</c:v>
                </c:pt>
                <c:pt idx="9">
                  <c:v>0.12417619999999999</c:v>
                </c:pt>
                <c:pt idx="10">
                  <c:v>1.9427900000000001E-2</c:v>
                </c:pt>
                <c:pt idx="11">
                  <c:v>0.16855234999999996</c:v>
                </c:pt>
                <c:pt idx="12">
                  <c:v>7.4638770000000007E-2</c:v>
                </c:pt>
                <c:pt idx="13">
                  <c:v>2.6211000000000002E-2</c:v>
                </c:pt>
                <c:pt idx="14">
                  <c:v>1.213E-2</c:v>
                </c:pt>
                <c:pt idx="15">
                  <c:v>1.119467E-2</c:v>
                </c:pt>
                <c:pt idx="16">
                  <c:v>1.2407E-3</c:v>
                </c:pt>
                <c:pt idx="17">
                  <c:v>5.9301000000000006E-3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8560"/>
        <c:axId val="294173072"/>
      </c:barChart>
      <c:lineChart>
        <c:grouping val="standard"/>
        <c:varyColors val="0"/>
        <c:ser>
          <c:idx val="1"/>
          <c:order val="1"/>
          <c:tx>
            <c:strRef>
              <c:f>'SU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Dpto'!$L$7:$L$31</c:f>
              <c:strCache>
                <c:ptCount val="25"/>
                <c:pt idx="0">
                  <c:v>Ica</c:v>
                </c:pt>
                <c:pt idx="1">
                  <c:v>Junín</c:v>
                </c:pt>
                <c:pt idx="2">
                  <c:v>San Martín</c:v>
                </c:pt>
                <c:pt idx="3">
                  <c:v>Moquegua</c:v>
                </c:pt>
                <c:pt idx="4">
                  <c:v>Lima</c:v>
                </c:pt>
                <c:pt idx="5">
                  <c:v>Piura</c:v>
                </c:pt>
                <c:pt idx="6">
                  <c:v>Cajamarca</c:v>
                </c:pt>
                <c:pt idx="7">
                  <c:v>Puno</c:v>
                </c:pt>
                <c:pt idx="8">
                  <c:v>Cusco</c:v>
                </c:pt>
                <c:pt idx="9">
                  <c:v>Ucayali</c:v>
                </c:pt>
                <c:pt idx="10">
                  <c:v>Ayacucho</c:v>
                </c:pt>
                <c:pt idx="11">
                  <c:v>Lambayeque</c:v>
                </c:pt>
                <c:pt idx="12">
                  <c:v>La Libertad</c:v>
                </c:pt>
                <c:pt idx="13">
                  <c:v>Apurímac</c:v>
                </c:pt>
                <c:pt idx="14">
                  <c:v>Madre de Dios</c:v>
                </c:pt>
                <c:pt idx="15">
                  <c:v>Arequipa</c:v>
                </c:pt>
                <c:pt idx="16">
                  <c:v>Tacna</c:v>
                </c:pt>
                <c:pt idx="17">
                  <c:v>Huánuco</c:v>
                </c:pt>
                <c:pt idx="18">
                  <c:v>Amazonas</c:v>
                </c:pt>
                <c:pt idx="19">
                  <c:v>Ancash</c:v>
                </c:pt>
                <c:pt idx="20">
                  <c:v>Provincia Constitucional del Callao</c:v>
                </c:pt>
                <c:pt idx="21">
                  <c:v>Huancavelica</c:v>
                </c:pt>
                <c:pt idx="22">
                  <c:v>Loreto</c:v>
                </c:pt>
                <c:pt idx="23">
                  <c:v>Pasco</c:v>
                </c:pt>
                <c:pt idx="24">
                  <c:v>Tumbes</c:v>
                </c:pt>
              </c:strCache>
            </c:strRef>
          </c:cat>
          <c:val>
            <c:numRef>
              <c:f>'SU Dpto'!$N$7:$N$31</c:f>
              <c:numCache>
                <c:formatCode>0%</c:formatCode>
                <c:ptCount val="25"/>
                <c:pt idx="0">
                  <c:v>2.7732028124012882E-2</c:v>
                </c:pt>
                <c:pt idx="1">
                  <c:v>2.016151041962886E-2</c:v>
                </c:pt>
                <c:pt idx="2">
                  <c:v>1.268570657335793E-2</c:v>
                </c:pt>
                <c:pt idx="3">
                  <c:v>8.4992230752935008E-3</c:v>
                </c:pt>
                <c:pt idx="4">
                  <c:v>8.2349209569060004E-3</c:v>
                </c:pt>
                <c:pt idx="5">
                  <c:v>5.6677310582167835E-3</c:v>
                </c:pt>
                <c:pt idx="6">
                  <c:v>5.0038155679191874E-3</c:v>
                </c:pt>
                <c:pt idx="7">
                  <c:v>4.622028282371079E-3</c:v>
                </c:pt>
                <c:pt idx="8">
                  <c:v>2.3772791615843357E-3</c:v>
                </c:pt>
                <c:pt idx="9">
                  <c:v>1.6885557629426327E-3</c:v>
                </c:pt>
                <c:pt idx="10">
                  <c:v>9.1107692444770819E-4</c:v>
                </c:pt>
                <c:pt idx="11">
                  <c:v>5.7372216088194994E-4</c:v>
                </c:pt>
                <c:pt idx="12">
                  <c:v>4.8699081511313495E-4</c:v>
                </c:pt>
                <c:pt idx="13">
                  <c:v>1.7576604836863578E-4</c:v>
                </c:pt>
                <c:pt idx="14">
                  <c:v>1.6903101292677555E-4</c:v>
                </c:pt>
                <c:pt idx="15">
                  <c:v>9.6756742834344769E-5</c:v>
                </c:pt>
                <c:pt idx="16">
                  <c:v>9.6086877964863355E-5</c:v>
                </c:pt>
                <c:pt idx="17">
                  <c:v>9.2245963101614758E-5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81304"/>
        <c:axId val="294176992"/>
      </c:lineChart>
      <c:catAx>
        <c:axId val="2941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73072"/>
        <c:crosses val="autoZero"/>
        <c:auto val="1"/>
        <c:lblAlgn val="ctr"/>
        <c:lblOffset val="100"/>
        <c:noMultiLvlLbl val="0"/>
      </c:catAx>
      <c:valAx>
        <c:axId val="294173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8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76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81304"/>
        <c:crosses val="max"/>
        <c:crossBetween val="between"/>
      </c:valAx>
      <c:catAx>
        <c:axId val="294181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76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Dpto'!$L$7:$L$30</c:f>
              <c:strCache>
                <c:ptCount val="24"/>
                <c:pt idx="0">
                  <c:v>San Martín</c:v>
                </c:pt>
                <c:pt idx="1">
                  <c:v>Lima</c:v>
                </c:pt>
                <c:pt idx="2">
                  <c:v>Apurímac</c:v>
                </c:pt>
                <c:pt idx="3">
                  <c:v>Puno</c:v>
                </c:pt>
                <c:pt idx="4">
                  <c:v>Ica</c:v>
                </c:pt>
                <c:pt idx="5">
                  <c:v>Moquegua</c:v>
                </c:pt>
                <c:pt idx="6">
                  <c:v>Loreto</c:v>
                </c:pt>
                <c:pt idx="7">
                  <c:v>Cajamarca</c:v>
                </c:pt>
                <c:pt idx="8">
                  <c:v>Tacna</c:v>
                </c:pt>
                <c:pt idx="9">
                  <c:v>Ayacucho</c:v>
                </c:pt>
                <c:pt idx="10">
                  <c:v>Arequipa</c:v>
                </c:pt>
                <c:pt idx="11">
                  <c:v>Lambayeque</c:v>
                </c:pt>
                <c:pt idx="12">
                  <c:v>La Libertad</c:v>
                </c:pt>
                <c:pt idx="13">
                  <c:v>Piura</c:v>
                </c:pt>
                <c:pt idx="14">
                  <c:v>Ancash</c:v>
                </c:pt>
                <c:pt idx="15">
                  <c:v>Amazonas</c:v>
                </c:pt>
                <c:pt idx="16">
                  <c:v>Ucayali</c:v>
                </c:pt>
                <c:pt idx="17">
                  <c:v>Huancavelica</c:v>
                </c:pt>
                <c:pt idx="18">
                  <c:v>Cusco</c:v>
                </c:pt>
                <c:pt idx="19">
                  <c:v>Huánuco</c:v>
                </c:pt>
                <c:pt idx="20">
                  <c:v>Junín</c:v>
                </c:pt>
                <c:pt idx="21">
                  <c:v>Madre de Dios</c:v>
                </c:pt>
                <c:pt idx="22">
                  <c:v>Tumbes</c:v>
                </c:pt>
                <c:pt idx="23">
                  <c:v>Pasco</c:v>
                </c:pt>
              </c:strCache>
            </c:strRef>
          </c:cat>
          <c:val>
            <c:numRef>
              <c:f>'SR Dpto'!$M$7:$M$30</c:f>
              <c:numCache>
                <c:formatCode>#,##0.0</c:formatCode>
                <c:ptCount val="24"/>
                <c:pt idx="0">
                  <c:v>5.1691293500000004</c:v>
                </c:pt>
                <c:pt idx="1">
                  <c:v>5.00014117</c:v>
                </c:pt>
                <c:pt idx="2">
                  <c:v>1.4103029800000002</c:v>
                </c:pt>
                <c:pt idx="3">
                  <c:v>3.6455308299999998</c:v>
                </c:pt>
                <c:pt idx="4">
                  <c:v>0.29659474000000002</c:v>
                </c:pt>
                <c:pt idx="5">
                  <c:v>9.6009889999999987E-2</c:v>
                </c:pt>
                <c:pt idx="6">
                  <c:v>0.87097985999999983</c:v>
                </c:pt>
                <c:pt idx="7">
                  <c:v>2.8544710299999991</c:v>
                </c:pt>
                <c:pt idx="8">
                  <c:v>0.10752616000000001</c:v>
                </c:pt>
                <c:pt idx="9">
                  <c:v>0.77072720000000006</c:v>
                </c:pt>
                <c:pt idx="10">
                  <c:v>0.17904534999999999</c:v>
                </c:pt>
                <c:pt idx="11">
                  <c:v>0.25768237000000005</c:v>
                </c:pt>
                <c:pt idx="12">
                  <c:v>0.60402100000000003</c:v>
                </c:pt>
                <c:pt idx="13">
                  <c:v>0.25511022</c:v>
                </c:pt>
                <c:pt idx="14">
                  <c:v>0.33618553000000001</c:v>
                </c:pt>
                <c:pt idx="15">
                  <c:v>0.11394385999999999</c:v>
                </c:pt>
                <c:pt idx="16">
                  <c:v>4.0123360000000004E-2</c:v>
                </c:pt>
                <c:pt idx="17">
                  <c:v>0.15854889</c:v>
                </c:pt>
                <c:pt idx="18">
                  <c:v>0.26735633000000003</c:v>
                </c:pt>
                <c:pt idx="19">
                  <c:v>8.3669359999999998E-2</c:v>
                </c:pt>
                <c:pt idx="20">
                  <c:v>2.0438850000000001E-2</c:v>
                </c:pt>
                <c:pt idx="21">
                  <c:v>1.4170000000000001E-3</c:v>
                </c:pt>
                <c:pt idx="22">
                  <c:v>1.2407E-3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8952"/>
        <c:axId val="294172288"/>
      </c:barChart>
      <c:lineChart>
        <c:grouping val="standard"/>
        <c:varyColors val="0"/>
        <c:ser>
          <c:idx val="1"/>
          <c:order val="1"/>
          <c:tx>
            <c:strRef>
              <c:f>'SR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Dpto'!$L$7:$L$30</c:f>
              <c:strCache>
                <c:ptCount val="24"/>
                <c:pt idx="0">
                  <c:v>San Martín</c:v>
                </c:pt>
                <c:pt idx="1">
                  <c:v>Lima</c:v>
                </c:pt>
                <c:pt idx="2">
                  <c:v>Apurímac</c:v>
                </c:pt>
                <c:pt idx="3">
                  <c:v>Puno</c:v>
                </c:pt>
                <c:pt idx="4">
                  <c:v>Ica</c:v>
                </c:pt>
                <c:pt idx="5">
                  <c:v>Moquegua</c:v>
                </c:pt>
                <c:pt idx="6">
                  <c:v>Loreto</c:v>
                </c:pt>
                <c:pt idx="7">
                  <c:v>Cajamarca</c:v>
                </c:pt>
                <c:pt idx="8">
                  <c:v>Tacna</c:v>
                </c:pt>
                <c:pt idx="9">
                  <c:v>Ayacucho</c:v>
                </c:pt>
                <c:pt idx="10">
                  <c:v>Arequipa</c:v>
                </c:pt>
                <c:pt idx="11">
                  <c:v>Lambayeque</c:v>
                </c:pt>
                <c:pt idx="12">
                  <c:v>La Libertad</c:v>
                </c:pt>
                <c:pt idx="13">
                  <c:v>Piura</c:v>
                </c:pt>
                <c:pt idx="14">
                  <c:v>Ancash</c:v>
                </c:pt>
                <c:pt idx="15">
                  <c:v>Amazonas</c:v>
                </c:pt>
                <c:pt idx="16">
                  <c:v>Ucayali</c:v>
                </c:pt>
                <c:pt idx="17">
                  <c:v>Huancavelica</c:v>
                </c:pt>
                <c:pt idx="18">
                  <c:v>Cusco</c:v>
                </c:pt>
                <c:pt idx="19">
                  <c:v>Huánuco</c:v>
                </c:pt>
                <c:pt idx="20">
                  <c:v>Junín</c:v>
                </c:pt>
                <c:pt idx="21">
                  <c:v>Madre de Dios</c:v>
                </c:pt>
                <c:pt idx="22">
                  <c:v>Tumbes</c:v>
                </c:pt>
                <c:pt idx="23">
                  <c:v>Pasco</c:v>
                </c:pt>
              </c:strCache>
            </c:strRef>
          </c:cat>
          <c:val>
            <c:numRef>
              <c:f>'SR Dpto'!$N$7:$N$30</c:f>
              <c:numCache>
                <c:formatCode>0%</c:formatCode>
                <c:ptCount val="24"/>
                <c:pt idx="0">
                  <c:v>8.7023980929480715E-2</c:v>
                </c:pt>
                <c:pt idx="1">
                  <c:v>5.9419919314305895E-2</c:v>
                </c:pt>
                <c:pt idx="2">
                  <c:v>3.3286470387129348E-2</c:v>
                </c:pt>
                <c:pt idx="3">
                  <c:v>2.6376710124114768E-2</c:v>
                </c:pt>
                <c:pt idx="4">
                  <c:v>2.1626423378942865E-2</c:v>
                </c:pt>
                <c:pt idx="5">
                  <c:v>1.7510080481535972E-2</c:v>
                </c:pt>
                <c:pt idx="6">
                  <c:v>1.7210242176430281E-2</c:v>
                </c:pt>
                <c:pt idx="7">
                  <c:v>1.581852036752562E-2</c:v>
                </c:pt>
                <c:pt idx="8">
                  <c:v>1.4527067813417853E-2</c:v>
                </c:pt>
                <c:pt idx="9">
                  <c:v>1.2744127747244798E-2</c:v>
                </c:pt>
                <c:pt idx="10">
                  <c:v>6.2316116131856582E-3</c:v>
                </c:pt>
                <c:pt idx="11">
                  <c:v>5.7798200408302582E-3</c:v>
                </c:pt>
                <c:pt idx="12">
                  <c:v>4.6948677202884202E-3</c:v>
                </c:pt>
                <c:pt idx="13">
                  <c:v>4.1618285105285251E-3</c:v>
                </c:pt>
                <c:pt idx="14">
                  <c:v>3.1711774425515122E-3</c:v>
                </c:pt>
                <c:pt idx="15">
                  <c:v>3.0006146127088038E-3</c:v>
                </c:pt>
                <c:pt idx="16">
                  <c:v>2.662197133255495E-3</c:v>
                </c:pt>
                <c:pt idx="17">
                  <c:v>2.3798475172763047E-3</c:v>
                </c:pt>
                <c:pt idx="18">
                  <c:v>1.3876552708480653E-3</c:v>
                </c:pt>
                <c:pt idx="19">
                  <c:v>9.8326723032702776E-4</c:v>
                </c:pt>
                <c:pt idx="20">
                  <c:v>2.0782356795531257E-4</c:v>
                </c:pt>
                <c:pt idx="21">
                  <c:v>1.5982393876115132E-4</c:v>
                </c:pt>
                <c:pt idx="22">
                  <c:v>1.3165196851897641E-4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79344"/>
        <c:axId val="294175424"/>
      </c:lineChart>
      <c:catAx>
        <c:axId val="29417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72288"/>
        <c:crosses val="autoZero"/>
        <c:auto val="1"/>
        <c:lblAlgn val="ctr"/>
        <c:lblOffset val="100"/>
        <c:noMultiLvlLbl val="0"/>
      </c:catAx>
      <c:valAx>
        <c:axId val="294172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8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75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79344"/>
        <c:crosses val="max"/>
        <c:crossBetween val="between"/>
      </c:valAx>
      <c:catAx>
        <c:axId val="29417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75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Dpto'!$L$7:$L$31</c:f>
              <c:strCache>
                <c:ptCount val="25"/>
                <c:pt idx="0">
                  <c:v>San Martín</c:v>
                </c:pt>
                <c:pt idx="1">
                  <c:v>Cajamarca</c:v>
                </c:pt>
                <c:pt idx="2">
                  <c:v>Ica</c:v>
                </c:pt>
                <c:pt idx="3">
                  <c:v>Huánuco</c:v>
                </c:pt>
                <c:pt idx="4">
                  <c:v>Cusco</c:v>
                </c:pt>
                <c:pt idx="5">
                  <c:v>Ancash</c:v>
                </c:pt>
                <c:pt idx="6">
                  <c:v>Pasco</c:v>
                </c:pt>
                <c:pt idx="7">
                  <c:v>Tacna</c:v>
                </c:pt>
                <c:pt idx="8">
                  <c:v>Moquegua</c:v>
                </c:pt>
                <c:pt idx="9">
                  <c:v>Puno</c:v>
                </c:pt>
                <c:pt idx="10">
                  <c:v>Piura</c:v>
                </c:pt>
                <c:pt idx="11">
                  <c:v>Arequipa</c:v>
                </c:pt>
                <c:pt idx="12">
                  <c:v>La Libertad</c:v>
                </c:pt>
                <c:pt idx="13">
                  <c:v>Ucayali</c:v>
                </c:pt>
                <c:pt idx="14">
                  <c:v>Loreto</c:v>
                </c:pt>
                <c:pt idx="15">
                  <c:v>Lambayeque</c:v>
                </c:pt>
                <c:pt idx="16">
                  <c:v>Tumbes</c:v>
                </c:pt>
                <c:pt idx="17">
                  <c:v>Junín</c:v>
                </c:pt>
                <c:pt idx="18">
                  <c:v>Amazonas</c:v>
                </c:pt>
                <c:pt idx="19">
                  <c:v>Apurímac</c:v>
                </c:pt>
                <c:pt idx="20">
                  <c:v>Ayacucho</c:v>
                </c:pt>
                <c:pt idx="21">
                  <c:v>Lima</c:v>
                </c:pt>
                <c:pt idx="22">
                  <c:v>Huancavelica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'OPP Dpto'!$M$7:$M$31</c:f>
              <c:numCache>
                <c:formatCode>#,##0.0</c:formatCode>
                <c:ptCount val="25"/>
                <c:pt idx="0">
                  <c:v>4.1669253600000005</c:v>
                </c:pt>
                <c:pt idx="1">
                  <c:v>4.8132553199999988</c:v>
                </c:pt>
                <c:pt idx="2">
                  <c:v>3.8948541800000003</c:v>
                </c:pt>
                <c:pt idx="3">
                  <c:v>4.8182362399999992</c:v>
                </c:pt>
                <c:pt idx="4">
                  <c:v>4.4550124899999997</c:v>
                </c:pt>
                <c:pt idx="5">
                  <c:v>9.0369891599999992</c:v>
                </c:pt>
                <c:pt idx="6">
                  <c:v>1.4648108199999998</c:v>
                </c:pt>
                <c:pt idx="7">
                  <c:v>2.0350387400000001</c:v>
                </c:pt>
                <c:pt idx="8">
                  <c:v>1.7682598899999999</c:v>
                </c:pt>
                <c:pt idx="9">
                  <c:v>4.0255340300000002</c:v>
                </c:pt>
                <c:pt idx="10">
                  <c:v>5.2020036199999993</c:v>
                </c:pt>
                <c:pt idx="11">
                  <c:v>4.9693885400000006</c:v>
                </c:pt>
                <c:pt idx="12">
                  <c:v>4.3636135499999993</c:v>
                </c:pt>
                <c:pt idx="13">
                  <c:v>3.0123564600000003</c:v>
                </c:pt>
                <c:pt idx="14">
                  <c:v>2.9607191300000002</c:v>
                </c:pt>
                <c:pt idx="15">
                  <c:v>5.1886511399999993</c:v>
                </c:pt>
                <c:pt idx="16">
                  <c:v>1.6987502000000001</c:v>
                </c:pt>
                <c:pt idx="17">
                  <c:v>3.9038362800000002</c:v>
                </c:pt>
                <c:pt idx="18">
                  <c:v>2.3014057499999998</c:v>
                </c:pt>
                <c:pt idx="19">
                  <c:v>2.5195678600000004</c:v>
                </c:pt>
                <c:pt idx="20">
                  <c:v>2.9864362900000003</c:v>
                </c:pt>
                <c:pt idx="21">
                  <c:v>40.718569470000013</c:v>
                </c:pt>
                <c:pt idx="22">
                  <c:v>1.5264033699999997</c:v>
                </c:pt>
                <c:pt idx="23">
                  <c:v>1.4643609200000003</c:v>
                </c:pt>
                <c:pt idx="24">
                  <c:v>1.2881332400000001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4640"/>
        <c:axId val="294173464"/>
      </c:barChart>
      <c:lineChart>
        <c:grouping val="standard"/>
        <c:varyColors val="0"/>
        <c:ser>
          <c:idx val="1"/>
          <c:order val="1"/>
          <c:tx>
            <c:strRef>
              <c:f>'OPP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Dpto'!$L$7:$L$31</c:f>
              <c:strCache>
                <c:ptCount val="25"/>
                <c:pt idx="0">
                  <c:v>San Martín</c:v>
                </c:pt>
                <c:pt idx="1">
                  <c:v>Cajamarca</c:v>
                </c:pt>
                <c:pt idx="2">
                  <c:v>Ica</c:v>
                </c:pt>
                <c:pt idx="3">
                  <c:v>Huánuco</c:v>
                </c:pt>
                <c:pt idx="4">
                  <c:v>Cusco</c:v>
                </c:pt>
                <c:pt idx="5">
                  <c:v>Ancash</c:v>
                </c:pt>
                <c:pt idx="6">
                  <c:v>Pasco</c:v>
                </c:pt>
                <c:pt idx="7">
                  <c:v>Tacna</c:v>
                </c:pt>
                <c:pt idx="8">
                  <c:v>Moquegua</c:v>
                </c:pt>
                <c:pt idx="9">
                  <c:v>Puno</c:v>
                </c:pt>
                <c:pt idx="10">
                  <c:v>Piura</c:v>
                </c:pt>
                <c:pt idx="11">
                  <c:v>Arequipa</c:v>
                </c:pt>
                <c:pt idx="12">
                  <c:v>La Libertad</c:v>
                </c:pt>
                <c:pt idx="13">
                  <c:v>Ucayali</c:v>
                </c:pt>
                <c:pt idx="14">
                  <c:v>Loreto</c:v>
                </c:pt>
                <c:pt idx="15">
                  <c:v>Lambayeque</c:v>
                </c:pt>
                <c:pt idx="16">
                  <c:v>Tumbes</c:v>
                </c:pt>
                <c:pt idx="17">
                  <c:v>Junín</c:v>
                </c:pt>
                <c:pt idx="18">
                  <c:v>Amazonas</c:v>
                </c:pt>
                <c:pt idx="19">
                  <c:v>Apurímac</c:v>
                </c:pt>
                <c:pt idx="20">
                  <c:v>Ayacucho</c:v>
                </c:pt>
                <c:pt idx="21">
                  <c:v>Lima</c:v>
                </c:pt>
                <c:pt idx="22">
                  <c:v>Huancavelica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'OPP Dpto'!$N$7:$N$31</c:f>
              <c:numCache>
                <c:formatCode>0%</c:formatCode>
                <c:ptCount val="25"/>
                <c:pt idx="0">
                  <c:v>9.3716596924106346E-2</c:v>
                </c:pt>
                <c:pt idx="1">
                  <c:v>9.0259374016092783E-2</c:v>
                </c:pt>
                <c:pt idx="2">
                  <c:v>8.6404467466779072E-2</c:v>
                </c:pt>
                <c:pt idx="3">
                  <c:v>8.512774348158933E-2</c:v>
                </c:pt>
                <c:pt idx="4">
                  <c:v>8.4021094007025079E-2</c:v>
                </c:pt>
                <c:pt idx="5">
                  <c:v>8.3728240984935073E-2</c:v>
                </c:pt>
                <c:pt idx="6">
                  <c:v>8.3107042305302428E-2</c:v>
                </c:pt>
                <c:pt idx="7">
                  <c:v>8.2943448399315667E-2</c:v>
                </c:pt>
                <c:pt idx="8">
                  <c:v>8.1993304153324204E-2</c:v>
                </c:pt>
                <c:pt idx="9">
                  <c:v>8.1983345800955634E-2</c:v>
                </c:pt>
                <c:pt idx="10">
                  <c:v>8.0882717793008513E-2</c:v>
                </c:pt>
                <c:pt idx="11">
                  <c:v>8.0397096954990546E-2</c:v>
                </c:pt>
                <c:pt idx="12">
                  <c:v>8.0355986262991966E-2</c:v>
                </c:pt>
                <c:pt idx="13">
                  <c:v>8.0128027414374525E-2</c:v>
                </c:pt>
                <c:pt idx="14">
                  <c:v>7.9694309011979977E-2</c:v>
                </c:pt>
                <c:pt idx="15">
                  <c:v>7.9278755619081973E-2</c:v>
                </c:pt>
                <c:pt idx="16">
                  <c:v>7.8608539928968893E-2</c:v>
                </c:pt>
                <c:pt idx="17">
                  <c:v>7.7096471716850079E-2</c:v>
                </c:pt>
                <c:pt idx="18">
                  <c:v>7.6348186204314647E-2</c:v>
                </c:pt>
                <c:pt idx="19">
                  <c:v>7.4137226001253761E-2</c:v>
                </c:pt>
                <c:pt idx="20">
                  <c:v>7.4036164183958308E-2</c:v>
                </c:pt>
                <c:pt idx="21">
                  <c:v>7.3974252404147789E-2</c:v>
                </c:pt>
                <c:pt idx="22">
                  <c:v>6.9951224893012295E-2</c:v>
                </c:pt>
                <c:pt idx="23">
                  <c:v>5.2613254093732291E-2</c:v>
                </c:pt>
                <c:pt idx="24">
                  <c:v>3.9760217596768142E-2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82480"/>
        <c:axId val="294175816"/>
      </c:lineChart>
      <c:catAx>
        <c:axId val="2941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73464"/>
        <c:crosses val="autoZero"/>
        <c:auto val="1"/>
        <c:lblAlgn val="ctr"/>
        <c:lblOffset val="100"/>
        <c:noMultiLvlLbl val="0"/>
      </c:catAx>
      <c:valAx>
        <c:axId val="294173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46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75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82480"/>
        <c:crosses val="max"/>
        <c:crossBetween val="between"/>
      </c:valAx>
      <c:catAx>
        <c:axId val="29418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75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Dpto'!$L$7:$L$11</c:f>
              <c:strCache>
                <c:ptCount val="5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  <c:pt idx="3">
                  <c:v>Piura</c:v>
                </c:pt>
                <c:pt idx="4">
                  <c:v>Puno</c:v>
                </c:pt>
              </c:strCache>
            </c:strRef>
          </c:cat>
          <c:val>
            <c:numRef>
              <c:f>'CSA Dpto'!$M$7:$M$11</c:f>
              <c:numCache>
                <c:formatCode>#,##0.0</c:formatCode>
                <c:ptCount val="5"/>
                <c:pt idx="0">
                  <c:v>1.6084364400000002</c:v>
                </c:pt>
                <c:pt idx="1">
                  <c:v>4.00395E-3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7776"/>
        <c:axId val="294180520"/>
      </c:barChart>
      <c:lineChart>
        <c:grouping val="standard"/>
        <c:varyColors val="0"/>
        <c:ser>
          <c:idx val="1"/>
          <c:order val="1"/>
          <c:tx>
            <c:strRef>
              <c:f>'CSA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Dpto'!$L$7:$L$11</c:f>
              <c:strCache>
                <c:ptCount val="5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  <c:pt idx="3">
                  <c:v>Piura</c:v>
                </c:pt>
                <c:pt idx="4">
                  <c:v>Puno</c:v>
                </c:pt>
              </c:strCache>
            </c:strRef>
          </c:cat>
          <c:val>
            <c:numRef>
              <c:f>'CSA Dpto'!$N$7:$N$11</c:f>
              <c:numCache>
                <c:formatCode>0%</c:formatCode>
                <c:ptCount val="5"/>
                <c:pt idx="0">
                  <c:v>8.5612503826367481E-2</c:v>
                </c:pt>
                <c:pt idx="1">
                  <c:v>6.4874914935675168E-2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71504"/>
        <c:axId val="294182088"/>
      </c:lineChart>
      <c:catAx>
        <c:axId val="29417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80520"/>
        <c:crosses val="autoZero"/>
        <c:auto val="1"/>
        <c:lblAlgn val="ctr"/>
        <c:lblOffset val="100"/>
        <c:noMultiLvlLbl val="0"/>
      </c:catAx>
      <c:valAx>
        <c:axId val="294180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7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82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71504"/>
        <c:crosses val="max"/>
        <c:crossBetween val="between"/>
      </c:valAx>
      <c:catAx>
        <c:axId val="29417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2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Dpto'!$L$7:$L$31</c:f>
              <c:strCache>
                <c:ptCount val="25"/>
                <c:pt idx="0">
                  <c:v>Huánuco</c:v>
                </c:pt>
                <c:pt idx="1">
                  <c:v>Huancavelica</c:v>
                </c:pt>
                <c:pt idx="2">
                  <c:v>Apurímac</c:v>
                </c:pt>
                <c:pt idx="3">
                  <c:v>La Libertad</c:v>
                </c:pt>
                <c:pt idx="4">
                  <c:v>Moquegua</c:v>
                </c:pt>
                <c:pt idx="5">
                  <c:v>Puno</c:v>
                </c:pt>
                <c:pt idx="6">
                  <c:v>Cajamarca</c:v>
                </c:pt>
                <c:pt idx="7">
                  <c:v>Junín</c:v>
                </c:pt>
                <c:pt idx="8">
                  <c:v>Ayacucho</c:v>
                </c:pt>
                <c:pt idx="9">
                  <c:v>Ica</c:v>
                </c:pt>
                <c:pt idx="10">
                  <c:v>Amazonas</c:v>
                </c:pt>
                <c:pt idx="11">
                  <c:v>Ancash</c:v>
                </c:pt>
                <c:pt idx="12">
                  <c:v>Arequipa</c:v>
                </c:pt>
                <c:pt idx="13">
                  <c:v>Cusco</c:v>
                </c:pt>
                <c:pt idx="14">
                  <c:v>Piura</c:v>
                </c:pt>
                <c:pt idx="15">
                  <c:v>San Martín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Pasco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Ucayali</c:v>
                </c:pt>
                <c:pt idx="22">
                  <c:v>Tacna</c:v>
                </c:pt>
                <c:pt idx="23">
                  <c:v>Loreto</c:v>
                </c:pt>
                <c:pt idx="24">
                  <c:v>Lima</c:v>
                </c:pt>
              </c:strCache>
            </c:strRef>
          </c:cat>
          <c:val>
            <c:numRef>
              <c:f>'EMZ Dpto'!$M$7:$M$31</c:f>
              <c:numCache>
                <c:formatCode>#,##0.0</c:formatCode>
                <c:ptCount val="25"/>
                <c:pt idx="0">
                  <c:v>2.7108890999999997</c:v>
                </c:pt>
                <c:pt idx="1">
                  <c:v>0.95724816999999995</c:v>
                </c:pt>
                <c:pt idx="2">
                  <c:v>0.84538186000000015</c:v>
                </c:pt>
                <c:pt idx="3">
                  <c:v>1.3565415599999999</c:v>
                </c:pt>
                <c:pt idx="4">
                  <c:v>0.11574175</c:v>
                </c:pt>
                <c:pt idx="5">
                  <c:v>1.1594297300000003</c:v>
                </c:pt>
                <c:pt idx="6">
                  <c:v>1.8594490999999997</c:v>
                </c:pt>
                <c:pt idx="7">
                  <c:v>1.0972013299999999</c:v>
                </c:pt>
                <c:pt idx="8">
                  <c:v>1.1132631900000001</c:v>
                </c:pt>
                <c:pt idx="9">
                  <c:v>0.45702749999999998</c:v>
                </c:pt>
                <c:pt idx="10">
                  <c:v>0.46275922000000003</c:v>
                </c:pt>
                <c:pt idx="11">
                  <c:v>0.48918979000000001</c:v>
                </c:pt>
                <c:pt idx="12">
                  <c:v>1.4322495200000001</c:v>
                </c:pt>
                <c:pt idx="13">
                  <c:v>1.0109142</c:v>
                </c:pt>
                <c:pt idx="14">
                  <c:v>0.93020665999999996</c:v>
                </c:pt>
                <c:pt idx="15">
                  <c:v>1.0588225500000001</c:v>
                </c:pt>
                <c:pt idx="16">
                  <c:v>0.71129095999999992</c:v>
                </c:pt>
                <c:pt idx="17">
                  <c:v>0.52275928999999999</c:v>
                </c:pt>
                <c:pt idx="18">
                  <c:v>0.21901725</c:v>
                </c:pt>
                <c:pt idx="19">
                  <c:v>0.27192428000000002</c:v>
                </c:pt>
                <c:pt idx="20">
                  <c:v>0.63723046000000005</c:v>
                </c:pt>
                <c:pt idx="21">
                  <c:v>0.30543722999999995</c:v>
                </c:pt>
                <c:pt idx="22">
                  <c:v>2.7939909999999998E-2</c:v>
                </c:pt>
                <c:pt idx="23">
                  <c:v>1.6568505699999996</c:v>
                </c:pt>
                <c:pt idx="24">
                  <c:v>4.227358269999999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351288"/>
        <c:axId val="286481656"/>
      </c:barChart>
      <c:lineChart>
        <c:grouping val="standard"/>
        <c:varyColors val="0"/>
        <c:ser>
          <c:idx val="1"/>
          <c:order val="1"/>
          <c:tx>
            <c:strRef>
              <c:f>'EMZ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Dpto'!$L$7:$L$31</c:f>
              <c:strCache>
                <c:ptCount val="25"/>
                <c:pt idx="0">
                  <c:v>Huánuco</c:v>
                </c:pt>
                <c:pt idx="1">
                  <c:v>Huancavelica</c:v>
                </c:pt>
                <c:pt idx="2">
                  <c:v>Apurímac</c:v>
                </c:pt>
                <c:pt idx="3">
                  <c:v>La Libertad</c:v>
                </c:pt>
                <c:pt idx="4">
                  <c:v>Moquegua</c:v>
                </c:pt>
                <c:pt idx="5">
                  <c:v>Puno</c:v>
                </c:pt>
                <c:pt idx="6">
                  <c:v>Cajamarca</c:v>
                </c:pt>
                <c:pt idx="7">
                  <c:v>Junín</c:v>
                </c:pt>
                <c:pt idx="8">
                  <c:v>Ayacucho</c:v>
                </c:pt>
                <c:pt idx="9">
                  <c:v>Ica</c:v>
                </c:pt>
                <c:pt idx="10">
                  <c:v>Amazonas</c:v>
                </c:pt>
                <c:pt idx="11">
                  <c:v>Ancash</c:v>
                </c:pt>
                <c:pt idx="12">
                  <c:v>Arequipa</c:v>
                </c:pt>
                <c:pt idx="13">
                  <c:v>Cusco</c:v>
                </c:pt>
                <c:pt idx="14">
                  <c:v>Piura</c:v>
                </c:pt>
                <c:pt idx="15">
                  <c:v>San Martín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Pasco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Ucayali</c:v>
                </c:pt>
                <c:pt idx="22">
                  <c:v>Tacna</c:v>
                </c:pt>
                <c:pt idx="23">
                  <c:v>Loreto</c:v>
                </c:pt>
                <c:pt idx="24">
                  <c:v>Lima</c:v>
                </c:pt>
              </c:strCache>
            </c:strRef>
          </c:cat>
          <c:val>
            <c:numRef>
              <c:f>'EMZ Dpto'!$N$7:$N$31</c:f>
              <c:numCache>
                <c:formatCode>0%</c:formatCode>
                <c:ptCount val="25"/>
                <c:pt idx="0">
                  <c:v>0.28259678814725375</c:v>
                </c:pt>
                <c:pt idx="1">
                  <c:v>0.24780051095281655</c:v>
                </c:pt>
                <c:pt idx="2">
                  <c:v>0.19212259111530988</c:v>
                </c:pt>
                <c:pt idx="3">
                  <c:v>0.15481590653034916</c:v>
                </c:pt>
                <c:pt idx="4">
                  <c:v>0.13557470200723429</c:v>
                </c:pt>
                <c:pt idx="5">
                  <c:v>0.13517576771256737</c:v>
                </c:pt>
                <c:pt idx="6">
                  <c:v>0.12225926445840025</c:v>
                </c:pt>
                <c:pt idx="7">
                  <c:v>0.11866218284509431</c:v>
                </c:pt>
                <c:pt idx="8">
                  <c:v>0.1164486993203117</c:v>
                </c:pt>
                <c:pt idx="9">
                  <c:v>0.10837241540227932</c:v>
                </c:pt>
                <c:pt idx="10">
                  <c:v>0.10734056098040164</c:v>
                </c:pt>
                <c:pt idx="11">
                  <c:v>0.10641690584865775</c:v>
                </c:pt>
                <c:pt idx="12">
                  <c:v>0.1019728827866441</c:v>
                </c:pt>
                <c:pt idx="13">
                  <c:v>9.8303168586836687E-2</c:v>
                </c:pt>
                <c:pt idx="14">
                  <c:v>9.5467919283283464E-2</c:v>
                </c:pt>
                <c:pt idx="15">
                  <c:v>8.2140108429150455E-2</c:v>
                </c:pt>
                <c:pt idx="16">
                  <c:v>7.5923376296640546E-2</c:v>
                </c:pt>
                <c:pt idx="17">
                  <c:v>7.5408484576768686E-2</c:v>
                </c:pt>
                <c:pt idx="18">
                  <c:v>5.7151473922192428E-2</c:v>
                </c:pt>
                <c:pt idx="19">
                  <c:v>5.2057131764573446E-2</c:v>
                </c:pt>
                <c:pt idx="20">
                  <c:v>4.6597575096790286E-2</c:v>
                </c:pt>
                <c:pt idx="21">
                  <c:v>4.0653349060295378E-2</c:v>
                </c:pt>
                <c:pt idx="22">
                  <c:v>4.0354365622707125E-2</c:v>
                </c:pt>
                <c:pt idx="23">
                  <c:v>3.9915290284050491E-2</c:v>
                </c:pt>
                <c:pt idx="24">
                  <c:v>3.880249431805502E-2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82048"/>
        <c:axId val="286477344"/>
      </c:lineChart>
      <c:catAx>
        <c:axId val="27935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6481656"/>
        <c:crosses val="autoZero"/>
        <c:auto val="1"/>
        <c:lblAlgn val="ctr"/>
        <c:lblOffset val="100"/>
        <c:noMultiLvlLbl val="0"/>
      </c:catAx>
      <c:valAx>
        <c:axId val="286481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351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6477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6482048"/>
        <c:crosses val="max"/>
        <c:crossBetween val="between"/>
      </c:valAx>
      <c:catAx>
        <c:axId val="28648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64773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Dpto'!$L$7:$L$8</c:f>
              <c:strCache>
                <c:ptCount val="2"/>
                <c:pt idx="0">
                  <c:v>Lima</c:v>
                </c:pt>
                <c:pt idx="1">
                  <c:v>San Martín</c:v>
                </c:pt>
              </c:strCache>
            </c:strRef>
          </c:cat>
          <c:val>
            <c:numRef>
              <c:f>'MGP Dpto'!$M$7:$M$8</c:f>
              <c:numCache>
                <c:formatCode>#,##0.0</c:formatCode>
                <c:ptCount val="2"/>
                <c:pt idx="0">
                  <c:v>0.60493516999999997</c:v>
                </c:pt>
                <c:pt idx="1">
                  <c:v>2.8E-3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9736"/>
        <c:axId val="294176208"/>
      </c:barChart>
      <c:lineChart>
        <c:grouping val="standard"/>
        <c:varyColors val="0"/>
        <c:ser>
          <c:idx val="1"/>
          <c:order val="1"/>
          <c:tx>
            <c:strRef>
              <c:f>'MGP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Dpto'!$L$7:$L$8</c:f>
              <c:strCache>
                <c:ptCount val="2"/>
                <c:pt idx="0">
                  <c:v>Lima</c:v>
                </c:pt>
                <c:pt idx="1">
                  <c:v>San Martín</c:v>
                </c:pt>
              </c:strCache>
            </c:strRef>
          </c:cat>
          <c:val>
            <c:numRef>
              <c:f>'MGP Dpto'!$N$7:$N$8</c:f>
              <c:numCache>
                <c:formatCode>0%</c:formatCode>
                <c:ptCount val="2"/>
                <c:pt idx="0">
                  <c:v>3.6761633052602362E-2</c:v>
                </c:pt>
                <c:pt idx="1">
                  <c:v>5.003573981415297E-3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81696"/>
        <c:axId val="294180128"/>
      </c:lineChart>
      <c:catAx>
        <c:axId val="29417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76208"/>
        <c:crosses val="autoZero"/>
        <c:auto val="1"/>
        <c:lblAlgn val="ctr"/>
        <c:lblOffset val="100"/>
        <c:noMultiLvlLbl val="0"/>
      </c:catAx>
      <c:valAx>
        <c:axId val="294176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9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80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81696"/>
        <c:crosses val="max"/>
        <c:crossBetween val="between"/>
      </c:valAx>
      <c:catAx>
        <c:axId val="29418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0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Dpto'!$L$7:$L$26</c:f>
              <c:strCache>
                <c:ptCount val="20"/>
                <c:pt idx="0">
                  <c:v>Tumbes</c:v>
                </c:pt>
                <c:pt idx="1">
                  <c:v>Lima</c:v>
                </c:pt>
                <c:pt idx="2">
                  <c:v>Puno</c:v>
                </c:pt>
                <c:pt idx="3">
                  <c:v>Huánuco</c:v>
                </c:pt>
                <c:pt idx="4">
                  <c:v>Madre de Dios</c:v>
                </c:pt>
                <c:pt idx="5">
                  <c:v>Ancash</c:v>
                </c:pt>
                <c:pt idx="6">
                  <c:v>Ayacucho</c:v>
                </c:pt>
                <c:pt idx="7">
                  <c:v>Loreto</c:v>
                </c:pt>
                <c:pt idx="8">
                  <c:v>Cajamarca</c:v>
                </c:pt>
                <c:pt idx="9">
                  <c:v>Cusco</c:v>
                </c:pt>
                <c:pt idx="10">
                  <c:v>Amazonas</c:v>
                </c:pt>
                <c:pt idx="11">
                  <c:v>Apurímac</c:v>
                </c:pt>
                <c:pt idx="12">
                  <c:v>Arequipa</c:v>
                </c:pt>
                <c:pt idx="13">
                  <c:v>Huancavelica</c:v>
                </c:pt>
                <c:pt idx="14">
                  <c:v>Junín</c:v>
                </c:pt>
                <c:pt idx="15">
                  <c:v>Moquegua</c:v>
                </c:pt>
                <c:pt idx="16">
                  <c:v>Pasco</c:v>
                </c:pt>
                <c:pt idx="17">
                  <c:v>Piura</c:v>
                </c:pt>
                <c:pt idx="18">
                  <c:v>San Martín</c:v>
                </c:pt>
                <c:pt idx="19">
                  <c:v>Ucayali</c:v>
                </c:pt>
              </c:strCache>
            </c:strRef>
          </c:cat>
          <c:val>
            <c:numRef>
              <c:f>'DSA Dpto'!$M$7:$M$26</c:f>
              <c:numCache>
                <c:formatCode>#,##0.0</c:formatCode>
                <c:ptCount val="20"/>
                <c:pt idx="0">
                  <c:v>1.315E-2</c:v>
                </c:pt>
                <c:pt idx="1">
                  <c:v>0.23658557000000002</c:v>
                </c:pt>
                <c:pt idx="2">
                  <c:v>1.6540599999999999E-2</c:v>
                </c:pt>
                <c:pt idx="3">
                  <c:v>1.6492E-2</c:v>
                </c:pt>
                <c:pt idx="4">
                  <c:v>1.227894E-2</c:v>
                </c:pt>
                <c:pt idx="5">
                  <c:v>1.7225900000000002E-2</c:v>
                </c:pt>
                <c:pt idx="6">
                  <c:v>8.8389999999999996E-3</c:v>
                </c:pt>
                <c:pt idx="7">
                  <c:v>1E-3</c:v>
                </c:pt>
                <c:pt idx="8">
                  <c:v>8.8736000000000006E-3</c:v>
                </c:pt>
                <c:pt idx="9">
                  <c:v>2E-3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70720"/>
        <c:axId val="294171112"/>
      </c:barChart>
      <c:lineChart>
        <c:grouping val="standard"/>
        <c:varyColors val="0"/>
        <c:ser>
          <c:idx val="1"/>
          <c:order val="1"/>
          <c:tx>
            <c:strRef>
              <c:f>'DSA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Dpto'!$L$7:$L$26</c:f>
              <c:strCache>
                <c:ptCount val="20"/>
                <c:pt idx="0">
                  <c:v>Tumbes</c:v>
                </c:pt>
                <c:pt idx="1">
                  <c:v>Lima</c:v>
                </c:pt>
                <c:pt idx="2">
                  <c:v>Puno</c:v>
                </c:pt>
                <c:pt idx="3">
                  <c:v>Huánuco</c:v>
                </c:pt>
                <c:pt idx="4">
                  <c:v>Madre de Dios</c:v>
                </c:pt>
                <c:pt idx="5">
                  <c:v>Ancash</c:v>
                </c:pt>
                <c:pt idx="6">
                  <c:v>Ayacucho</c:v>
                </c:pt>
                <c:pt idx="7">
                  <c:v>Loreto</c:v>
                </c:pt>
                <c:pt idx="8">
                  <c:v>Cajamarca</c:v>
                </c:pt>
                <c:pt idx="9">
                  <c:v>Cusco</c:v>
                </c:pt>
                <c:pt idx="10">
                  <c:v>Amazonas</c:v>
                </c:pt>
                <c:pt idx="11">
                  <c:v>Apurímac</c:v>
                </c:pt>
                <c:pt idx="12">
                  <c:v>Arequipa</c:v>
                </c:pt>
                <c:pt idx="13">
                  <c:v>Huancavelica</c:v>
                </c:pt>
                <c:pt idx="14">
                  <c:v>Junín</c:v>
                </c:pt>
                <c:pt idx="15">
                  <c:v>Moquegua</c:v>
                </c:pt>
                <c:pt idx="16">
                  <c:v>Pasco</c:v>
                </c:pt>
                <c:pt idx="17">
                  <c:v>Piura</c:v>
                </c:pt>
                <c:pt idx="18">
                  <c:v>San Martín</c:v>
                </c:pt>
                <c:pt idx="19">
                  <c:v>Ucayali</c:v>
                </c:pt>
              </c:strCache>
            </c:strRef>
          </c:cat>
          <c:val>
            <c:numRef>
              <c:f>'DSA Dpto'!$N$7:$N$26</c:f>
              <c:numCache>
                <c:formatCode>0%</c:formatCode>
                <c:ptCount val="20"/>
                <c:pt idx="0">
                  <c:v>0.18785714285714283</c:v>
                </c:pt>
                <c:pt idx="1">
                  <c:v>5.7596597649594156E-2</c:v>
                </c:pt>
                <c:pt idx="2">
                  <c:v>4.4044607527253934E-2</c:v>
                </c:pt>
                <c:pt idx="3">
                  <c:v>3.7985733468766332E-2</c:v>
                </c:pt>
                <c:pt idx="4">
                  <c:v>2.6240415437876658E-2</c:v>
                </c:pt>
                <c:pt idx="5">
                  <c:v>1.8721626941214448E-2</c:v>
                </c:pt>
                <c:pt idx="6">
                  <c:v>1.6613756017059216E-2</c:v>
                </c:pt>
                <c:pt idx="7">
                  <c:v>1.034586217242414E-2</c:v>
                </c:pt>
                <c:pt idx="8">
                  <c:v>2.6927877435915957E-3</c:v>
                </c:pt>
                <c:pt idx="9">
                  <c:v>1.3585936653532464E-4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86008"/>
        <c:axId val="294184048"/>
      </c:lineChart>
      <c:catAx>
        <c:axId val="2941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71112"/>
        <c:crosses val="autoZero"/>
        <c:auto val="1"/>
        <c:lblAlgn val="ctr"/>
        <c:lblOffset val="100"/>
        <c:noMultiLvlLbl val="0"/>
      </c:catAx>
      <c:valAx>
        <c:axId val="294171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70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84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86008"/>
        <c:crosses val="max"/>
        <c:crossBetween val="between"/>
      </c:valAx>
      <c:catAx>
        <c:axId val="29418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4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Dpto'!$L$7:$L$31</c:f>
              <c:strCache>
                <c:ptCount val="25"/>
                <c:pt idx="0">
                  <c:v>Ucayali</c:v>
                </c:pt>
                <c:pt idx="1">
                  <c:v>Tacna</c:v>
                </c:pt>
                <c:pt idx="2">
                  <c:v>Ayacucho</c:v>
                </c:pt>
                <c:pt idx="3">
                  <c:v>Huancavelica</c:v>
                </c:pt>
                <c:pt idx="4">
                  <c:v>Loreto</c:v>
                </c:pt>
                <c:pt idx="5">
                  <c:v>Ancash</c:v>
                </c:pt>
                <c:pt idx="6">
                  <c:v>Cajamarca</c:v>
                </c:pt>
                <c:pt idx="7">
                  <c:v>Arequipa</c:v>
                </c:pt>
                <c:pt idx="8">
                  <c:v>Moquegua</c:v>
                </c:pt>
                <c:pt idx="9">
                  <c:v>Junín</c:v>
                </c:pt>
                <c:pt idx="10">
                  <c:v>Provincia Constitucional del Callao</c:v>
                </c:pt>
                <c:pt idx="11">
                  <c:v>Puno</c:v>
                </c:pt>
                <c:pt idx="12">
                  <c:v>San Martín</c:v>
                </c:pt>
                <c:pt idx="13">
                  <c:v>Lambayeque</c:v>
                </c:pt>
                <c:pt idx="14">
                  <c:v>Tumbes</c:v>
                </c:pt>
                <c:pt idx="15">
                  <c:v>Cusco</c:v>
                </c:pt>
                <c:pt idx="16">
                  <c:v>Huánuco</c:v>
                </c:pt>
                <c:pt idx="17">
                  <c:v>Ica</c:v>
                </c:pt>
                <c:pt idx="18">
                  <c:v>Pasco</c:v>
                </c:pt>
                <c:pt idx="19">
                  <c:v>La Libertad</c:v>
                </c:pt>
                <c:pt idx="20">
                  <c:v>Apurímac</c:v>
                </c:pt>
                <c:pt idx="21">
                  <c:v>Madre de Dios</c:v>
                </c:pt>
                <c:pt idx="22">
                  <c:v>Amazonas</c:v>
                </c:pt>
                <c:pt idx="23">
                  <c:v>Piura</c:v>
                </c:pt>
                <c:pt idx="24">
                  <c:v>Lima</c:v>
                </c:pt>
              </c:strCache>
            </c:strRef>
          </c:cat>
          <c:val>
            <c:numRef>
              <c:f>'EBR Dpto'!$M$7:$M$31</c:f>
              <c:numCache>
                <c:formatCode>#,##0.0</c:formatCode>
                <c:ptCount val="25"/>
                <c:pt idx="0">
                  <c:v>20.338176400000005</c:v>
                </c:pt>
                <c:pt idx="1">
                  <c:v>10.806299109999999</c:v>
                </c:pt>
                <c:pt idx="2">
                  <c:v>38.599595409999999</c:v>
                </c:pt>
                <c:pt idx="3">
                  <c:v>25.789217660000009</c:v>
                </c:pt>
                <c:pt idx="4">
                  <c:v>43.231654139999968</c:v>
                </c:pt>
                <c:pt idx="5">
                  <c:v>42.922183889999992</c:v>
                </c:pt>
                <c:pt idx="6">
                  <c:v>66.88797212999998</c:v>
                </c:pt>
                <c:pt idx="7">
                  <c:v>30.240621330000014</c:v>
                </c:pt>
                <c:pt idx="8">
                  <c:v>7.8661106199999971</c:v>
                </c:pt>
                <c:pt idx="9">
                  <c:v>39.117824070000012</c:v>
                </c:pt>
                <c:pt idx="10">
                  <c:v>15.42722257</c:v>
                </c:pt>
                <c:pt idx="11">
                  <c:v>51.283177310000006</c:v>
                </c:pt>
                <c:pt idx="12">
                  <c:v>28.244941110000003</c:v>
                </c:pt>
                <c:pt idx="13">
                  <c:v>28.052940980000013</c:v>
                </c:pt>
                <c:pt idx="14">
                  <c:v>9.3352173599999997</c:v>
                </c:pt>
                <c:pt idx="15">
                  <c:v>41.722962300000013</c:v>
                </c:pt>
                <c:pt idx="16">
                  <c:v>28.014040649999991</c:v>
                </c:pt>
                <c:pt idx="17">
                  <c:v>21.64924066</c:v>
                </c:pt>
                <c:pt idx="18">
                  <c:v>10.335934960000005</c:v>
                </c:pt>
                <c:pt idx="19">
                  <c:v>46.84661212000001</c:v>
                </c:pt>
                <c:pt idx="20">
                  <c:v>24.946817869999997</c:v>
                </c:pt>
                <c:pt idx="21">
                  <c:v>4.8669057100000011</c:v>
                </c:pt>
                <c:pt idx="22">
                  <c:v>19.185882470000003</c:v>
                </c:pt>
                <c:pt idx="23">
                  <c:v>49.067567369999992</c:v>
                </c:pt>
                <c:pt idx="24">
                  <c:v>155.83551475000004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85224"/>
        <c:axId val="294184440"/>
      </c:barChart>
      <c:lineChart>
        <c:grouping val="standard"/>
        <c:varyColors val="0"/>
        <c:ser>
          <c:idx val="1"/>
          <c:order val="1"/>
          <c:tx>
            <c:strRef>
              <c:f>'EBR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Dpto'!$L$7:$L$31</c:f>
              <c:strCache>
                <c:ptCount val="25"/>
                <c:pt idx="0">
                  <c:v>Ucayali</c:v>
                </c:pt>
                <c:pt idx="1">
                  <c:v>Tacna</c:v>
                </c:pt>
                <c:pt idx="2">
                  <c:v>Ayacucho</c:v>
                </c:pt>
                <c:pt idx="3">
                  <c:v>Huancavelica</c:v>
                </c:pt>
                <c:pt idx="4">
                  <c:v>Loreto</c:v>
                </c:pt>
                <c:pt idx="5">
                  <c:v>Ancash</c:v>
                </c:pt>
                <c:pt idx="6">
                  <c:v>Cajamarca</c:v>
                </c:pt>
                <c:pt idx="7">
                  <c:v>Arequipa</c:v>
                </c:pt>
                <c:pt idx="8">
                  <c:v>Moquegua</c:v>
                </c:pt>
                <c:pt idx="9">
                  <c:v>Junín</c:v>
                </c:pt>
                <c:pt idx="10">
                  <c:v>Provincia Constitucional del Callao</c:v>
                </c:pt>
                <c:pt idx="11">
                  <c:v>Puno</c:v>
                </c:pt>
                <c:pt idx="12">
                  <c:v>San Martín</c:v>
                </c:pt>
                <c:pt idx="13">
                  <c:v>Lambayeque</c:v>
                </c:pt>
                <c:pt idx="14">
                  <c:v>Tumbes</c:v>
                </c:pt>
                <c:pt idx="15">
                  <c:v>Cusco</c:v>
                </c:pt>
                <c:pt idx="16">
                  <c:v>Huánuco</c:v>
                </c:pt>
                <c:pt idx="17">
                  <c:v>Ica</c:v>
                </c:pt>
                <c:pt idx="18">
                  <c:v>Pasco</c:v>
                </c:pt>
                <c:pt idx="19">
                  <c:v>La Libertad</c:v>
                </c:pt>
                <c:pt idx="20">
                  <c:v>Apurímac</c:v>
                </c:pt>
                <c:pt idx="21">
                  <c:v>Madre de Dios</c:v>
                </c:pt>
                <c:pt idx="22">
                  <c:v>Amazonas</c:v>
                </c:pt>
                <c:pt idx="23">
                  <c:v>Piura</c:v>
                </c:pt>
                <c:pt idx="24">
                  <c:v>Lima</c:v>
                </c:pt>
              </c:strCache>
            </c:strRef>
          </c:cat>
          <c:val>
            <c:numRef>
              <c:f>'EBR Dpto'!$N$7:$N$31</c:f>
              <c:numCache>
                <c:formatCode>0%</c:formatCode>
                <c:ptCount val="25"/>
                <c:pt idx="0">
                  <c:v>9.680882367123049E-2</c:v>
                </c:pt>
                <c:pt idx="1">
                  <c:v>9.5109122022849324E-2</c:v>
                </c:pt>
                <c:pt idx="2">
                  <c:v>9.0102220359768614E-2</c:v>
                </c:pt>
                <c:pt idx="3">
                  <c:v>8.9146983260817061E-2</c:v>
                </c:pt>
                <c:pt idx="4">
                  <c:v>8.5333173816605684E-2</c:v>
                </c:pt>
                <c:pt idx="5">
                  <c:v>8.4948661280185009E-2</c:v>
                </c:pt>
                <c:pt idx="6">
                  <c:v>8.4843096359985534E-2</c:v>
                </c:pt>
                <c:pt idx="7">
                  <c:v>8.3191790060059653E-2</c:v>
                </c:pt>
                <c:pt idx="8">
                  <c:v>8.242222434043682E-2</c:v>
                </c:pt>
                <c:pt idx="9">
                  <c:v>8.1685942945154869E-2</c:v>
                </c:pt>
                <c:pt idx="10">
                  <c:v>8.1147292066299004E-2</c:v>
                </c:pt>
                <c:pt idx="11">
                  <c:v>7.9813159056928762E-2</c:v>
                </c:pt>
                <c:pt idx="12">
                  <c:v>7.7713688160163275E-2</c:v>
                </c:pt>
                <c:pt idx="13">
                  <c:v>7.7190910453859313E-2</c:v>
                </c:pt>
                <c:pt idx="14">
                  <c:v>7.3332375648684764E-2</c:v>
                </c:pt>
                <c:pt idx="15">
                  <c:v>7.2449057112862508E-2</c:v>
                </c:pt>
                <c:pt idx="16">
                  <c:v>7.1908754883850345E-2</c:v>
                </c:pt>
                <c:pt idx="17">
                  <c:v>7.0468730919982986E-2</c:v>
                </c:pt>
                <c:pt idx="18">
                  <c:v>6.8642825376660443E-2</c:v>
                </c:pt>
                <c:pt idx="19">
                  <c:v>6.6205760487582366E-2</c:v>
                </c:pt>
                <c:pt idx="20">
                  <c:v>6.5666998327747042E-2</c:v>
                </c:pt>
                <c:pt idx="21">
                  <c:v>6.1150823115825863E-2</c:v>
                </c:pt>
                <c:pt idx="22">
                  <c:v>5.5925151360501357E-2</c:v>
                </c:pt>
                <c:pt idx="23">
                  <c:v>5.129259645148046E-2</c:v>
                </c:pt>
                <c:pt idx="24">
                  <c:v>2.6395171694237062E-2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83656"/>
        <c:axId val="294185616"/>
      </c:lineChart>
      <c:catAx>
        <c:axId val="294185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4184440"/>
        <c:crosses val="autoZero"/>
        <c:auto val="1"/>
        <c:lblAlgn val="ctr"/>
        <c:lblOffset val="100"/>
        <c:noMultiLvlLbl val="0"/>
      </c:catAx>
      <c:valAx>
        <c:axId val="294184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85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4185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183656"/>
        <c:crosses val="max"/>
        <c:crossBetween val="between"/>
      </c:valAx>
      <c:catAx>
        <c:axId val="294183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5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Dpto'!$L$7:$L$31</c:f>
              <c:strCache>
                <c:ptCount val="25"/>
                <c:pt idx="0">
                  <c:v>San Martín</c:v>
                </c:pt>
                <c:pt idx="1">
                  <c:v>Piura</c:v>
                </c:pt>
                <c:pt idx="2">
                  <c:v>Huancavelica</c:v>
                </c:pt>
                <c:pt idx="3">
                  <c:v>Ancash</c:v>
                </c:pt>
                <c:pt idx="4">
                  <c:v>Madre de Dios</c:v>
                </c:pt>
                <c:pt idx="5">
                  <c:v>Tacna</c:v>
                </c:pt>
                <c:pt idx="6">
                  <c:v>Lima</c:v>
                </c:pt>
                <c:pt idx="7">
                  <c:v>Provincia Constitucional del Callao</c:v>
                </c:pt>
                <c:pt idx="8">
                  <c:v>Lambayeque</c:v>
                </c:pt>
                <c:pt idx="9">
                  <c:v>Tumbes</c:v>
                </c:pt>
                <c:pt idx="10">
                  <c:v>Amazonas</c:v>
                </c:pt>
                <c:pt idx="11">
                  <c:v>La Libertad</c:v>
                </c:pt>
                <c:pt idx="12">
                  <c:v>Ica</c:v>
                </c:pt>
                <c:pt idx="13">
                  <c:v>Cusco</c:v>
                </c:pt>
                <c:pt idx="14">
                  <c:v>Arequipa</c:v>
                </c:pt>
                <c:pt idx="15">
                  <c:v>Moquegua</c:v>
                </c:pt>
                <c:pt idx="16">
                  <c:v>Ucayali</c:v>
                </c:pt>
                <c:pt idx="17">
                  <c:v>Apurímac</c:v>
                </c:pt>
                <c:pt idx="18">
                  <c:v>Puno</c:v>
                </c:pt>
                <c:pt idx="19">
                  <c:v>Loreto</c:v>
                </c:pt>
                <c:pt idx="20">
                  <c:v>Cajamarca</c:v>
                </c:pt>
                <c:pt idx="21">
                  <c:v>Huánuco</c:v>
                </c:pt>
                <c:pt idx="22">
                  <c:v>Junín</c:v>
                </c:pt>
                <c:pt idx="23">
                  <c:v>Ayacucho</c:v>
                </c:pt>
                <c:pt idx="24">
                  <c:v>Pasco</c:v>
                </c:pt>
              </c:strCache>
            </c:strRef>
          </c:cat>
          <c:val>
            <c:numRef>
              <c:f>'AEBR Dpto'!$M$7:$M$31</c:f>
              <c:numCache>
                <c:formatCode>#,##0.0</c:formatCode>
                <c:ptCount val="25"/>
                <c:pt idx="0">
                  <c:v>0.26863693</c:v>
                </c:pt>
                <c:pt idx="1">
                  <c:v>0.10559494999999999</c:v>
                </c:pt>
                <c:pt idx="2">
                  <c:v>0.60128227000000001</c:v>
                </c:pt>
                <c:pt idx="3">
                  <c:v>0.12574514000000001</c:v>
                </c:pt>
                <c:pt idx="4">
                  <c:v>0.11781322999999999</c:v>
                </c:pt>
                <c:pt idx="5">
                  <c:v>7.5052710000000009E-2</c:v>
                </c:pt>
                <c:pt idx="6">
                  <c:v>1.3324764600000003</c:v>
                </c:pt>
                <c:pt idx="7">
                  <c:v>6.7140000000000003E-3</c:v>
                </c:pt>
                <c:pt idx="8">
                  <c:v>1.9293299999999999E-2</c:v>
                </c:pt>
                <c:pt idx="9">
                  <c:v>8.2132999999999998E-3</c:v>
                </c:pt>
                <c:pt idx="10">
                  <c:v>2.9735999999999999E-2</c:v>
                </c:pt>
                <c:pt idx="11">
                  <c:v>3.49E-3</c:v>
                </c:pt>
                <c:pt idx="12">
                  <c:v>9.5844999999999993E-3</c:v>
                </c:pt>
                <c:pt idx="13">
                  <c:v>8.1750210000000004E-2</c:v>
                </c:pt>
                <c:pt idx="14">
                  <c:v>1.333995E-2</c:v>
                </c:pt>
                <c:pt idx="15">
                  <c:v>4.3420000000000004E-3</c:v>
                </c:pt>
                <c:pt idx="16">
                  <c:v>8.2140000000000008E-3</c:v>
                </c:pt>
                <c:pt idx="17">
                  <c:v>4.7387810000000002E-2</c:v>
                </c:pt>
                <c:pt idx="18">
                  <c:v>2.3094999999999997E-2</c:v>
                </c:pt>
                <c:pt idx="19">
                  <c:v>1.222665E-2</c:v>
                </c:pt>
                <c:pt idx="20">
                  <c:v>8.2129999999999998E-3</c:v>
                </c:pt>
                <c:pt idx="21">
                  <c:v>1.4019E-2</c:v>
                </c:pt>
                <c:pt idx="22">
                  <c:v>3.1999899999999998E-3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83264"/>
        <c:axId val="297224152"/>
      </c:barChart>
      <c:lineChart>
        <c:grouping val="standard"/>
        <c:varyColors val="0"/>
        <c:ser>
          <c:idx val="1"/>
          <c:order val="1"/>
          <c:tx>
            <c:strRef>
              <c:f>'AEBR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Dpto'!$L$7:$L$31</c:f>
              <c:strCache>
                <c:ptCount val="25"/>
                <c:pt idx="0">
                  <c:v>San Martín</c:v>
                </c:pt>
                <c:pt idx="1">
                  <c:v>Piura</c:v>
                </c:pt>
                <c:pt idx="2">
                  <c:v>Huancavelica</c:v>
                </c:pt>
                <c:pt idx="3">
                  <c:v>Ancash</c:v>
                </c:pt>
                <c:pt idx="4">
                  <c:v>Madre de Dios</c:v>
                </c:pt>
                <c:pt idx="5">
                  <c:v>Tacna</c:v>
                </c:pt>
                <c:pt idx="6">
                  <c:v>Lima</c:v>
                </c:pt>
                <c:pt idx="7">
                  <c:v>Provincia Constitucional del Callao</c:v>
                </c:pt>
                <c:pt idx="8">
                  <c:v>Lambayeque</c:v>
                </c:pt>
                <c:pt idx="9">
                  <c:v>Tumbes</c:v>
                </c:pt>
                <c:pt idx="10">
                  <c:v>Amazonas</c:v>
                </c:pt>
                <c:pt idx="11">
                  <c:v>La Libertad</c:v>
                </c:pt>
                <c:pt idx="12">
                  <c:v>Ica</c:v>
                </c:pt>
                <c:pt idx="13">
                  <c:v>Cusco</c:v>
                </c:pt>
                <c:pt idx="14">
                  <c:v>Arequipa</c:v>
                </c:pt>
                <c:pt idx="15">
                  <c:v>Moquegua</c:v>
                </c:pt>
                <c:pt idx="16">
                  <c:v>Ucayali</c:v>
                </c:pt>
                <c:pt idx="17">
                  <c:v>Apurímac</c:v>
                </c:pt>
                <c:pt idx="18">
                  <c:v>Puno</c:v>
                </c:pt>
                <c:pt idx="19">
                  <c:v>Loreto</c:v>
                </c:pt>
                <c:pt idx="20">
                  <c:v>Cajamarca</c:v>
                </c:pt>
                <c:pt idx="21">
                  <c:v>Huánuco</c:v>
                </c:pt>
                <c:pt idx="22">
                  <c:v>Junín</c:v>
                </c:pt>
                <c:pt idx="23">
                  <c:v>Ayacucho</c:v>
                </c:pt>
                <c:pt idx="24">
                  <c:v>Pasco</c:v>
                </c:pt>
              </c:strCache>
            </c:strRef>
          </c:cat>
          <c:val>
            <c:numRef>
              <c:f>'AEBR Dpto'!$N$7:$N$31</c:f>
              <c:numCache>
                <c:formatCode>0%</c:formatCode>
                <c:ptCount val="25"/>
                <c:pt idx="0">
                  <c:v>9.3683588086159886E-3</c:v>
                </c:pt>
                <c:pt idx="1">
                  <c:v>8.1437299804857314E-3</c:v>
                </c:pt>
                <c:pt idx="2">
                  <c:v>8.0063122172750086E-3</c:v>
                </c:pt>
                <c:pt idx="3">
                  <c:v>7.5839199965935869E-3</c:v>
                </c:pt>
                <c:pt idx="4">
                  <c:v>5.4618122882075871E-3</c:v>
                </c:pt>
                <c:pt idx="5">
                  <c:v>4.1244478769944465E-3</c:v>
                </c:pt>
                <c:pt idx="6">
                  <c:v>4.1130552646690115E-3</c:v>
                </c:pt>
                <c:pt idx="7">
                  <c:v>3.0045107936848888E-3</c:v>
                </c:pt>
                <c:pt idx="8">
                  <c:v>2.9956721571718237E-3</c:v>
                </c:pt>
                <c:pt idx="9">
                  <c:v>2.9950057104683164E-3</c:v>
                </c:pt>
                <c:pt idx="10">
                  <c:v>2.7675016605847587E-3</c:v>
                </c:pt>
                <c:pt idx="11">
                  <c:v>2.4063041030587648E-3</c:v>
                </c:pt>
                <c:pt idx="12">
                  <c:v>2.3275184833064389E-3</c:v>
                </c:pt>
                <c:pt idx="13">
                  <c:v>2.1500203271736041E-3</c:v>
                </c:pt>
                <c:pt idx="14">
                  <c:v>1.763993452835743E-3</c:v>
                </c:pt>
                <c:pt idx="15">
                  <c:v>1.730770687233952E-3</c:v>
                </c:pt>
                <c:pt idx="16">
                  <c:v>1.2087240030160713E-3</c:v>
                </c:pt>
                <c:pt idx="17">
                  <c:v>9.2651017286362279E-4</c:v>
                </c:pt>
                <c:pt idx="18">
                  <c:v>8.5526564784326744E-4</c:v>
                </c:pt>
                <c:pt idx="19">
                  <c:v>7.072703246398356E-4</c:v>
                </c:pt>
                <c:pt idx="20">
                  <c:v>4.2470894922724221E-4</c:v>
                </c:pt>
                <c:pt idx="21">
                  <c:v>3.1794467354448339E-4</c:v>
                </c:pt>
                <c:pt idx="22">
                  <c:v>3.0401336902968138E-4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23368"/>
        <c:axId val="297219056"/>
      </c:lineChart>
      <c:catAx>
        <c:axId val="2941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4152"/>
        <c:crosses val="autoZero"/>
        <c:auto val="1"/>
        <c:lblAlgn val="ctr"/>
        <c:lblOffset val="100"/>
        <c:noMultiLvlLbl val="0"/>
      </c:catAx>
      <c:valAx>
        <c:axId val="297224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4183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19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23368"/>
        <c:crosses val="max"/>
        <c:crossBetween val="between"/>
      </c:valAx>
      <c:catAx>
        <c:axId val="297223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190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Dpto'!$L$7:$L$23</c:f>
              <c:strCache>
                <c:ptCount val="17"/>
                <c:pt idx="0">
                  <c:v>Ayacucho</c:v>
                </c:pt>
                <c:pt idx="1">
                  <c:v>Huánuco</c:v>
                </c:pt>
                <c:pt idx="2">
                  <c:v>La Libertad</c:v>
                </c:pt>
                <c:pt idx="3">
                  <c:v>Provincia Constitucional del Callao</c:v>
                </c:pt>
                <c:pt idx="4">
                  <c:v>Arequipa</c:v>
                </c:pt>
                <c:pt idx="5">
                  <c:v>Lima</c:v>
                </c:pt>
                <c:pt idx="6">
                  <c:v>Madre de Dios</c:v>
                </c:pt>
                <c:pt idx="7">
                  <c:v>Ica</c:v>
                </c:pt>
                <c:pt idx="8">
                  <c:v>Piura</c:v>
                </c:pt>
                <c:pt idx="9">
                  <c:v>Puno</c:v>
                </c:pt>
                <c:pt idx="10">
                  <c:v>Junín</c:v>
                </c:pt>
                <c:pt idx="11">
                  <c:v>Moquegua</c:v>
                </c:pt>
                <c:pt idx="12">
                  <c:v>Loreto</c:v>
                </c:pt>
                <c:pt idx="13">
                  <c:v>Cusco</c:v>
                </c:pt>
                <c:pt idx="14">
                  <c:v>Huancavelica</c:v>
                </c:pt>
                <c:pt idx="15">
                  <c:v>San Martín</c:v>
                </c:pt>
                <c:pt idx="16">
                  <c:v>Ucayali</c:v>
                </c:pt>
              </c:strCache>
            </c:strRef>
          </c:cat>
          <c:val>
            <c:numRef>
              <c:f>'DPE Dpto'!$M$7:$M$23</c:f>
              <c:numCache>
                <c:formatCode>#,##0.0</c:formatCode>
                <c:ptCount val="17"/>
                <c:pt idx="0">
                  <c:v>1.9693000000000002E-2</c:v>
                </c:pt>
                <c:pt idx="1">
                  <c:v>1.9926916599999998</c:v>
                </c:pt>
                <c:pt idx="2">
                  <c:v>0.84504643000000013</c:v>
                </c:pt>
                <c:pt idx="3">
                  <c:v>0.64184518999999995</c:v>
                </c:pt>
                <c:pt idx="4">
                  <c:v>0.52410678000000011</c:v>
                </c:pt>
                <c:pt idx="5">
                  <c:v>1.5673590799999999</c:v>
                </c:pt>
                <c:pt idx="6">
                  <c:v>7.0945149999999998E-2</c:v>
                </c:pt>
                <c:pt idx="7">
                  <c:v>0.20011475000000001</c:v>
                </c:pt>
                <c:pt idx="8">
                  <c:v>5.2698620000000002E-2</c:v>
                </c:pt>
                <c:pt idx="9">
                  <c:v>6.8859999999999998E-3</c:v>
                </c:pt>
                <c:pt idx="10">
                  <c:v>2.1299999999999999E-3</c:v>
                </c:pt>
                <c:pt idx="11">
                  <c:v>1.14E-3</c:v>
                </c:pt>
                <c:pt idx="12">
                  <c:v>6.4000000000000005E-4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24544"/>
        <c:axId val="297220232"/>
      </c:barChart>
      <c:lineChart>
        <c:grouping val="standard"/>
        <c:varyColors val="0"/>
        <c:ser>
          <c:idx val="1"/>
          <c:order val="1"/>
          <c:tx>
            <c:strRef>
              <c:f>'DPE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Dpto'!$L$7:$L$23</c:f>
              <c:strCache>
                <c:ptCount val="17"/>
                <c:pt idx="0">
                  <c:v>Ayacucho</c:v>
                </c:pt>
                <c:pt idx="1">
                  <c:v>Huánuco</c:v>
                </c:pt>
                <c:pt idx="2">
                  <c:v>La Libertad</c:v>
                </c:pt>
                <c:pt idx="3">
                  <c:v>Provincia Constitucional del Callao</c:v>
                </c:pt>
                <c:pt idx="4">
                  <c:v>Arequipa</c:v>
                </c:pt>
                <c:pt idx="5">
                  <c:v>Lima</c:v>
                </c:pt>
                <c:pt idx="6">
                  <c:v>Madre de Dios</c:v>
                </c:pt>
                <c:pt idx="7">
                  <c:v>Ica</c:v>
                </c:pt>
                <c:pt idx="8">
                  <c:v>Piura</c:v>
                </c:pt>
                <c:pt idx="9">
                  <c:v>Puno</c:v>
                </c:pt>
                <c:pt idx="10">
                  <c:v>Junín</c:v>
                </c:pt>
                <c:pt idx="11">
                  <c:v>Moquegua</c:v>
                </c:pt>
                <c:pt idx="12">
                  <c:v>Loreto</c:v>
                </c:pt>
                <c:pt idx="13">
                  <c:v>Cusco</c:v>
                </c:pt>
                <c:pt idx="14">
                  <c:v>Huancavelica</c:v>
                </c:pt>
                <c:pt idx="15">
                  <c:v>San Martín</c:v>
                </c:pt>
                <c:pt idx="16">
                  <c:v>Ucayali</c:v>
                </c:pt>
              </c:strCache>
            </c:strRef>
          </c:cat>
          <c:val>
            <c:numRef>
              <c:f>'DPE Dpto'!$N$7:$N$23</c:f>
              <c:numCache>
                <c:formatCode>0%</c:formatCode>
                <c:ptCount val="17"/>
                <c:pt idx="0">
                  <c:v>0.58973437546791241</c:v>
                </c:pt>
                <c:pt idx="1">
                  <c:v>0.30339060786930955</c:v>
                </c:pt>
                <c:pt idx="2">
                  <c:v>0.12132203458938053</c:v>
                </c:pt>
                <c:pt idx="3">
                  <c:v>0.11185579008143567</c:v>
                </c:pt>
                <c:pt idx="4">
                  <c:v>6.4714735308920288E-2</c:v>
                </c:pt>
                <c:pt idx="5">
                  <c:v>2.5918049070362079E-2</c:v>
                </c:pt>
                <c:pt idx="6">
                  <c:v>7.3230853364467784E-3</c:v>
                </c:pt>
                <c:pt idx="7">
                  <c:v>7.0664785142095492E-3</c:v>
                </c:pt>
                <c:pt idx="8">
                  <c:v>7.0323307529207959E-3</c:v>
                </c:pt>
                <c:pt idx="9">
                  <c:v>6.495859950542412E-4</c:v>
                </c:pt>
                <c:pt idx="10">
                  <c:v>5.8826502416443579E-4</c:v>
                </c:pt>
                <c:pt idx="11">
                  <c:v>1.6286160991844348E-4</c:v>
                </c:pt>
                <c:pt idx="12">
                  <c:v>6.1676367524077398E-5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22976"/>
        <c:axId val="297223760"/>
      </c:lineChart>
      <c:catAx>
        <c:axId val="2972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0232"/>
        <c:crosses val="autoZero"/>
        <c:auto val="1"/>
        <c:lblAlgn val="ctr"/>
        <c:lblOffset val="100"/>
        <c:noMultiLvlLbl val="0"/>
      </c:catAx>
      <c:valAx>
        <c:axId val="297220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24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23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22976"/>
        <c:crosses val="max"/>
        <c:crossBetween val="between"/>
      </c:valAx>
      <c:catAx>
        <c:axId val="29722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23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Dpto'!$L$7:$L$30</c:f>
              <c:strCache>
                <c:ptCount val="24"/>
                <c:pt idx="0">
                  <c:v>Lambayeque</c:v>
                </c:pt>
                <c:pt idx="1">
                  <c:v>Piura</c:v>
                </c:pt>
                <c:pt idx="2">
                  <c:v>Lima</c:v>
                </c:pt>
                <c:pt idx="3">
                  <c:v>Puno</c:v>
                </c:pt>
                <c:pt idx="4">
                  <c:v>Provincia Constitucional del Callao</c:v>
                </c:pt>
                <c:pt idx="5">
                  <c:v>Ancash</c:v>
                </c:pt>
                <c:pt idx="6">
                  <c:v>San Martín</c:v>
                </c:pt>
                <c:pt idx="7">
                  <c:v>Ayacucho</c:v>
                </c:pt>
                <c:pt idx="8">
                  <c:v>Madre de Dios</c:v>
                </c:pt>
                <c:pt idx="9">
                  <c:v>Loreto</c:v>
                </c:pt>
                <c:pt idx="10">
                  <c:v>Junín</c:v>
                </c:pt>
                <c:pt idx="11">
                  <c:v>Tacna</c:v>
                </c:pt>
                <c:pt idx="12">
                  <c:v>Amazonas</c:v>
                </c:pt>
                <c:pt idx="13">
                  <c:v>Apurímac</c:v>
                </c:pt>
                <c:pt idx="14">
                  <c:v>Arequipa</c:v>
                </c:pt>
                <c:pt idx="15">
                  <c:v>Cajamarca</c:v>
                </c:pt>
                <c:pt idx="16">
                  <c:v>Cusco</c:v>
                </c:pt>
                <c:pt idx="17">
                  <c:v>Huancavelica</c:v>
                </c:pt>
                <c:pt idx="18">
                  <c:v>Huánuco</c:v>
                </c:pt>
                <c:pt idx="19">
                  <c:v>Ica</c:v>
                </c:pt>
                <c:pt idx="20">
                  <c:v>La Libertad</c:v>
                </c:pt>
                <c:pt idx="21">
                  <c:v>Pasco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'ODA Dpto'!$M$7:$M$30</c:f>
              <c:numCache>
                <c:formatCode>#,##0.0</c:formatCode>
                <c:ptCount val="24"/>
                <c:pt idx="0">
                  <c:v>1.2583469999999999E-2</c:v>
                </c:pt>
                <c:pt idx="1">
                  <c:v>0.16415058000000002</c:v>
                </c:pt>
                <c:pt idx="2">
                  <c:v>0.26878648000000005</c:v>
                </c:pt>
                <c:pt idx="3">
                  <c:v>1.0313300000000001E-2</c:v>
                </c:pt>
                <c:pt idx="4">
                  <c:v>0.27884971999999997</c:v>
                </c:pt>
                <c:pt idx="5">
                  <c:v>1.1376600000000001E-2</c:v>
                </c:pt>
                <c:pt idx="6">
                  <c:v>7.3899999999999999E-3</c:v>
                </c:pt>
                <c:pt idx="7">
                  <c:v>1.4292619999999999E-2</c:v>
                </c:pt>
                <c:pt idx="8">
                  <c:v>4.8241499999999993E-3</c:v>
                </c:pt>
                <c:pt idx="9">
                  <c:v>7.6132999999999999E-3</c:v>
                </c:pt>
                <c:pt idx="10">
                  <c:v>3.1066499999999999E-3</c:v>
                </c:pt>
                <c:pt idx="11">
                  <c:v>7.6132999999999999E-3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22584"/>
        <c:axId val="297227680"/>
      </c:barChart>
      <c:lineChart>
        <c:grouping val="standard"/>
        <c:varyColors val="0"/>
        <c:ser>
          <c:idx val="1"/>
          <c:order val="1"/>
          <c:tx>
            <c:strRef>
              <c:f>'ODA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Dpto'!$L$7:$L$30</c:f>
              <c:strCache>
                <c:ptCount val="24"/>
                <c:pt idx="0">
                  <c:v>Lambayeque</c:v>
                </c:pt>
                <c:pt idx="1">
                  <c:v>Piura</c:v>
                </c:pt>
                <c:pt idx="2">
                  <c:v>Lima</c:v>
                </c:pt>
                <c:pt idx="3">
                  <c:v>Puno</c:v>
                </c:pt>
                <c:pt idx="4">
                  <c:v>Provincia Constitucional del Callao</c:v>
                </c:pt>
                <c:pt idx="5">
                  <c:v>Ancash</c:v>
                </c:pt>
                <c:pt idx="6">
                  <c:v>San Martín</c:v>
                </c:pt>
                <c:pt idx="7">
                  <c:v>Ayacucho</c:v>
                </c:pt>
                <c:pt idx="8">
                  <c:v>Madre de Dios</c:v>
                </c:pt>
                <c:pt idx="9">
                  <c:v>Loreto</c:v>
                </c:pt>
                <c:pt idx="10">
                  <c:v>Junín</c:v>
                </c:pt>
                <c:pt idx="11">
                  <c:v>Tacna</c:v>
                </c:pt>
                <c:pt idx="12">
                  <c:v>Amazonas</c:v>
                </c:pt>
                <c:pt idx="13">
                  <c:v>Apurímac</c:v>
                </c:pt>
                <c:pt idx="14">
                  <c:v>Arequipa</c:v>
                </c:pt>
                <c:pt idx="15">
                  <c:v>Cajamarca</c:v>
                </c:pt>
                <c:pt idx="16">
                  <c:v>Cusco</c:v>
                </c:pt>
                <c:pt idx="17">
                  <c:v>Huancavelica</c:v>
                </c:pt>
                <c:pt idx="18">
                  <c:v>Huánuco</c:v>
                </c:pt>
                <c:pt idx="19">
                  <c:v>Ica</c:v>
                </c:pt>
                <c:pt idx="20">
                  <c:v>La Libertad</c:v>
                </c:pt>
                <c:pt idx="21">
                  <c:v>Pasco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'ODA Dpto'!$N$7:$N$30</c:f>
              <c:numCache>
                <c:formatCode>0%</c:formatCode>
                <c:ptCount val="24"/>
                <c:pt idx="0">
                  <c:v>5.8802635575597555E-2</c:v>
                </c:pt>
                <c:pt idx="1">
                  <c:v>5.7677321561087513E-2</c:v>
                </c:pt>
                <c:pt idx="2">
                  <c:v>4.6636459018145601E-2</c:v>
                </c:pt>
                <c:pt idx="3">
                  <c:v>2.2489200569573195E-2</c:v>
                </c:pt>
                <c:pt idx="4">
                  <c:v>2.2159174312655648E-2</c:v>
                </c:pt>
                <c:pt idx="5">
                  <c:v>1.5935354282400595E-2</c:v>
                </c:pt>
                <c:pt idx="6">
                  <c:v>1.2959637480884972E-2</c:v>
                </c:pt>
                <c:pt idx="7">
                  <c:v>1.2835599732019531E-2</c:v>
                </c:pt>
                <c:pt idx="8">
                  <c:v>1.1186849830950247E-2</c:v>
                </c:pt>
                <c:pt idx="9">
                  <c:v>1.0464729491972731E-2</c:v>
                </c:pt>
                <c:pt idx="10">
                  <c:v>5.1212455903201348E-3</c:v>
                </c:pt>
                <c:pt idx="11">
                  <c:v>4.9999507445777983E-3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26112"/>
        <c:axId val="297221800"/>
      </c:lineChart>
      <c:catAx>
        <c:axId val="29722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7680"/>
        <c:crosses val="autoZero"/>
        <c:auto val="1"/>
        <c:lblAlgn val="ctr"/>
        <c:lblOffset val="100"/>
        <c:noMultiLvlLbl val="0"/>
      </c:catAx>
      <c:valAx>
        <c:axId val="297227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22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21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26112"/>
        <c:crosses val="max"/>
        <c:crossBetween val="between"/>
      </c:valAx>
      <c:catAx>
        <c:axId val="29722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21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Dpto'!$L$7:$L$20</c:f>
              <c:strCache>
                <c:ptCount val="14"/>
                <c:pt idx="0">
                  <c:v>Provincia Constitucional del Callao</c:v>
                </c:pt>
                <c:pt idx="1">
                  <c:v>Puno</c:v>
                </c:pt>
                <c:pt idx="2">
                  <c:v>La Libertad</c:v>
                </c:pt>
                <c:pt idx="3">
                  <c:v>Tumbes</c:v>
                </c:pt>
                <c:pt idx="4">
                  <c:v>Piura</c:v>
                </c:pt>
                <c:pt idx="5">
                  <c:v>Tacna</c:v>
                </c:pt>
                <c:pt idx="6">
                  <c:v>Moquegua</c:v>
                </c:pt>
                <c:pt idx="7">
                  <c:v>Lima</c:v>
                </c:pt>
                <c:pt idx="8">
                  <c:v>Ica</c:v>
                </c:pt>
                <c:pt idx="9">
                  <c:v>Arequipa</c:v>
                </c:pt>
                <c:pt idx="10">
                  <c:v>Ancash</c:v>
                </c:pt>
                <c:pt idx="11">
                  <c:v>Apurímac</c:v>
                </c:pt>
                <c:pt idx="12">
                  <c:v>Cusco</c:v>
                </c:pt>
                <c:pt idx="13">
                  <c:v>Lambayeque</c:v>
                </c:pt>
              </c:strCache>
            </c:strRef>
          </c:cat>
          <c:val>
            <c:numRef>
              <c:f>'FPA Dpto'!$M$7:$M$20</c:f>
              <c:numCache>
                <c:formatCode>#,##0.0</c:formatCode>
                <c:ptCount val="14"/>
                <c:pt idx="0">
                  <c:v>0.31499938</c:v>
                </c:pt>
                <c:pt idx="1">
                  <c:v>0.10542</c:v>
                </c:pt>
                <c:pt idx="2">
                  <c:v>3.1066499999999999E-3</c:v>
                </c:pt>
                <c:pt idx="3">
                  <c:v>3.1066499999999999E-3</c:v>
                </c:pt>
                <c:pt idx="4">
                  <c:v>8.2927349999999997E-2</c:v>
                </c:pt>
                <c:pt idx="5">
                  <c:v>3.1066499999999999E-3</c:v>
                </c:pt>
                <c:pt idx="6">
                  <c:v>8.8549500000000003E-3</c:v>
                </c:pt>
                <c:pt idx="7">
                  <c:v>0.13496084</c:v>
                </c:pt>
                <c:pt idx="8">
                  <c:v>5.9866499999999996E-3</c:v>
                </c:pt>
                <c:pt idx="9">
                  <c:v>2.9199999999999999E-3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22192"/>
        <c:axId val="297225328"/>
      </c:barChart>
      <c:lineChart>
        <c:grouping val="standard"/>
        <c:varyColors val="0"/>
        <c:ser>
          <c:idx val="1"/>
          <c:order val="1"/>
          <c:tx>
            <c:strRef>
              <c:f>'FPA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Dpto'!$L$7:$L$20</c:f>
              <c:strCache>
                <c:ptCount val="14"/>
                <c:pt idx="0">
                  <c:v>Provincia Constitucional del Callao</c:v>
                </c:pt>
                <c:pt idx="1">
                  <c:v>Puno</c:v>
                </c:pt>
                <c:pt idx="2">
                  <c:v>La Libertad</c:v>
                </c:pt>
                <c:pt idx="3">
                  <c:v>Tumbes</c:v>
                </c:pt>
                <c:pt idx="4">
                  <c:v>Piura</c:v>
                </c:pt>
                <c:pt idx="5">
                  <c:v>Tacna</c:v>
                </c:pt>
                <c:pt idx="6">
                  <c:v>Moquegua</c:v>
                </c:pt>
                <c:pt idx="7">
                  <c:v>Lima</c:v>
                </c:pt>
                <c:pt idx="8">
                  <c:v>Ica</c:v>
                </c:pt>
                <c:pt idx="9">
                  <c:v>Arequipa</c:v>
                </c:pt>
                <c:pt idx="10">
                  <c:v>Ancash</c:v>
                </c:pt>
                <c:pt idx="11">
                  <c:v>Apurímac</c:v>
                </c:pt>
                <c:pt idx="12">
                  <c:v>Cusco</c:v>
                </c:pt>
                <c:pt idx="13">
                  <c:v>Lambayeque</c:v>
                </c:pt>
              </c:strCache>
            </c:strRef>
          </c:cat>
          <c:val>
            <c:numRef>
              <c:f>'FPA Dpto'!$N$7:$N$20</c:f>
              <c:numCache>
                <c:formatCode>0%</c:formatCode>
                <c:ptCount val="14"/>
                <c:pt idx="0">
                  <c:v>3.4837379896513983E-2</c:v>
                </c:pt>
                <c:pt idx="1">
                  <c:v>3.3318478765869894E-2</c:v>
                </c:pt>
                <c:pt idx="2">
                  <c:v>1.9244683421194453E-2</c:v>
                </c:pt>
                <c:pt idx="3">
                  <c:v>1.8863737104481779E-2</c:v>
                </c:pt>
                <c:pt idx="4">
                  <c:v>1.7947731540277526E-2</c:v>
                </c:pt>
                <c:pt idx="5">
                  <c:v>1.0206753577858673E-2</c:v>
                </c:pt>
                <c:pt idx="6">
                  <c:v>6.2396108659332232E-3</c:v>
                </c:pt>
                <c:pt idx="7">
                  <c:v>2.8010513756447199E-3</c:v>
                </c:pt>
                <c:pt idx="8">
                  <c:v>1.1487083902252575E-3</c:v>
                </c:pt>
                <c:pt idx="9">
                  <c:v>1.7434112934720651E-4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17880"/>
        <c:axId val="297217488"/>
      </c:lineChart>
      <c:catAx>
        <c:axId val="2972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5328"/>
        <c:crosses val="autoZero"/>
        <c:auto val="1"/>
        <c:lblAlgn val="ctr"/>
        <c:lblOffset val="100"/>
        <c:noMultiLvlLbl val="0"/>
      </c:catAx>
      <c:valAx>
        <c:axId val="297225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22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17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17880"/>
        <c:crosses val="max"/>
        <c:crossBetween val="between"/>
      </c:valAx>
      <c:catAx>
        <c:axId val="297217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17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Dpto'!$L$7:$L$12</c:f>
              <c:strCache>
                <c:ptCount val="6"/>
                <c:pt idx="0">
                  <c:v>Ica</c:v>
                </c:pt>
                <c:pt idx="1">
                  <c:v>Lima</c:v>
                </c:pt>
                <c:pt idx="2">
                  <c:v>Amazonas</c:v>
                </c:pt>
                <c:pt idx="3">
                  <c:v>Ayacucho</c:v>
                </c:pt>
                <c:pt idx="4">
                  <c:v>Cajamarca</c:v>
                </c:pt>
                <c:pt idx="5">
                  <c:v>Ucayali</c:v>
                </c:pt>
              </c:strCache>
            </c:strRef>
          </c:cat>
          <c:val>
            <c:numRef>
              <c:f>'GCA Dpto'!$M$7:$M$12</c:f>
              <c:numCache>
                <c:formatCode>#,##0.0</c:formatCode>
                <c:ptCount val="6"/>
                <c:pt idx="0">
                  <c:v>7.9853999999999994E-2</c:v>
                </c:pt>
                <c:pt idx="1">
                  <c:v>0.13600115999999998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20624"/>
        <c:axId val="297221016"/>
      </c:barChart>
      <c:lineChart>
        <c:grouping val="standard"/>
        <c:varyColors val="0"/>
        <c:ser>
          <c:idx val="1"/>
          <c:order val="1"/>
          <c:tx>
            <c:strRef>
              <c:f>'GCA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Dpto'!$L$7:$L$12</c:f>
              <c:strCache>
                <c:ptCount val="6"/>
                <c:pt idx="0">
                  <c:v>Ica</c:v>
                </c:pt>
                <c:pt idx="1">
                  <c:v>Lima</c:v>
                </c:pt>
                <c:pt idx="2">
                  <c:v>Amazonas</c:v>
                </c:pt>
                <c:pt idx="3">
                  <c:v>Ayacucho</c:v>
                </c:pt>
                <c:pt idx="4">
                  <c:v>Cajamarca</c:v>
                </c:pt>
                <c:pt idx="5">
                  <c:v>Ucayali</c:v>
                </c:pt>
              </c:strCache>
            </c:strRef>
          </c:cat>
          <c:val>
            <c:numRef>
              <c:f>'GCA Dpto'!$N$7:$N$12</c:f>
              <c:numCache>
                <c:formatCode>0%</c:formatCode>
                <c:ptCount val="6"/>
                <c:pt idx="0">
                  <c:v>0.32118767119430774</c:v>
                </c:pt>
                <c:pt idx="1">
                  <c:v>4.3352565557445481E-2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26896"/>
        <c:axId val="297226504"/>
      </c:lineChart>
      <c:catAx>
        <c:axId val="29722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1016"/>
        <c:crosses val="autoZero"/>
        <c:auto val="1"/>
        <c:lblAlgn val="ctr"/>
        <c:lblOffset val="100"/>
        <c:noMultiLvlLbl val="0"/>
      </c:catAx>
      <c:valAx>
        <c:axId val="297221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20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26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26896"/>
        <c:crosses val="max"/>
        <c:crossBetween val="between"/>
      </c:valAx>
      <c:catAx>
        <c:axId val="29722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265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Dpto'!$L$7:$L$31</c:f>
              <c:strCache>
                <c:ptCount val="25"/>
                <c:pt idx="0">
                  <c:v>Madre de Dios</c:v>
                </c:pt>
                <c:pt idx="1">
                  <c:v>Lima</c:v>
                </c:pt>
                <c:pt idx="2">
                  <c:v>Tacna</c:v>
                </c:pt>
                <c:pt idx="3">
                  <c:v>Moquegua</c:v>
                </c:pt>
                <c:pt idx="4">
                  <c:v>Tumbes</c:v>
                </c:pt>
                <c:pt idx="5">
                  <c:v>Ucayali</c:v>
                </c:pt>
                <c:pt idx="6">
                  <c:v>Pasco</c:v>
                </c:pt>
                <c:pt idx="7">
                  <c:v>Arequipa</c:v>
                </c:pt>
                <c:pt idx="8">
                  <c:v>Loreto</c:v>
                </c:pt>
                <c:pt idx="9">
                  <c:v>Amazonas</c:v>
                </c:pt>
                <c:pt idx="10">
                  <c:v>Ica</c:v>
                </c:pt>
                <c:pt idx="11">
                  <c:v>Huancavelica</c:v>
                </c:pt>
                <c:pt idx="12">
                  <c:v>Junín</c:v>
                </c:pt>
                <c:pt idx="13">
                  <c:v>La Libertad</c:v>
                </c:pt>
                <c:pt idx="14">
                  <c:v>San Martín</c:v>
                </c:pt>
                <c:pt idx="15">
                  <c:v>Apurímac</c:v>
                </c:pt>
                <c:pt idx="16">
                  <c:v>Lambayeque</c:v>
                </c:pt>
                <c:pt idx="17">
                  <c:v>Cusco</c:v>
                </c:pt>
                <c:pt idx="18">
                  <c:v>Ancash</c:v>
                </c:pt>
                <c:pt idx="19">
                  <c:v>Ayacucho</c:v>
                </c:pt>
                <c:pt idx="20">
                  <c:v>Huánuco</c:v>
                </c:pt>
                <c:pt idx="21">
                  <c:v>Cajamarca</c:v>
                </c:pt>
                <c:pt idx="22">
                  <c:v>Piura</c:v>
                </c:pt>
                <c:pt idx="23">
                  <c:v>Puno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'PENSION Dpto'!$M$7:$M$31</c:f>
              <c:numCache>
                <c:formatCode>#,##0.0</c:formatCode>
                <c:ptCount val="25"/>
                <c:pt idx="0">
                  <c:v>3.5927199999999999E-2</c:v>
                </c:pt>
                <c:pt idx="1">
                  <c:v>0.63671921999999992</c:v>
                </c:pt>
                <c:pt idx="2">
                  <c:v>3.4044000000000005E-2</c:v>
                </c:pt>
                <c:pt idx="3">
                  <c:v>4.2117899999999993E-2</c:v>
                </c:pt>
                <c:pt idx="4">
                  <c:v>3.03485E-2</c:v>
                </c:pt>
                <c:pt idx="5">
                  <c:v>6.3886800000000007E-2</c:v>
                </c:pt>
                <c:pt idx="6">
                  <c:v>4.5718000000000002E-2</c:v>
                </c:pt>
                <c:pt idx="7">
                  <c:v>6.1006500000000005E-2</c:v>
                </c:pt>
                <c:pt idx="8">
                  <c:v>0.114713</c:v>
                </c:pt>
                <c:pt idx="9">
                  <c:v>7.5320500000000026E-2</c:v>
                </c:pt>
                <c:pt idx="10">
                  <c:v>3.2980000000000002E-2</c:v>
                </c:pt>
                <c:pt idx="11">
                  <c:v>9.7899500000000028E-2</c:v>
                </c:pt>
                <c:pt idx="12">
                  <c:v>9.1045199999999993E-2</c:v>
                </c:pt>
                <c:pt idx="13">
                  <c:v>8.8052499999999992E-2</c:v>
                </c:pt>
                <c:pt idx="14">
                  <c:v>6.3913499999999998E-2</c:v>
                </c:pt>
                <c:pt idx="15">
                  <c:v>9.2543050000000029E-2</c:v>
                </c:pt>
                <c:pt idx="16">
                  <c:v>5.5062999999999994E-2</c:v>
                </c:pt>
                <c:pt idx="17">
                  <c:v>0.11228458999999999</c:v>
                </c:pt>
                <c:pt idx="18">
                  <c:v>8.9118000000000031E-2</c:v>
                </c:pt>
                <c:pt idx="19">
                  <c:v>9.1300780000000012E-2</c:v>
                </c:pt>
                <c:pt idx="20">
                  <c:v>8.2710000000000006E-2</c:v>
                </c:pt>
                <c:pt idx="21">
                  <c:v>0.1363085</c:v>
                </c:pt>
                <c:pt idx="22">
                  <c:v>8.112599999999999E-2</c:v>
                </c:pt>
                <c:pt idx="23">
                  <c:v>0.1011135</c:v>
                </c:pt>
                <c:pt idx="24">
                  <c:v>4.7139999999999994E-3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27288"/>
        <c:axId val="297228072"/>
      </c:barChart>
      <c:lineChart>
        <c:grouping val="standard"/>
        <c:varyColors val="0"/>
        <c:ser>
          <c:idx val="1"/>
          <c:order val="1"/>
          <c:tx>
            <c:strRef>
              <c:f>'PENSION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Dpto'!$L$7:$L$31</c:f>
              <c:strCache>
                <c:ptCount val="25"/>
                <c:pt idx="0">
                  <c:v>Madre de Dios</c:v>
                </c:pt>
                <c:pt idx="1">
                  <c:v>Lima</c:v>
                </c:pt>
                <c:pt idx="2">
                  <c:v>Tacna</c:v>
                </c:pt>
                <c:pt idx="3">
                  <c:v>Moquegua</c:v>
                </c:pt>
                <c:pt idx="4">
                  <c:v>Tumbes</c:v>
                </c:pt>
                <c:pt idx="5">
                  <c:v>Ucayali</c:v>
                </c:pt>
                <c:pt idx="6">
                  <c:v>Pasco</c:v>
                </c:pt>
                <c:pt idx="7">
                  <c:v>Arequipa</c:v>
                </c:pt>
                <c:pt idx="8">
                  <c:v>Loreto</c:v>
                </c:pt>
                <c:pt idx="9">
                  <c:v>Amazonas</c:v>
                </c:pt>
                <c:pt idx="10">
                  <c:v>Ica</c:v>
                </c:pt>
                <c:pt idx="11">
                  <c:v>Huancavelica</c:v>
                </c:pt>
                <c:pt idx="12">
                  <c:v>Junín</c:v>
                </c:pt>
                <c:pt idx="13">
                  <c:v>La Libertad</c:v>
                </c:pt>
                <c:pt idx="14">
                  <c:v>San Martín</c:v>
                </c:pt>
                <c:pt idx="15">
                  <c:v>Apurímac</c:v>
                </c:pt>
                <c:pt idx="16">
                  <c:v>Lambayeque</c:v>
                </c:pt>
                <c:pt idx="17">
                  <c:v>Cusco</c:v>
                </c:pt>
                <c:pt idx="18">
                  <c:v>Ancash</c:v>
                </c:pt>
                <c:pt idx="19">
                  <c:v>Ayacucho</c:v>
                </c:pt>
                <c:pt idx="20">
                  <c:v>Huánuco</c:v>
                </c:pt>
                <c:pt idx="21">
                  <c:v>Cajamarca</c:v>
                </c:pt>
                <c:pt idx="22">
                  <c:v>Piura</c:v>
                </c:pt>
                <c:pt idx="23">
                  <c:v>Puno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'PENSION Dpto'!$N$7:$N$31</c:f>
              <c:numCache>
                <c:formatCode>0%</c:formatCode>
                <c:ptCount val="25"/>
                <c:pt idx="0">
                  <c:v>2.01706866147267E-2</c:v>
                </c:pt>
                <c:pt idx="1">
                  <c:v>1.2858084314337652E-2</c:v>
                </c:pt>
                <c:pt idx="2">
                  <c:v>1.0008787529645787E-2</c:v>
                </c:pt>
                <c:pt idx="3">
                  <c:v>9.1647278775677521E-3</c:v>
                </c:pt>
                <c:pt idx="4">
                  <c:v>5.8273476058882364E-3</c:v>
                </c:pt>
                <c:pt idx="5">
                  <c:v>4.9377074951569176E-3</c:v>
                </c:pt>
                <c:pt idx="6">
                  <c:v>4.8119585980842053E-3</c:v>
                </c:pt>
                <c:pt idx="7">
                  <c:v>4.4368725039796693E-3</c:v>
                </c:pt>
                <c:pt idx="8">
                  <c:v>4.3511139960157111E-3</c:v>
                </c:pt>
                <c:pt idx="9">
                  <c:v>4.0424289061588466E-3</c:v>
                </c:pt>
                <c:pt idx="10">
                  <c:v>3.618578559143023E-3</c:v>
                </c:pt>
                <c:pt idx="11">
                  <c:v>2.7017643190652592E-3</c:v>
                </c:pt>
                <c:pt idx="12">
                  <c:v>2.6018887478882649E-3</c:v>
                </c:pt>
                <c:pt idx="13">
                  <c:v>2.3939088724987592E-3</c:v>
                </c:pt>
                <c:pt idx="14">
                  <c:v>2.3525794541946463E-3</c:v>
                </c:pt>
                <c:pt idx="15">
                  <c:v>2.1460681716182965E-3</c:v>
                </c:pt>
                <c:pt idx="16">
                  <c:v>2.1318087562777689E-3</c:v>
                </c:pt>
                <c:pt idx="17">
                  <c:v>1.994932992055257E-3</c:v>
                </c:pt>
                <c:pt idx="18">
                  <c:v>1.7782455665379677E-3</c:v>
                </c:pt>
                <c:pt idx="19">
                  <c:v>1.7683849255711933E-3</c:v>
                </c:pt>
                <c:pt idx="20">
                  <c:v>1.7659808671100575E-3</c:v>
                </c:pt>
                <c:pt idx="21">
                  <c:v>1.6688465814573032E-3</c:v>
                </c:pt>
                <c:pt idx="22">
                  <c:v>1.3784396615589612E-3</c:v>
                </c:pt>
                <c:pt idx="23">
                  <c:v>1.0964947714592953E-3</c:v>
                </c:pt>
                <c:pt idx="24">
                  <c:v>8.9073090006713536E-4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28856"/>
        <c:axId val="297229248"/>
      </c:lineChart>
      <c:catAx>
        <c:axId val="29722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28072"/>
        <c:crosses val="autoZero"/>
        <c:auto val="1"/>
        <c:lblAlgn val="ctr"/>
        <c:lblOffset val="100"/>
        <c:noMultiLvlLbl val="0"/>
      </c:catAx>
      <c:valAx>
        <c:axId val="297228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27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29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28856"/>
        <c:crosses val="max"/>
        <c:crossBetween val="between"/>
      </c:valAx>
      <c:catAx>
        <c:axId val="297228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29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Dpto'!$L$7:$L$31</c:f>
              <c:strCache>
                <c:ptCount val="25"/>
                <c:pt idx="0">
                  <c:v>Cajamarca</c:v>
                </c:pt>
                <c:pt idx="1">
                  <c:v>Huánuco</c:v>
                </c:pt>
                <c:pt idx="2">
                  <c:v>La Libertad</c:v>
                </c:pt>
                <c:pt idx="3">
                  <c:v>Amazonas</c:v>
                </c:pt>
                <c:pt idx="4">
                  <c:v>Tacna</c:v>
                </c:pt>
                <c:pt idx="5">
                  <c:v>Cusco</c:v>
                </c:pt>
                <c:pt idx="6">
                  <c:v>Ayacucho</c:v>
                </c:pt>
                <c:pt idx="7">
                  <c:v>Loreto</c:v>
                </c:pt>
                <c:pt idx="8">
                  <c:v>Apurímac</c:v>
                </c:pt>
                <c:pt idx="9">
                  <c:v>Moquegua</c:v>
                </c:pt>
                <c:pt idx="10">
                  <c:v>Huancavelica</c:v>
                </c:pt>
                <c:pt idx="11">
                  <c:v>Piura</c:v>
                </c:pt>
                <c:pt idx="12">
                  <c:v>Puno</c:v>
                </c:pt>
                <c:pt idx="13">
                  <c:v>Ancash</c:v>
                </c:pt>
                <c:pt idx="14">
                  <c:v>San Martín</c:v>
                </c:pt>
                <c:pt idx="15">
                  <c:v>Junín</c:v>
                </c:pt>
                <c:pt idx="16">
                  <c:v>Ucayali</c:v>
                </c:pt>
                <c:pt idx="17">
                  <c:v>Provincia Constitucional del Callao</c:v>
                </c:pt>
                <c:pt idx="18">
                  <c:v>Lima</c:v>
                </c:pt>
                <c:pt idx="19">
                  <c:v>Tumbes</c:v>
                </c:pt>
                <c:pt idx="20">
                  <c:v>Pasco</c:v>
                </c:pt>
                <c:pt idx="21">
                  <c:v>Madre de Dios</c:v>
                </c:pt>
                <c:pt idx="22">
                  <c:v>Arequipa</c:v>
                </c:pt>
                <c:pt idx="23">
                  <c:v>Ica</c:v>
                </c:pt>
                <c:pt idx="24">
                  <c:v>Lambayeque</c:v>
                </c:pt>
              </c:strCache>
            </c:strRef>
          </c:cat>
          <c:val>
            <c:numRef>
              <c:f>'CUNA Dpto'!$M$7:$M$31</c:f>
              <c:numCache>
                <c:formatCode>#,##0.0</c:formatCode>
                <c:ptCount val="25"/>
                <c:pt idx="0">
                  <c:v>1.23018888</c:v>
                </c:pt>
                <c:pt idx="1">
                  <c:v>0.75422493999999995</c:v>
                </c:pt>
                <c:pt idx="2">
                  <c:v>0.67498336999999997</c:v>
                </c:pt>
                <c:pt idx="3">
                  <c:v>0.38544049000000002</c:v>
                </c:pt>
                <c:pt idx="4">
                  <c:v>0.25887876999999998</c:v>
                </c:pt>
                <c:pt idx="5">
                  <c:v>0.93423338999999994</c:v>
                </c:pt>
                <c:pt idx="6">
                  <c:v>0.84148396000000003</c:v>
                </c:pt>
                <c:pt idx="7">
                  <c:v>0.58498508999999999</c:v>
                </c:pt>
                <c:pt idx="8">
                  <c:v>0.8695877500000001</c:v>
                </c:pt>
                <c:pt idx="9">
                  <c:v>9.7276319999999999E-2</c:v>
                </c:pt>
                <c:pt idx="10">
                  <c:v>0.68130768999999991</c:v>
                </c:pt>
                <c:pt idx="11">
                  <c:v>0.48154344999999998</c:v>
                </c:pt>
                <c:pt idx="12">
                  <c:v>0.62022456999999986</c:v>
                </c:pt>
                <c:pt idx="13">
                  <c:v>0.52050061000000003</c:v>
                </c:pt>
                <c:pt idx="14">
                  <c:v>0.23183945</c:v>
                </c:pt>
                <c:pt idx="15">
                  <c:v>0.42344142000000007</c:v>
                </c:pt>
                <c:pt idx="16">
                  <c:v>0.22030834000000002</c:v>
                </c:pt>
                <c:pt idx="17">
                  <c:v>0.13944859999999998</c:v>
                </c:pt>
                <c:pt idx="18">
                  <c:v>1.40457516</c:v>
                </c:pt>
                <c:pt idx="19">
                  <c:v>0.12784797000000001</c:v>
                </c:pt>
                <c:pt idx="20">
                  <c:v>0.12864899999999999</c:v>
                </c:pt>
                <c:pt idx="21">
                  <c:v>2.7773189999999996E-2</c:v>
                </c:pt>
                <c:pt idx="22">
                  <c:v>0.17903453999999996</c:v>
                </c:pt>
                <c:pt idx="23">
                  <c:v>7.821982999999999E-2</c:v>
                </c:pt>
                <c:pt idx="24">
                  <c:v>9.3872289999999983E-2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19448"/>
        <c:axId val="297231208"/>
      </c:barChart>
      <c:lineChart>
        <c:grouping val="standard"/>
        <c:varyColors val="0"/>
        <c:ser>
          <c:idx val="1"/>
          <c:order val="1"/>
          <c:tx>
            <c:strRef>
              <c:f>'CUNA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Dpto'!$L$7:$L$31</c:f>
              <c:strCache>
                <c:ptCount val="25"/>
                <c:pt idx="0">
                  <c:v>Cajamarca</c:v>
                </c:pt>
                <c:pt idx="1">
                  <c:v>Huánuco</c:v>
                </c:pt>
                <c:pt idx="2">
                  <c:v>La Libertad</c:v>
                </c:pt>
                <c:pt idx="3">
                  <c:v>Amazonas</c:v>
                </c:pt>
                <c:pt idx="4">
                  <c:v>Tacna</c:v>
                </c:pt>
                <c:pt idx="5">
                  <c:v>Cusco</c:v>
                </c:pt>
                <c:pt idx="6">
                  <c:v>Ayacucho</c:v>
                </c:pt>
                <c:pt idx="7">
                  <c:v>Loreto</c:v>
                </c:pt>
                <c:pt idx="8">
                  <c:v>Apurímac</c:v>
                </c:pt>
                <c:pt idx="9">
                  <c:v>Moquegua</c:v>
                </c:pt>
                <c:pt idx="10">
                  <c:v>Huancavelica</c:v>
                </c:pt>
                <c:pt idx="11">
                  <c:v>Piura</c:v>
                </c:pt>
                <c:pt idx="12">
                  <c:v>Puno</c:v>
                </c:pt>
                <c:pt idx="13">
                  <c:v>Ancash</c:v>
                </c:pt>
                <c:pt idx="14">
                  <c:v>San Martín</c:v>
                </c:pt>
                <c:pt idx="15">
                  <c:v>Junín</c:v>
                </c:pt>
                <c:pt idx="16">
                  <c:v>Ucayali</c:v>
                </c:pt>
                <c:pt idx="17">
                  <c:v>Provincia Constitucional del Callao</c:v>
                </c:pt>
                <c:pt idx="18">
                  <c:v>Lima</c:v>
                </c:pt>
                <c:pt idx="19">
                  <c:v>Tumbes</c:v>
                </c:pt>
                <c:pt idx="20">
                  <c:v>Pasco</c:v>
                </c:pt>
                <c:pt idx="21">
                  <c:v>Madre de Dios</c:v>
                </c:pt>
                <c:pt idx="22">
                  <c:v>Arequipa</c:v>
                </c:pt>
                <c:pt idx="23">
                  <c:v>Ica</c:v>
                </c:pt>
                <c:pt idx="24">
                  <c:v>Lambayeque</c:v>
                </c:pt>
              </c:strCache>
            </c:strRef>
          </c:cat>
          <c:val>
            <c:numRef>
              <c:f>'CUNA Dpto'!$N$7:$N$31</c:f>
              <c:numCache>
                <c:formatCode>0%</c:formatCode>
                <c:ptCount val="25"/>
                <c:pt idx="0">
                  <c:v>4.6922098047779727E-2</c:v>
                </c:pt>
                <c:pt idx="1">
                  <c:v>4.5765051741256529E-2</c:v>
                </c:pt>
                <c:pt idx="2">
                  <c:v>4.522294388652473E-2</c:v>
                </c:pt>
                <c:pt idx="3">
                  <c:v>4.4826746079438283E-2</c:v>
                </c:pt>
                <c:pt idx="4">
                  <c:v>4.3720238793891225E-2</c:v>
                </c:pt>
                <c:pt idx="5">
                  <c:v>4.2022434374004373E-2</c:v>
                </c:pt>
                <c:pt idx="6">
                  <c:v>4.0028958399534194E-2</c:v>
                </c:pt>
                <c:pt idx="7">
                  <c:v>3.9713639708677757E-2</c:v>
                </c:pt>
                <c:pt idx="8">
                  <c:v>3.8101900534323593E-2</c:v>
                </c:pt>
                <c:pt idx="9">
                  <c:v>3.6122009971804599E-2</c:v>
                </c:pt>
                <c:pt idx="10">
                  <c:v>3.3583278072466805E-2</c:v>
                </c:pt>
                <c:pt idx="11">
                  <c:v>3.2364444531070416E-2</c:v>
                </c:pt>
                <c:pt idx="12">
                  <c:v>3.0230849354756315E-2</c:v>
                </c:pt>
                <c:pt idx="13">
                  <c:v>2.9221080315266181E-2</c:v>
                </c:pt>
                <c:pt idx="14">
                  <c:v>2.9016317712411369E-2</c:v>
                </c:pt>
                <c:pt idx="15">
                  <c:v>2.4755754930774563E-2</c:v>
                </c:pt>
                <c:pt idx="16">
                  <c:v>2.4161864545357934E-2</c:v>
                </c:pt>
                <c:pt idx="17">
                  <c:v>2.3925737334459077E-2</c:v>
                </c:pt>
                <c:pt idx="18">
                  <c:v>2.2840275386457269E-2</c:v>
                </c:pt>
                <c:pt idx="19">
                  <c:v>2.1897816332553381E-2</c:v>
                </c:pt>
                <c:pt idx="20">
                  <c:v>2.1666554108618567E-2</c:v>
                </c:pt>
                <c:pt idx="21">
                  <c:v>1.5275412600520412E-2</c:v>
                </c:pt>
                <c:pt idx="22">
                  <c:v>1.5064249671637468E-2</c:v>
                </c:pt>
                <c:pt idx="23">
                  <c:v>1.2940267845267013E-2</c:v>
                </c:pt>
                <c:pt idx="24">
                  <c:v>1.2855542531881634E-2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32384"/>
        <c:axId val="297230816"/>
      </c:lineChart>
      <c:catAx>
        <c:axId val="29721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31208"/>
        <c:crosses val="autoZero"/>
        <c:auto val="1"/>
        <c:lblAlgn val="ctr"/>
        <c:lblOffset val="100"/>
        <c:noMultiLvlLbl val="0"/>
      </c:catAx>
      <c:valAx>
        <c:axId val="297231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19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30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32384"/>
        <c:crosses val="max"/>
        <c:crossBetween val="between"/>
      </c:valAx>
      <c:catAx>
        <c:axId val="29723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30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Dpto'!$L$7:$L$31</c:f>
              <c:strCache>
                <c:ptCount val="25"/>
                <c:pt idx="0">
                  <c:v>Junín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Pasco</c:v>
                </c:pt>
                <c:pt idx="4">
                  <c:v>Ayacucho</c:v>
                </c:pt>
                <c:pt idx="5">
                  <c:v>La Libertad</c:v>
                </c:pt>
                <c:pt idx="6">
                  <c:v>Cusco</c:v>
                </c:pt>
                <c:pt idx="7">
                  <c:v>Cajamarca</c:v>
                </c:pt>
                <c:pt idx="8">
                  <c:v>Moquegua</c:v>
                </c:pt>
                <c:pt idx="9">
                  <c:v>Tacna</c:v>
                </c:pt>
                <c:pt idx="10">
                  <c:v>Madre de Dios</c:v>
                </c:pt>
                <c:pt idx="11">
                  <c:v>Ancash</c:v>
                </c:pt>
                <c:pt idx="12">
                  <c:v>Arequipa</c:v>
                </c:pt>
                <c:pt idx="13">
                  <c:v>Ica</c:v>
                </c:pt>
                <c:pt idx="14">
                  <c:v>Ucayali</c:v>
                </c:pt>
                <c:pt idx="15">
                  <c:v>Huánuco</c:v>
                </c:pt>
                <c:pt idx="16">
                  <c:v>Piura</c:v>
                </c:pt>
                <c:pt idx="17">
                  <c:v>Puno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Lambayeque</c:v>
                </c:pt>
                <c:pt idx="21">
                  <c:v>Lima</c:v>
                </c:pt>
                <c:pt idx="22">
                  <c:v>Tumbes</c:v>
                </c:pt>
                <c:pt idx="23">
                  <c:v>Amazonas</c:v>
                </c:pt>
                <c:pt idx="24">
                  <c:v>Loreto</c:v>
                </c:pt>
              </c:strCache>
            </c:strRef>
          </c:cat>
          <c:val>
            <c:numRef>
              <c:f>'ENT Dpto'!$M$7:$M$31</c:f>
              <c:numCache>
                <c:formatCode>#,##0.0</c:formatCode>
                <c:ptCount val="25"/>
                <c:pt idx="0">
                  <c:v>1.2173784900000004</c:v>
                </c:pt>
                <c:pt idx="1">
                  <c:v>2.9175613199999995</c:v>
                </c:pt>
                <c:pt idx="2">
                  <c:v>0.99296929</c:v>
                </c:pt>
                <c:pt idx="3">
                  <c:v>0.17465497999999999</c:v>
                </c:pt>
                <c:pt idx="4">
                  <c:v>0.70388075000000005</c:v>
                </c:pt>
                <c:pt idx="5">
                  <c:v>1.8804175599999995</c:v>
                </c:pt>
                <c:pt idx="6">
                  <c:v>1.04215546</c:v>
                </c:pt>
                <c:pt idx="7">
                  <c:v>1.7084027499999999</c:v>
                </c:pt>
                <c:pt idx="8">
                  <c:v>0.27971712999999998</c:v>
                </c:pt>
                <c:pt idx="9">
                  <c:v>0.53045562000000002</c:v>
                </c:pt>
                <c:pt idx="10">
                  <c:v>0.26041427</c:v>
                </c:pt>
                <c:pt idx="11">
                  <c:v>0.58902899999999991</c:v>
                </c:pt>
                <c:pt idx="12">
                  <c:v>2.0424727300000001</c:v>
                </c:pt>
                <c:pt idx="13">
                  <c:v>1.2464543499999994</c:v>
                </c:pt>
                <c:pt idx="14">
                  <c:v>0.20817766000000004</c:v>
                </c:pt>
                <c:pt idx="15">
                  <c:v>0.92512761000000021</c:v>
                </c:pt>
                <c:pt idx="16">
                  <c:v>4.1754897899999994</c:v>
                </c:pt>
                <c:pt idx="17">
                  <c:v>1.2140753999999991</c:v>
                </c:pt>
                <c:pt idx="18">
                  <c:v>0.44398263999999998</c:v>
                </c:pt>
                <c:pt idx="19">
                  <c:v>0.93670907999999986</c:v>
                </c:pt>
                <c:pt idx="20">
                  <c:v>1.3174536899999998</c:v>
                </c:pt>
                <c:pt idx="21">
                  <c:v>14.186760839999991</c:v>
                </c:pt>
                <c:pt idx="22">
                  <c:v>0.33478160000000001</c:v>
                </c:pt>
                <c:pt idx="23">
                  <c:v>0.66353857000000005</c:v>
                </c:pt>
                <c:pt idx="24">
                  <c:v>1.2763751300000001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480088"/>
        <c:axId val="286476560"/>
      </c:barChart>
      <c:lineChart>
        <c:grouping val="standard"/>
        <c:varyColors val="0"/>
        <c:ser>
          <c:idx val="1"/>
          <c:order val="1"/>
          <c:tx>
            <c:strRef>
              <c:f>'ENT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Dpto'!$L$7:$L$31</c:f>
              <c:strCache>
                <c:ptCount val="25"/>
                <c:pt idx="0">
                  <c:v>Junín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Pasco</c:v>
                </c:pt>
                <c:pt idx="4">
                  <c:v>Ayacucho</c:v>
                </c:pt>
                <c:pt idx="5">
                  <c:v>La Libertad</c:v>
                </c:pt>
                <c:pt idx="6">
                  <c:v>Cusco</c:v>
                </c:pt>
                <c:pt idx="7">
                  <c:v>Cajamarca</c:v>
                </c:pt>
                <c:pt idx="8">
                  <c:v>Moquegua</c:v>
                </c:pt>
                <c:pt idx="9">
                  <c:v>Tacna</c:v>
                </c:pt>
                <c:pt idx="10">
                  <c:v>Madre de Dios</c:v>
                </c:pt>
                <c:pt idx="11">
                  <c:v>Ancash</c:v>
                </c:pt>
                <c:pt idx="12">
                  <c:v>Arequipa</c:v>
                </c:pt>
                <c:pt idx="13">
                  <c:v>Ica</c:v>
                </c:pt>
                <c:pt idx="14">
                  <c:v>Ucayali</c:v>
                </c:pt>
                <c:pt idx="15">
                  <c:v>Huánuco</c:v>
                </c:pt>
                <c:pt idx="16">
                  <c:v>Piura</c:v>
                </c:pt>
                <c:pt idx="17">
                  <c:v>Puno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Lambayeque</c:v>
                </c:pt>
                <c:pt idx="21">
                  <c:v>Lima</c:v>
                </c:pt>
                <c:pt idx="22">
                  <c:v>Tumbes</c:v>
                </c:pt>
                <c:pt idx="23">
                  <c:v>Amazonas</c:v>
                </c:pt>
                <c:pt idx="24">
                  <c:v>Loreto</c:v>
                </c:pt>
              </c:strCache>
            </c:strRef>
          </c:cat>
          <c:val>
            <c:numRef>
              <c:f>'ENT Dpto'!$N$7:$N$31</c:f>
              <c:numCache>
                <c:formatCode>0%</c:formatCode>
                <c:ptCount val="25"/>
                <c:pt idx="0">
                  <c:v>0.16665411650744086</c:v>
                </c:pt>
                <c:pt idx="1">
                  <c:v>0.13758265077503734</c:v>
                </c:pt>
                <c:pt idx="2">
                  <c:v>0.13394601795040073</c:v>
                </c:pt>
                <c:pt idx="3">
                  <c:v>0.12258365139368692</c:v>
                </c:pt>
                <c:pt idx="4">
                  <c:v>0.11898433552640814</c:v>
                </c:pt>
                <c:pt idx="5">
                  <c:v>0.1160097127922711</c:v>
                </c:pt>
                <c:pt idx="6">
                  <c:v>0.11474222742877022</c:v>
                </c:pt>
                <c:pt idx="7">
                  <c:v>0.11187782874324344</c:v>
                </c:pt>
                <c:pt idx="8">
                  <c:v>0.1084586897348605</c:v>
                </c:pt>
                <c:pt idx="9">
                  <c:v>0.10812394058209587</c:v>
                </c:pt>
                <c:pt idx="10">
                  <c:v>0.10801479356575702</c:v>
                </c:pt>
                <c:pt idx="11">
                  <c:v>0.10366647999405844</c:v>
                </c:pt>
                <c:pt idx="12">
                  <c:v>0.10213319106002373</c:v>
                </c:pt>
                <c:pt idx="13">
                  <c:v>0.10095278541082037</c:v>
                </c:pt>
                <c:pt idx="14">
                  <c:v>9.9002996564959783E-2</c:v>
                </c:pt>
                <c:pt idx="15">
                  <c:v>9.7795921616334075E-2</c:v>
                </c:pt>
                <c:pt idx="16">
                  <c:v>9.7129066433280301E-2</c:v>
                </c:pt>
                <c:pt idx="17">
                  <c:v>9.6783526712985873E-2</c:v>
                </c:pt>
                <c:pt idx="18">
                  <c:v>9.5990455927091142E-2</c:v>
                </c:pt>
                <c:pt idx="19">
                  <c:v>9.3301341386766989E-2</c:v>
                </c:pt>
                <c:pt idx="20">
                  <c:v>9.0710997478730848E-2</c:v>
                </c:pt>
                <c:pt idx="21">
                  <c:v>8.9944352626860569E-2</c:v>
                </c:pt>
                <c:pt idx="22">
                  <c:v>8.9898750934818472E-2</c:v>
                </c:pt>
                <c:pt idx="23">
                  <c:v>8.9635783767018321E-2</c:v>
                </c:pt>
                <c:pt idx="24">
                  <c:v>8.8941049902517624E-2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76952"/>
        <c:axId val="286480872"/>
      </c:lineChart>
      <c:catAx>
        <c:axId val="28648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6476560"/>
        <c:crosses val="autoZero"/>
        <c:auto val="1"/>
        <c:lblAlgn val="ctr"/>
        <c:lblOffset val="100"/>
        <c:noMultiLvlLbl val="0"/>
      </c:catAx>
      <c:valAx>
        <c:axId val="286476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6480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6480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6476952"/>
        <c:crosses val="max"/>
        <c:crossBetween val="between"/>
      </c:valAx>
      <c:catAx>
        <c:axId val="286476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6480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Dpto'!$L$7:$L$20</c:f>
              <c:strCache>
                <c:ptCount val="14"/>
                <c:pt idx="0">
                  <c:v>La Libertad</c:v>
                </c:pt>
                <c:pt idx="1">
                  <c:v>Lima</c:v>
                </c:pt>
                <c:pt idx="2">
                  <c:v>Moquegua</c:v>
                </c:pt>
                <c:pt idx="3">
                  <c:v>Arequipa</c:v>
                </c:pt>
                <c:pt idx="4">
                  <c:v>Tacna</c:v>
                </c:pt>
                <c:pt idx="5">
                  <c:v>Ica</c:v>
                </c:pt>
                <c:pt idx="6">
                  <c:v>Lambayeque</c:v>
                </c:pt>
                <c:pt idx="7">
                  <c:v>Ancash</c:v>
                </c:pt>
                <c:pt idx="8">
                  <c:v>Junín</c:v>
                </c:pt>
                <c:pt idx="9">
                  <c:v>Cusco</c:v>
                </c:pt>
                <c:pt idx="10">
                  <c:v>Provincia Constitucional del Callao</c:v>
                </c:pt>
                <c:pt idx="11">
                  <c:v>Ucayali</c:v>
                </c:pt>
                <c:pt idx="12">
                  <c:v>Tumbes</c:v>
                </c:pt>
                <c:pt idx="13">
                  <c:v>Cajamarca</c:v>
                </c:pt>
              </c:strCache>
            </c:strRef>
          </c:cat>
          <c:val>
            <c:numRef>
              <c:f>'CPJL Dpto'!$M$7:$M$20</c:f>
              <c:numCache>
                <c:formatCode>#,##0.0</c:formatCode>
                <c:ptCount val="14"/>
                <c:pt idx="0">
                  <c:v>0.42969603000000001</c:v>
                </c:pt>
                <c:pt idx="1">
                  <c:v>2.6487913200000004</c:v>
                </c:pt>
                <c:pt idx="2">
                  <c:v>3.3554870000000001E-2</c:v>
                </c:pt>
                <c:pt idx="3">
                  <c:v>0.19501945000000001</c:v>
                </c:pt>
                <c:pt idx="4">
                  <c:v>6.3124489999999991E-2</c:v>
                </c:pt>
                <c:pt idx="5">
                  <c:v>0.18676820999999999</c:v>
                </c:pt>
                <c:pt idx="6">
                  <c:v>0.24177358000000002</c:v>
                </c:pt>
                <c:pt idx="7">
                  <c:v>0.41496980999999999</c:v>
                </c:pt>
                <c:pt idx="8">
                  <c:v>7.4104389999999992E-2</c:v>
                </c:pt>
                <c:pt idx="9">
                  <c:v>6.862356E-2</c:v>
                </c:pt>
                <c:pt idx="10">
                  <c:v>0.29534590999999999</c:v>
                </c:pt>
                <c:pt idx="11">
                  <c:v>0.14589477000000003</c:v>
                </c:pt>
                <c:pt idx="12">
                  <c:v>0.13520756</c:v>
                </c:pt>
                <c:pt idx="13">
                  <c:v>8.8828439999999995E-2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32776"/>
        <c:axId val="297231992"/>
      </c:barChart>
      <c:lineChart>
        <c:grouping val="standard"/>
        <c:varyColors val="0"/>
        <c:ser>
          <c:idx val="1"/>
          <c:order val="1"/>
          <c:tx>
            <c:strRef>
              <c:f>'CPJL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Dpto'!$L$7:$L$20</c:f>
              <c:strCache>
                <c:ptCount val="14"/>
                <c:pt idx="0">
                  <c:v>La Libertad</c:v>
                </c:pt>
                <c:pt idx="1">
                  <c:v>Lima</c:v>
                </c:pt>
                <c:pt idx="2">
                  <c:v>Moquegua</c:v>
                </c:pt>
                <c:pt idx="3">
                  <c:v>Arequipa</c:v>
                </c:pt>
                <c:pt idx="4">
                  <c:v>Tacna</c:v>
                </c:pt>
                <c:pt idx="5">
                  <c:v>Ica</c:v>
                </c:pt>
                <c:pt idx="6">
                  <c:v>Lambayeque</c:v>
                </c:pt>
                <c:pt idx="7">
                  <c:v>Ancash</c:v>
                </c:pt>
                <c:pt idx="8">
                  <c:v>Junín</c:v>
                </c:pt>
                <c:pt idx="9">
                  <c:v>Cusco</c:v>
                </c:pt>
                <c:pt idx="10">
                  <c:v>Provincia Constitucional del Callao</c:v>
                </c:pt>
                <c:pt idx="11">
                  <c:v>Ucayali</c:v>
                </c:pt>
                <c:pt idx="12">
                  <c:v>Tumbes</c:v>
                </c:pt>
                <c:pt idx="13">
                  <c:v>Cajamarca</c:v>
                </c:pt>
              </c:strCache>
            </c:strRef>
          </c:cat>
          <c:val>
            <c:numRef>
              <c:f>'CPJL Dpto'!$N$7:$N$20</c:f>
              <c:numCache>
                <c:formatCode>0%</c:formatCode>
                <c:ptCount val="14"/>
                <c:pt idx="0">
                  <c:v>0.1300080662021591</c:v>
                </c:pt>
                <c:pt idx="1">
                  <c:v>0.1125522717740048</c:v>
                </c:pt>
                <c:pt idx="2">
                  <c:v>9.5526887414201969E-2</c:v>
                </c:pt>
                <c:pt idx="3">
                  <c:v>8.5806189749162945E-2</c:v>
                </c:pt>
                <c:pt idx="4">
                  <c:v>8.4737683571831285E-2</c:v>
                </c:pt>
                <c:pt idx="5">
                  <c:v>8.2628699071065251E-2</c:v>
                </c:pt>
                <c:pt idx="6">
                  <c:v>8.1734661244138848E-2</c:v>
                </c:pt>
                <c:pt idx="7">
                  <c:v>6.3856549904292834E-2</c:v>
                </c:pt>
                <c:pt idx="8">
                  <c:v>6.0131266649734609E-2</c:v>
                </c:pt>
                <c:pt idx="9">
                  <c:v>5.9878538906815264E-2</c:v>
                </c:pt>
                <c:pt idx="10">
                  <c:v>4.9763162146920531E-2</c:v>
                </c:pt>
                <c:pt idx="11">
                  <c:v>4.8891382509528139E-2</c:v>
                </c:pt>
                <c:pt idx="12">
                  <c:v>3.8598132548624646E-2</c:v>
                </c:pt>
                <c:pt idx="13">
                  <c:v>3.8009488204357109E-2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30032"/>
        <c:axId val="297229640"/>
      </c:lineChart>
      <c:catAx>
        <c:axId val="29723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231992"/>
        <c:crosses val="autoZero"/>
        <c:auto val="1"/>
        <c:lblAlgn val="ctr"/>
        <c:lblOffset val="100"/>
        <c:noMultiLvlLbl val="0"/>
      </c:catAx>
      <c:valAx>
        <c:axId val="297231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232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229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230032"/>
        <c:crosses val="max"/>
        <c:crossBetween val="between"/>
      </c:valAx>
      <c:catAx>
        <c:axId val="29723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7229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Dpto'!$L$7:$L$31</c:f>
              <c:strCache>
                <c:ptCount val="25"/>
                <c:pt idx="0">
                  <c:v>Cajamarca</c:v>
                </c:pt>
                <c:pt idx="1">
                  <c:v>Ica</c:v>
                </c:pt>
                <c:pt idx="2">
                  <c:v>Puno</c:v>
                </c:pt>
                <c:pt idx="3">
                  <c:v>Ancash</c:v>
                </c:pt>
                <c:pt idx="4">
                  <c:v>Arequipa</c:v>
                </c:pt>
                <c:pt idx="5">
                  <c:v>Moquegua</c:v>
                </c:pt>
                <c:pt idx="6">
                  <c:v>Ucayali</c:v>
                </c:pt>
                <c:pt idx="7">
                  <c:v>San Martín</c:v>
                </c:pt>
                <c:pt idx="8">
                  <c:v>Apurímac</c:v>
                </c:pt>
                <c:pt idx="9">
                  <c:v>Huánuco</c:v>
                </c:pt>
                <c:pt idx="10">
                  <c:v>Tacna</c:v>
                </c:pt>
                <c:pt idx="11">
                  <c:v>Piura</c:v>
                </c:pt>
                <c:pt idx="12">
                  <c:v>Huancavelica</c:v>
                </c:pt>
                <c:pt idx="13">
                  <c:v>Lima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Junín</c:v>
                </c:pt>
                <c:pt idx="17">
                  <c:v>Cusco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Madre de Dios</c:v>
                </c:pt>
                <c:pt idx="21">
                  <c:v>Ayacucho</c:v>
                </c:pt>
                <c:pt idx="22">
                  <c:v>Tumbes</c:v>
                </c:pt>
                <c:pt idx="23">
                  <c:v>Loreto</c:v>
                </c:pt>
                <c:pt idx="24">
                  <c:v>Pasco</c:v>
                </c:pt>
              </c:strCache>
            </c:strRef>
          </c:cat>
          <c:val>
            <c:numRef>
              <c:f>'IDPP Dpto'!$M$7:$M$31</c:f>
              <c:numCache>
                <c:formatCode>#,##0.0</c:formatCode>
                <c:ptCount val="25"/>
                <c:pt idx="0">
                  <c:v>0.61245511000000008</c:v>
                </c:pt>
                <c:pt idx="1">
                  <c:v>0.32722650999999997</c:v>
                </c:pt>
                <c:pt idx="2">
                  <c:v>0.64645401000000002</c:v>
                </c:pt>
                <c:pt idx="3">
                  <c:v>0.26171078000000003</c:v>
                </c:pt>
                <c:pt idx="4">
                  <c:v>0.72184641999999999</c:v>
                </c:pt>
                <c:pt idx="5">
                  <c:v>0.10556913999999999</c:v>
                </c:pt>
                <c:pt idx="6">
                  <c:v>4.8444099999999997E-2</c:v>
                </c:pt>
                <c:pt idx="7">
                  <c:v>7.7376500000000015E-2</c:v>
                </c:pt>
                <c:pt idx="8">
                  <c:v>0.23312316999999996</c:v>
                </c:pt>
                <c:pt idx="9">
                  <c:v>5.5823880000000006E-2</c:v>
                </c:pt>
                <c:pt idx="10">
                  <c:v>0.12431091</c:v>
                </c:pt>
                <c:pt idx="11">
                  <c:v>0.33952289000000002</c:v>
                </c:pt>
                <c:pt idx="12">
                  <c:v>9.7282759999999996E-2</c:v>
                </c:pt>
                <c:pt idx="13">
                  <c:v>1.3578271000000002</c:v>
                </c:pt>
                <c:pt idx="14">
                  <c:v>0.21845919999999996</c:v>
                </c:pt>
                <c:pt idx="15">
                  <c:v>4.2689239999999989E-2</c:v>
                </c:pt>
                <c:pt idx="16">
                  <c:v>3.7040660000000003E-2</c:v>
                </c:pt>
                <c:pt idx="17">
                  <c:v>0.19464638000000001</c:v>
                </c:pt>
                <c:pt idx="18">
                  <c:v>6.7999999999999996E-3</c:v>
                </c:pt>
                <c:pt idx="19">
                  <c:v>7.3829060000000002E-2</c:v>
                </c:pt>
                <c:pt idx="20">
                  <c:v>1.65E-3</c:v>
                </c:pt>
                <c:pt idx="21">
                  <c:v>7.6701900000000003E-3</c:v>
                </c:pt>
                <c:pt idx="22">
                  <c:v>5.2500000000000003E-3</c:v>
                </c:pt>
                <c:pt idx="23">
                  <c:v>4.4749999999999998E-3</c:v>
                </c:pt>
                <c:pt idx="24">
                  <c:v>3.2499999999999999E-3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21680"/>
        <c:axId val="298129912"/>
      </c:barChart>
      <c:lineChart>
        <c:grouping val="standard"/>
        <c:varyColors val="0"/>
        <c:ser>
          <c:idx val="1"/>
          <c:order val="1"/>
          <c:tx>
            <c:strRef>
              <c:f>'IDPP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Dpto'!$L$7:$L$31</c:f>
              <c:strCache>
                <c:ptCount val="25"/>
                <c:pt idx="0">
                  <c:v>Cajamarca</c:v>
                </c:pt>
                <c:pt idx="1">
                  <c:v>Ica</c:v>
                </c:pt>
                <c:pt idx="2">
                  <c:v>Puno</c:v>
                </c:pt>
                <c:pt idx="3">
                  <c:v>Ancash</c:v>
                </c:pt>
                <c:pt idx="4">
                  <c:v>Arequipa</c:v>
                </c:pt>
                <c:pt idx="5">
                  <c:v>Moquegua</c:v>
                </c:pt>
                <c:pt idx="6">
                  <c:v>Ucayali</c:v>
                </c:pt>
                <c:pt idx="7">
                  <c:v>San Martín</c:v>
                </c:pt>
                <c:pt idx="8">
                  <c:v>Apurímac</c:v>
                </c:pt>
                <c:pt idx="9">
                  <c:v>Huánuco</c:v>
                </c:pt>
                <c:pt idx="10">
                  <c:v>Tacna</c:v>
                </c:pt>
                <c:pt idx="11">
                  <c:v>Piura</c:v>
                </c:pt>
                <c:pt idx="12">
                  <c:v>Huancavelica</c:v>
                </c:pt>
                <c:pt idx="13">
                  <c:v>Lima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Junín</c:v>
                </c:pt>
                <c:pt idx="17">
                  <c:v>Cusco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Madre de Dios</c:v>
                </c:pt>
                <c:pt idx="21">
                  <c:v>Ayacucho</c:v>
                </c:pt>
                <c:pt idx="22">
                  <c:v>Tumbes</c:v>
                </c:pt>
                <c:pt idx="23">
                  <c:v>Loreto</c:v>
                </c:pt>
                <c:pt idx="24">
                  <c:v>Pasco</c:v>
                </c:pt>
              </c:strCache>
            </c:strRef>
          </c:cat>
          <c:val>
            <c:numRef>
              <c:f>'IDPP Dpto'!$N$7:$N$31</c:f>
              <c:numCache>
                <c:formatCode>0%</c:formatCode>
                <c:ptCount val="25"/>
                <c:pt idx="0">
                  <c:v>8.6883737775448722E-2</c:v>
                </c:pt>
                <c:pt idx="1">
                  <c:v>3.9993897513673771E-2</c:v>
                </c:pt>
                <c:pt idx="2">
                  <c:v>3.2610879581776206E-2</c:v>
                </c:pt>
                <c:pt idx="3">
                  <c:v>2.7741428733911933E-2</c:v>
                </c:pt>
                <c:pt idx="4">
                  <c:v>2.7698966363153939E-2</c:v>
                </c:pt>
                <c:pt idx="5">
                  <c:v>2.7039149329189532E-2</c:v>
                </c:pt>
                <c:pt idx="6">
                  <c:v>2.3875555993642262E-2</c:v>
                </c:pt>
                <c:pt idx="7">
                  <c:v>2.2835913089749086E-2</c:v>
                </c:pt>
                <c:pt idx="8">
                  <c:v>1.971776123902183E-2</c:v>
                </c:pt>
                <c:pt idx="9">
                  <c:v>1.7443801396969515E-2</c:v>
                </c:pt>
                <c:pt idx="10">
                  <c:v>1.3411996112480845E-2</c:v>
                </c:pt>
                <c:pt idx="11">
                  <c:v>1.3249254950380106E-2</c:v>
                </c:pt>
                <c:pt idx="12">
                  <c:v>1.2690793187293341E-2</c:v>
                </c:pt>
                <c:pt idx="13">
                  <c:v>9.7285437248939132E-3</c:v>
                </c:pt>
                <c:pt idx="14">
                  <c:v>9.4122192733710804E-3</c:v>
                </c:pt>
                <c:pt idx="15">
                  <c:v>7.9053138024717806E-3</c:v>
                </c:pt>
                <c:pt idx="16">
                  <c:v>7.381364220789729E-3</c:v>
                </c:pt>
                <c:pt idx="17">
                  <c:v>6.9868173372921597E-3</c:v>
                </c:pt>
                <c:pt idx="18">
                  <c:v>4.56827761154323E-3</c:v>
                </c:pt>
                <c:pt idx="19">
                  <c:v>4.1476899802994852E-3</c:v>
                </c:pt>
                <c:pt idx="20">
                  <c:v>3.1486987286890346E-3</c:v>
                </c:pt>
                <c:pt idx="21">
                  <c:v>2.4663949947891866E-3</c:v>
                </c:pt>
                <c:pt idx="22">
                  <c:v>1.0962183182465853E-3</c:v>
                </c:pt>
                <c:pt idx="23">
                  <c:v>7.4308750116859861E-4</c:v>
                </c:pt>
                <c:pt idx="24">
                  <c:v>2.8029223872515848E-4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31480"/>
        <c:axId val="298127952"/>
      </c:lineChart>
      <c:catAx>
        <c:axId val="2981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29912"/>
        <c:crosses val="autoZero"/>
        <c:auto val="1"/>
        <c:lblAlgn val="ctr"/>
        <c:lblOffset val="100"/>
        <c:noMultiLvlLbl val="0"/>
      </c:catAx>
      <c:valAx>
        <c:axId val="298129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21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27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31480"/>
        <c:crosses val="max"/>
        <c:crossBetween val="between"/>
      </c:valAx>
      <c:catAx>
        <c:axId val="298131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27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Dpto'!$L$7:$L$22</c:f>
              <c:strCache>
                <c:ptCount val="16"/>
                <c:pt idx="0">
                  <c:v>Huánuco</c:v>
                </c:pt>
                <c:pt idx="1">
                  <c:v>Lambayeque</c:v>
                </c:pt>
                <c:pt idx="2">
                  <c:v>Lima</c:v>
                </c:pt>
                <c:pt idx="3">
                  <c:v>La Libertad</c:v>
                </c:pt>
                <c:pt idx="4">
                  <c:v>Tumbes</c:v>
                </c:pt>
                <c:pt idx="5">
                  <c:v>Madre de Dios</c:v>
                </c:pt>
                <c:pt idx="6">
                  <c:v>San Martín</c:v>
                </c:pt>
                <c:pt idx="7">
                  <c:v>Loreto</c:v>
                </c:pt>
                <c:pt idx="8">
                  <c:v>Moquegua</c:v>
                </c:pt>
                <c:pt idx="9">
                  <c:v>Ancash</c:v>
                </c:pt>
                <c:pt idx="10">
                  <c:v>Ica</c:v>
                </c:pt>
                <c:pt idx="11">
                  <c:v>Ucayali</c:v>
                </c:pt>
                <c:pt idx="12">
                  <c:v>Piura</c:v>
                </c:pt>
                <c:pt idx="13">
                  <c:v>Cajamarca</c:v>
                </c:pt>
                <c:pt idx="14">
                  <c:v>Arequipa</c:v>
                </c:pt>
                <c:pt idx="15">
                  <c:v>Apurímac</c:v>
                </c:pt>
              </c:strCache>
            </c:strRef>
          </c:cat>
          <c:val>
            <c:numRef>
              <c:f>'FCL Dpto'!$M$7:$M$22</c:f>
              <c:numCache>
                <c:formatCode>#,##0.0</c:formatCode>
                <c:ptCount val="16"/>
                <c:pt idx="0">
                  <c:v>5.745985E-2</c:v>
                </c:pt>
                <c:pt idx="1">
                  <c:v>3.8465730000000004E-2</c:v>
                </c:pt>
                <c:pt idx="2">
                  <c:v>4.8509323700000015</c:v>
                </c:pt>
                <c:pt idx="3">
                  <c:v>0.21499222999999998</c:v>
                </c:pt>
                <c:pt idx="4">
                  <c:v>4.2058529999999997E-2</c:v>
                </c:pt>
                <c:pt idx="5">
                  <c:v>5.7706759999999989E-2</c:v>
                </c:pt>
                <c:pt idx="6">
                  <c:v>0.11303776</c:v>
                </c:pt>
                <c:pt idx="7">
                  <c:v>4.5119869999999999E-2</c:v>
                </c:pt>
                <c:pt idx="8">
                  <c:v>4.1146549999999997E-2</c:v>
                </c:pt>
                <c:pt idx="9">
                  <c:v>6.6769019999999998E-2</c:v>
                </c:pt>
                <c:pt idx="10">
                  <c:v>3.1639899999999999E-2</c:v>
                </c:pt>
                <c:pt idx="11">
                  <c:v>2.4323850000000001E-2</c:v>
                </c:pt>
                <c:pt idx="12">
                  <c:v>4.5566889999999992E-2</c:v>
                </c:pt>
                <c:pt idx="13">
                  <c:v>4.9971209999999995E-2</c:v>
                </c:pt>
                <c:pt idx="14">
                  <c:v>2.7600000000000003E-3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30696"/>
        <c:axId val="298130304"/>
      </c:barChart>
      <c:lineChart>
        <c:grouping val="standard"/>
        <c:varyColors val="0"/>
        <c:ser>
          <c:idx val="1"/>
          <c:order val="1"/>
          <c:tx>
            <c:strRef>
              <c:f>'FCL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Dpto'!$L$7:$L$22</c:f>
              <c:strCache>
                <c:ptCount val="16"/>
                <c:pt idx="0">
                  <c:v>Huánuco</c:v>
                </c:pt>
                <c:pt idx="1">
                  <c:v>Lambayeque</c:v>
                </c:pt>
                <c:pt idx="2">
                  <c:v>Lima</c:v>
                </c:pt>
                <c:pt idx="3">
                  <c:v>La Libertad</c:v>
                </c:pt>
                <c:pt idx="4">
                  <c:v>Tumbes</c:v>
                </c:pt>
                <c:pt idx="5">
                  <c:v>Madre de Dios</c:v>
                </c:pt>
                <c:pt idx="6">
                  <c:v>San Martín</c:v>
                </c:pt>
                <c:pt idx="7">
                  <c:v>Loreto</c:v>
                </c:pt>
                <c:pt idx="8">
                  <c:v>Moquegua</c:v>
                </c:pt>
                <c:pt idx="9">
                  <c:v>Ancash</c:v>
                </c:pt>
                <c:pt idx="10">
                  <c:v>Ica</c:v>
                </c:pt>
                <c:pt idx="11">
                  <c:v>Ucayali</c:v>
                </c:pt>
                <c:pt idx="12">
                  <c:v>Piura</c:v>
                </c:pt>
                <c:pt idx="13">
                  <c:v>Cajamarca</c:v>
                </c:pt>
                <c:pt idx="14">
                  <c:v>Arequipa</c:v>
                </c:pt>
                <c:pt idx="15">
                  <c:v>Apurímac</c:v>
                </c:pt>
              </c:strCache>
            </c:strRef>
          </c:cat>
          <c:val>
            <c:numRef>
              <c:f>'FCL Dpto'!$N$7:$N$22</c:f>
              <c:numCache>
                <c:formatCode>0%</c:formatCode>
                <c:ptCount val="16"/>
                <c:pt idx="0">
                  <c:v>7.4574175931141337E-2</c:v>
                </c:pt>
                <c:pt idx="1">
                  <c:v>7.0185253439404446E-2</c:v>
                </c:pt>
                <c:pt idx="2">
                  <c:v>6.6388463103580639E-2</c:v>
                </c:pt>
                <c:pt idx="3">
                  <c:v>6.4319247407691058E-2</c:v>
                </c:pt>
                <c:pt idx="4">
                  <c:v>5.9472996534155734E-2</c:v>
                </c:pt>
                <c:pt idx="5">
                  <c:v>5.9381801867066181E-2</c:v>
                </c:pt>
                <c:pt idx="6">
                  <c:v>5.8586302744395621E-2</c:v>
                </c:pt>
                <c:pt idx="7">
                  <c:v>5.8324019818848584E-2</c:v>
                </c:pt>
                <c:pt idx="8">
                  <c:v>5.4466710967325173E-2</c:v>
                </c:pt>
                <c:pt idx="9">
                  <c:v>5.3311791125217091E-2</c:v>
                </c:pt>
                <c:pt idx="10">
                  <c:v>4.583659289907225E-2</c:v>
                </c:pt>
                <c:pt idx="11">
                  <c:v>4.403989397335574E-2</c:v>
                </c:pt>
                <c:pt idx="12">
                  <c:v>2.8988359968776689E-2</c:v>
                </c:pt>
                <c:pt idx="13">
                  <c:v>2.0383258803196788E-2</c:v>
                </c:pt>
                <c:pt idx="14">
                  <c:v>4.9786333651412693E-3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23640"/>
        <c:axId val="298131088"/>
      </c:lineChart>
      <c:catAx>
        <c:axId val="298130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30304"/>
        <c:crosses val="autoZero"/>
        <c:auto val="1"/>
        <c:lblAlgn val="ctr"/>
        <c:lblOffset val="100"/>
        <c:noMultiLvlLbl val="0"/>
      </c:catAx>
      <c:valAx>
        <c:axId val="298130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30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31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23640"/>
        <c:crosses val="max"/>
        <c:crossBetween val="between"/>
      </c:valAx>
      <c:catAx>
        <c:axId val="298123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31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Dpto'!$L$7:$L$31</c:f>
              <c:strCache>
                <c:ptCount val="25"/>
                <c:pt idx="0">
                  <c:v>Loreto</c:v>
                </c:pt>
                <c:pt idx="1">
                  <c:v>Pasco</c:v>
                </c:pt>
                <c:pt idx="2">
                  <c:v>Huancavelica</c:v>
                </c:pt>
                <c:pt idx="3">
                  <c:v>Ucayali</c:v>
                </c:pt>
                <c:pt idx="4">
                  <c:v>Amazonas</c:v>
                </c:pt>
                <c:pt idx="5">
                  <c:v>Ayacucho</c:v>
                </c:pt>
                <c:pt idx="6">
                  <c:v>Cusco</c:v>
                </c:pt>
                <c:pt idx="7">
                  <c:v>Moquegua</c:v>
                </c:pt>
                <c:pt idx="8">
                  <c:v>Cajamarca</c:v>
                </c:pt>
                <c:pt idx="9">
                  <c:v>Lambayeque</c:v>
                </c:pt>
                <c:pt idx="10">
                  <c:v>Huánuco</c:v>
                </c:pt>
                <c:pt idx="11">
                  <c:v>Ancash</c:v>
                </c:pt>
                <c:pt idx="12">
                  <c:v>Apurímac</c:v>
                </c:pt>
                <c:pt idx="13">
                  <c:v>Arequipa</c:v>
                </c:pt>
                <c:pt idx="14">
                  <c:v>Madre de Dios</c:v>
                </c:pt>
                <c:pt idx="15">
                  <c:v>Piura</c:v>
                </c:pt>
                <c:pt idx="16">
                  <c:v>San Martín</c:v>
                </c:pt>
                <c:pt idx="17">
                  <c:v>Ica</c:v>
                </c:pt>
                <c:pt idx="18">
                  <c:v>Tacna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Puno</c:v>
                </c:pt>
                <c:pt idx="22">
                  <c:v>Lima</c:v>
                </c:pt>
                <c:pt idx="23">
                  <c:v>La Libertad</c:v>
                </c:pt>
                <c:pt idx="24">
                  <c:v>Junín</c:v>
                </c:pt>
              </c:strCache>
            </c:strRef>
          </c:cat>
          <c:val>
            <c:numRef>
              <c:f>'RMEU Dpto'!$M$7:$M$31</c:f>
              <c:numCache>
                <c:formatCode>#,##0.0</c:formatCode>
                <c:ptCount val="25"/>
                <c:pt idx="0">
                  <c:v>1.3726100700000001</c:v>
                </c:pt>
                <c:pt idx="1">
                  <c:v>5.1165700000000001E-2</c:v>
                </c:pt>
                <c:pt idx="2">
                  <c:v>0.43511474000000006</c:v>
                </c:pt>
                <c:pt idx="3">
                  <c:v>0.46302467000000003</c:v>
                </c:pt>
                <c:pt idx="4">
                  <c:v>0.59310483999999997</c:v>
                </c:pt>
                <c:pt idx="5">
                  <c:v>0.96733826000000001</c:v>
                </c:pt>
                <c:pt idx="6">
                  <c:v>0.48960765000000001</c:v>
                </c:pt>
                <c:pt idx="7">
                  <c:v>0.27752801999999999</c:v>
                </c:pt>
                <c:pt idx="8">
                  <c:v>1.1080096000000001</c:v>
                </c:pt>
                <c:pt idx="9">
                  <c:v>0.7398402300000001</c:v>
                </c:pt>
                <c:pt idx="10">
                  <c:v>0.60259527000000002</c:v>
                </c:pt>
                <c:pt idx="11">
                  <c:v>0.28632297999999995</c:v>
                </c:pt>
                <c:pt idx="12">
                  <c:v>0.33786092000000001</c:v>
                </c:pt>
                <c:pt idx="13">
                  <c:v>1.1203294500000001</c:v>
                </c:pt>
                <c:pt idx="14">
                  <c:v>0.19131519</c:v>
                </c:pt>
                <c:pt idx="15">
                  <c:v>1.09592789</c:v>
                </c:pt>
                <c:pt idx="16">
                  <c:v>0.30549452999999999</c:v>
                </c:pt>
                <c:pt idx="17">
                  <c:v>1.0348022600000002</c:v>
                </c:pt>
                <c:pt idx="18">
                  <c:v>0.42090643999999999</c:v>
                </c:pt>
                <c:pt idx="19">
                  <c:v>2.1045605300000001</c:v>
                </c:pt>
                <c:pt idx="20">
                  <c:v>0.19307399999999997</c:v>
                </c:pt>
                <c:pt idx="21">
                  <c:v>0.22476742</c:v>
                </c:pt>
                <c:pt idx="22">
                  <c:v>11.933567300000002</c:v>
                </c:pt>
                <c:pt idx="23">
                  <c:v>0.78155514999999998</c:v>
                </c:pt>
                <c:pt idx="24">
                  <c:v>3.4604590000000005E-2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24816"/>
        <c:axId val="298131872"/>
      </c:barChart>
      <c:lineChart>
        <c:grouping val="standard"/>
        <c:varyColors val="0"/>
        <c:ser>
          <c:idx val="1"/>
          <c:order val="1"/>
          <c:tx>
            <c:strRef>
              <c:f>'RMEU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Dpto'!$L$7:$L$31</c:f>
              <c:strCache>
                <c:ptCount val="25"/>
                <c:pt idx="0">
                  <c:v>Loreto</c:v>
                </c:pt>
                <c:pt idx="1">
                  <c:v>Pasco</c:v>
                </c:pt>
                <c:pt idx="2">
                  <c:v>Huancavelica</c:v>
                </c:pt>
                <c:pt idx="3">
                  <c:v>Ucayali</c:v>
                </c:pt>
                <c:pt idx="4">
                  <c:v>Amazonas</c:v>
                </c:pt>
                <c:pt idx="5">
                  <c:v>Ayacucho</c:v>
                </c:pt>
                <c:pt idx="6">
                  <c:v>Cusco</c:v>
                </c:pt>
                <c:pt idx="7">
                  <c:v>Moquegua</c:v>
                </c:pt>
                <c:pt idx="8">
                  <c:v>Cajamarca</c:v>
                </c:pt>
                <c:pt idx="9">
                  <c:v>Lambayeque</c:v>
                </c:pt>
                <c:pt idx="10">
                  <c:v>Huánuco</c:v>
                </c:pt>
                <c:pt idx="11">
                  <c:v>Ancash</c:v>
                </c:pt>
                <c:pt idx="12">
                  <c:v>Apurímac</c:v>
                </c:pt>
                <c:pt idx="13">
                  <c:v>Arequipa</c:v>
                </c:pt>
                <c:pt idx="14">
                  <c:v>Madre de Dios</c:v>
                </c:pt>
                <c:pt idx="15">
                  <c:v>Piura</c:v>
                </c:pt>
                <c:pt idx="16">
                  <c:v>San Martín</c:v>
                </c:pt>
                <c:pt idx="17">
                  <c:v>Ica</c:v>
                </c:pt>
                <c:pt idx="18">
                  <c:v>Tacna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Puno</c:v>
                </c:pt>
                <c:pt idx="22">
                  <c:v>Lima</c:v>
                </c:pt>
                <c:pt idx="23">
                  <c:v>La Libertad</c:v>
                </c:pt>
                <c:pt idx="24">
                  <c:v>Junín</c:v>
                </c:pt>
              </c:strCache>
            </c:strRef>
          </c:cat>
          <c:val>
            <c:numRef>
              <c:f>'RMEU Dpto'!$N$7:$N$31</c:f>
              <c:numCache>
                <c:formatCode>0%</c:formatCode>
                <c:ptCount val="25"/>
                <c:pt idx="0">
                  <c:v>0.23773059013943154</c:v>
                </c:pt>
                <c:pt idx="1">
                  <c:v>0.23252697212350371</c:v>
                </c:pt>
                <c:pt idx="2">
                  <c:v>0.17249434387570681</c:v>
                </c:pt>
                <c:pt idx="3">
                  <c:v>0.16716283464180323</c:v>
                </c:pt>
                <c:pt idx="4">
                  <c:v>0.16341317213485129</c:v>
                </c:pt>
                <c:pt idx="5">
                  <c:v>0.15507469357407302</c:v>
                </c:pt>
                <c:pt idx="6">
                  <c:v>0.14484117862667503</c:v>
                </c:pt>
                <c:pt idx="7">
                  <c:v>0.14170213287407754</c:v>
                </c:pt>
                <c:pt idx="8">
                  <c:v>0.13641901945370077</c:v>
                </c:pt>
                <c:pt idx="9">
                  <c:v>0.12450747584832728</c:v>
                </c:pt>
                <c:pt idx="10">
                  <c:v>0.12320283053875801</c:v>
                </c:pt>
                <c:pt idx="11">
                  <c:v>0.12128809222746792</c:v>
                </c:pt>
                <c:pt idx="12">
                  <c:v>0.11652031943848576</c:v>
                </c:pt>
                <c:pt idx="13">
                  <c:v>0.1122658404860884</c:v>
                </c:pt>
                <c:pt idx="14">
                  <c:v>0.11079996084954177</c:v>
                </c:pt>
                <c:pt idx="15">
                  <c:v>9.5463245408164019E-2</c:v>
                </c:pt>
                <c:pt idx="16">
                  <c:v>9.2570144730179688E-2</c:v>
                </c:pt>
                <c:pt idx="17">
                  <c:v>9.0317655963448512E-2</c:v>
                </c:pt>
                <c:pt idx="18">
                  <c:v>8.7024464272238297E-2</c:v>
                </c:pt>
                <c:pt idx="19">
                  <c:v>8.6274979413688904E-2</c:v>
                </c:pt>
                <c:pt idx="20">
                  <c:v>8.2346302809918184E-2</c:v>
                </c:pt>
                <c:pt idx="21">
                  <c:v>7.3617263785504261E-2</c:v>
                </c:pt>
                <c:pt idx="22">
                  <c:v>6.7167981956947495E-2</c:v>
                </c:pt>
                <c:pt idx="23">
                  <c:v>6.6142093488615925E-2</c:v>
                </c:pt>
                <c:pt idx="24">
                  <c:v>1.8085061682262538E-2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25208"/>
        <c:axId val="298132264"/>
      </c:lineChart>
      <c:catAx>
        <c:axId val="2981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31872"/>
        <c:crosses val="autoZero"/>
        <c:auto val="1"/>
        <c:lblAlgn val="ctr"/>
        <c:lblOffset val="100"/>
        <c:noMultiLvlLbl val="0"/>
      </c:catAx>
      <c:valAx>
        <c:axId val="298131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24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322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25208"/>
        <c:crosses val="max"/>
        <c:crossBetween val="between"/>
      </c:valAx>
      <c:catAx>
        <c:axId val="298125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322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Dpto'!$L$7:$L$31</c:f>
              <c:strCache>
                <c:ptCount val="25"/>
                <c:pt idx="0">
                  <c:v>Moquegua</c:v>
                </c:pt>
                <c:pt idx="1">
                  <c:v>Tumbes</c:v>
                </c:pt>
                <c:pt idx="2">
                  <c:v>Tacna</c:v>
                </c:pt>
                <c:pt idx="3">
                  <c:v>Ayacucho</c:v>
                </c:pt>
                <c:pt idx="4">
                  <c:v>San Martín</c:v>
                </c:pt>
                <c:pt idx="5">
                  <c:v>Lambayeque</c:v>
                </c:pt>
                <c:pt idx="6">
                  <c:v>Ica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Arequipa</c:v>
                </c:pt>
                <c:pt idx="10">
                  <c:v>Ucayali</c:v>
                </c:pt>
                <c:pt idx="11">
                  <c:v>Puno</c:v>
                </c:pt>
                <c:pt idx="12">
                  <c:v>Huánuco</c:v>
                </c:pt>
                <c:pt idx="13">
                  <c:v>Piura</c:v>
                </c:pt>
                <c:pt idx="14">
                  <c:v>Ancash</c:v>
                </c:pt>
                <c:pt idx="15">
                  <c:v>Junín</c:v>
                </c:pt>
                <c:pt idx="16">
                  <c:v>La Libertad</c:v>
                </c:pt>
                <c:pt idx="17">
                  <c:v>Loreto</c:v>
                </c:pt>
                <c:pt idx="18">
                  <c:v>Cajamarca</c:v>
                </c:pt>
                <c:pt idx="19">
                  <c:v>Madre de Dios</c:v>
                </c:pt>
                <c:pt idx="20">
                  <c:v>Apurímac</c:v>
                </c:pt>
                <c:pt idx="21">
                  <c:v>Amazonas</c:v>
                </c:pt>
                <c:pt idx="22">
                  <c:v>Lima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'INJD Dpto'!$M$7:$M$31</c:f>
              <c:numCache>
                <c:formatCode>#,##0.0</c:formatCode>
                <c:ptCount val="25"/>
                <c:pt idx="0">
                  <c:v>0.18983909000000002</c:v>
                </c:pt>
                <c:pt idx="1">
                  <c:v>0.50500531999999998</c:v>
                </c:pt>
                <c:pt idx="2">
                  <c:v>0.11900920000000001</c:v>
                </c:pt>
                <c:pt idx="3">
                  <c:v>0.15191619999999997</c:v>
                </c:pt>
                <c:pt idx="4">
                  <c:v>0.19837632999999999</c:v>
                </c:pt>
                <c:pt idx="5">
                  <c:v>0.24743002</c:v>
                </c:pt>
                <c:pt idx="6">
                  <c:v>0.27973316999999998</c:v>
                </c:pt>
                <c:pt idx="7">
                  <c:v>0.29706037999999996</c:v>
                </c:pt>
                <c:pt idx="8">
                  <c:v>0.45898906000000006</c:v>
                </c:pt>
                <c:pt idx="9">
                  <c:v>0.54432303999999998</c:v>
                </c:pt>
                <c:pt idx="10">
                  <c:v>0.18427084999999996</c:v>
                </c:pt>
                <c:pt idx="11">
                  <c:v>0.19534813000000001</c:v>
                </c:pt>
                <c:pt idx="12">
                  <c:v>9.3882420000000022E-2</c:v>
                </c:pt>
                <c:pt idx="13">
                  <c:v>0.44269559999999997</c:v>
                </c:pt>
                <c:pt idx="14">
                  <c:v>0.34236556999999995</c:v>
                </c:pt>
                <c:pt idx="15">
                  <c:v>0.29061254000000003</c:v>
                </c:pt>
                <c:pt idx="16">
                  <c:v>0.39425370999999998</c:v>
                </c:pt>
                <c:pt idx="17">
                  <c:v>0.23756808000000001</c:v>
                </c:pt>
                <c:pt idx="18">
                  <c:v>0.24920810999999995</c:v>
                </c:pt>
                <c:pt idx="19">
                  <c:v>2.7936249999999999E-2</c:v>
                </c:pt>
                <c:pt idx="20">
                  <c:v>8.4836169999999989E-2</c:v>
                </c:pt>
                <c:pt idx="21">
                  <c:v>3.0094819999999998E-2</c:v>
                </c:pt>
                <c:pt idx="22">
                  <c:v>4.00905398</c:v>
                </c:pt>
                <c:pt idx="23">
                  <c:v>4.6209259999999995E-2</c:v>
                </c:pt>
                <c:pt idx="24">
                  <c:v>1.5511820000000001E-2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32656"/>
        <c:axId val="298125600"/>
      </c:barChart>
      <c:lineChart>
        <c:grouping val="standard"/>
        <c:varyColors val="0"/>
        <c:ser>
          <c:idx val="1"/>
          <c:order val="1"/>
          <c:tx>
            <c:strRef>
              <c:f>'INJD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Dpto'!$L$7:$L$31</c:f>
              <c:strCache>
                <c:ptCount val="25"/>
                <c:pt idx="0">
                  <c:v>Moquegua</c:v>
                </c:pt>
                <c:pt idx="1">
                  <c:v>Tumbes</c:v>
                </c:pt>
                <c:pt idx="2">
                  <c:v>Tacna</c:v>
                </c:pt>
                <c:pt idx="3">
                  <c:v>Ayacucho</c:v>
                </c:pt>
                <c:pt idx="4">
                  <c:v>San Martín</c:v>
                </c:pt>
                <c:pt idx="5">
                  <c:v>Lambayeque</c:v>
                </c:pt>
                <c:pt idx="6">
                  <c:v>Ica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Arequipa</c:v>
                </c:pt>
                <c:pt idx="10">
                  <c:v>Ucayali</c:v>
                </c:pt>
                <c:pt idx="11">
                  <c:v>Puno</c:v>
                </c:pt>
                <c:pt idx="12">
                  <c:v>Huánuco</c:v>
                </c:pt>
                <c:pt idx="13">
                  <c:v>Piura</c:v>
                </c:pt>
                <c:pt idx="14">
                  <c:v>Ancash</c:v>
                </c:pt>
                <c:pt idx="15">
                  <c:v>Junín</c:v>
                </c:pt>
                <c:pt idx="16">
                  <c:v>La Libertad</c:v>
                </c:pt>
                <c:pt idx="17">
                  <c:v>Loreto</c:v>
                </c:pt>
                <c:pt idx="18">
                  <c:v>Cajamarca</c:v>
                </c:pt>
                <c:pt idx="19">
                  <c:v>Madre de Dios</c:v>
                </c:pt>
                <c:pt idx="20">
                  <c:v>Apurímac</c:v>
                </c:pt>
                <c:pt idx="21">
                  <c:v>Amazonas</c:v>
                </c:pt>
                <c:pt idx="22">
                  <c:v>Lima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'INJD Dpto'!$N$7:$N$31</c:f>
              <c:numCache>
                <c:formatCode>0%</c:formatCode>
                <c:ptCount val="25"/>
                <c:pt idx="0">
                  <c:v>0.18925014355326231</c:v>
                </c:pt>
                <c:pt idx="1">
                  <c:v>0.18490994065368821</c:v>
                </c:pt>
                <c:pt idx="2">
                  <c:v>0.10480488863800284</c:v>
                </c:pt>
                <c:pt idx="3">
                  <c:v>0.10159376191208626</c:v>
                </c:pt>
                <c:pt idx="4">
                  <c:v>9.5346465223225776E-2</c:v>
                </c:pt>
                <c:pt idx="5">
                  <c:v>8.7918100403507199E-2</c:v>
                </c:pt>
                <c:pt idx="6">
                  <c:v>8.5642504383414961E-2</c:v>
                </c:pt>
                <c:pt idx="7">
                  <c:v>8.3546341639020388E-2</c:v>
                </c:pt>
                <c:pt idx="8">
                  <c:v>8.2465874663975008E-2</c:v>
                </c:pt>
                <c:pt idx="9">
                  <c:v>8.0970654698055297E-2</c:v>
                </c:pt>
                <c:pt idx="10">
                  <c:v>8.0592097925923131E-2</c:v>
                </c:pt>
                <c:pt idx="11">
                  <c:v>8.0026796021685886E-2</c:v>
                </c:pt>
                <c:pt idx="12">
                  <c:v>7.9240382180658028E-2</c:v>
                </c:pt>
                <c:pt idx="13">
                  <c:v>7.6667495637512059E-2</c:v>
                </c:pt>
                <c:pt idx="14">
                  <c:v>7.5659260860206773E-2</c:v>
                </c:pt>
                <c:pt idx="15">
                  <c:v>7.2582167785447779E-2</c:v>
                </c:pt>
                <c:pt idx="16">
                  <c:v>7.1824771069236237E-2</c:v>
                </c:pt>
                <c:pt idx="17">
                  <c:v>7.0873976239111264E-2</c:v>
                </c:pt>
                <c:pt idx="18">
                  <c:v>7.0157136173047113E-2</c:v>
                </c:pt>
                <c:pt idx="19">
                  <c:v>6.995289940354267E-2</c:v>
                </c:pt>
                <c:pt idx="20">
                  <c:v>6.2833415791719013E-2</c:v>
                </c:pt>
                <c:pt idx="21">
                  <c:v>5.6703080958051322E-2</c:v>
                </c:pt>
                <c:pt idx="22">
                  <c:v>4.1702590986931722E-2</c:v>
                </c:pt>
                <c:pt idx="23">
                  <c:v>3.0696219475173262E-2</c:v>
                </c:pt>
                <c:pt idx="24">
                  <c:v>1.182033972440732E-2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33440"/>
        <c:axId val="298125992"/>
      </c:lineChart>
      <c:catAx>
        <c:axId val="29813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25600"/>
        <c:crosses val="autoZero"/>
        <c:auto val="1"/>
        <c:lblAlgn val="ctr"/>
        <c:lblOffset val="100"/>
        <c:noMultiLvlLbl val="0"/>
      </c:catAx>
      <c:valAx>
        <c:axId val="298125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32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25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33440"/>
        <c:crosses val="max"/>
        <c:crossBetween val="between"/>
      </c:valAx>
      <c:catAx>
        <c:axId val="298133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25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Dpto'!$L$7:$L$31</c:f>
              <c:strCache>
                <c:ptCount val="25"/>
                <c:pt idx="0">
                  <c:v>Huancavelica</c:v>
                </c:pt>
                <c:pt idx="1">
                  <c:v>La Libertad</c:v>
                </c:pt>
                <c:pt idx="2">
                  <c:v>Huánuco</c:v>
                </c:pt>
                <c:pt idx="3">
                  <c:v>Ica</c:v>
                </c:pt>
                <c:pt idx="4">
                  <c:v>Tacna</c:v>
                </c:pt>
                <c:pt idx="5">
                  <c:v>Ayacucho</c:v>
                </c:pt>
                <c:pt idx="6">
                  <c:v>Ancash</c:v>
                </c:pt>
                <c:pt idx="7">
                  <c:v>Loreto</c:v>
                </c:pt>
                <c:pt idx="8">
                  <c:v>Madre de Dios</c:v>
                </c:pt>
                <c:pt idx="9">
                  <c:v>Moquegua</c:v>
                </c:pt>
                <c:pt idx="10">
                  <c:v>Piura</c:v>
                </c:pt>
                <c:pt idx="11">
                  <c:v>Puno</c:v>
                </c:pt>
                <c:pt idx="12">
                  <c:v>Ucayali</c:v>
                </c:pt>
                <c:pt idx="13">
                  <c:v>Pasco</c:v>
                </c:pt>
                <c:pt idx="14">
                  <c:v>Lambayeque</c:v>
                </c:pt>
                <c:pt idx="15">
                  <c:v>Cajamarca</c:v>
                </c:pt>
                <c:pt idx="16">
                  <c:v>Junín</c:v>
                </c:pt>
                <c:pt idx="17">
                  <c:v>Apurímac</c:v>
                </c:pt>
                <c:pt idx="18">
                  <c:v>Arequipa</c:v>
                </c:pt>
                <c:pt idx="19">
                  <c:v>Tumbes</c:v>
                </c:pt>
                <c:pt idx="20">
                  <c:v>Cusco</c:v>
                </c:pt>
                <c:pt idx="21">
                  <c:v>Lima</c:v>
                </c:pt>
                <c:pt idx="22">
                  <c:v>San Martín</c:v>
                </c:pt>
                <c:pt idx="23">
                  <c:v>Provincia Constitucional del Callao</c:v>
                </c:pt>
                <c:pt idx="24">
                  <c:v>Amazonas</c:v>
                </c:pt>
              </c:strCache>
            </c:strRef>
          </c:cat>
          <c:val>
            <c:numRef>
              <c:f>'CDNU Dpto'!$M$7:$M$31</c:f>
              <c:numCache>
                <c:formatCode>#,##0.0</c:formatCode>
                <c:ptCount val="25"/>
                <c:pt idx="0">
                  <c:v>0.25736697999999997</c:v>
                </c:pt>
                <c:pt idx="1">
                  <c:v>0.62210830000000006</c:v>
                </c:pt>
                <c:pt idx="2">
                  <c:v>0.24395163</c:v>
                </c:pt>
                <c:pt idx="3">
                  <c:v>0.40152100000000002</c:v>
                </c:pt>
                <c:pt idx="4">
                  <c:v>8.8702969999999992E-2</c:v>
                </c:pt>
                <c:pt idx="5">
                  <c:v>0.35354620000000003</c:v>
                </c:pt>
                <c:pt idx="6">
                  <c:v>0.63454361000000004</c:v>
                </c:pt>
                <c:pt idx="7">
                  <c:v>0.38126908999999992</c:v>
                </c:pt>
                <c:pt idx="8">
                  <c:v>5.0123249999999994E-2</c:v>
                </c:pt>
                <c:pt idx="9">
                  <c:v>0.14401261999999998</c:v>
                </c:pt>
                <c:pt idx="10">
                  <c:v>0.21758924999999996</c:v>
                </c:pt>
                <c:pt idx="11">
                  <c:v>0.46876696000000001</c:v>
                </c:pt>
                <c:pt idx="12">
                  <c:v>0.10952499999999998</c:v>
                </c:pt>
                <c:pt idx="13">
                  <c:v>0.14940867999999999</c:v>
                </c:pt>
                <c:pt idx="14">
                  <c:v>0.21541336999999999</c:v>
                </c:pt>
                <c:pt idx="15">
                  <c:v>0.87608699999999984</c:v>
                </c:pt>
                <c:pt idx="16">
                  <c:v>0.32777546000000002</c:v>
                </c:pt>
                <c:pt idx="17">
                  <c:v>0.42699117999999997</c:v>
                </c:pt>
                <c:pt idx="18">
                  <c:v>0.69156594000000005</c:v>
                </c:pt>
                <c:pt idx="19">
                  <c:v>0.36100415999999996</c:v>
                </c:pt>
                <c:pt idx="20">
                  <c:v>0.35176379999999996</c:v>
                </c:pt>
                <c:pt idx="21">
                  <c:v>0.80321116000000004</c:v>
                </c:pt>
                <c:pt idx="22">
                  <c:v>0.33721750000000006</c:v>
                </c:pt>
                <c:pt idx="23">
                  <c:v>4.5454990000000008E-2</c:v>
                </c:pt>
                <c:pt idx="24">
                  <c:v>0.21743044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33832"/>
        <c:axId val="298122072"/>
      </c:barChart>
      <c:lineChart>
        <c:grouping val="standard"/>
        <c:varyColors val="0"/>
        <c:ser>
          <c:idx val="1"/>
          <c:order val="1"/>
          <c:tx>
            <c:strRef>
              <c:f>'CDNU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Dpto'!$L$7:$L$31</c:f>
              <c:strCache>
                <c:ptCount val="25"/>
                <c:pt idx="0">
                  <c:v>Huancavelica</c:v>
                </c:pt>
                <c:pt idx="1">
                  <c:v>La Libertad</c:v>
                </c:pt>
                <c:pt idx="2">
                  <c:v>Huánuco</c:v>
                </c:pt>
                <c:pt idx="3">
                  <c:v>Ica</c:v>
                </c:pt>
                <c:pt idx="4">
                  <c:v>Tacna</c:v>
                </c:pt>
                <c:pt idx="5">
                  <c:v>Ayacucho</c:v>
                </c:pt>
                <c:pt idx="6">
                  <c:v>Ancash</c:v>
                </c:pt>
                <c:pt idx="7">
                  <c:v>Loreto</c:v>
                </c:pt>
                <c:pt idx="8">
                  <c:v>Madre de Dios</c:v>
                </c:pt>
                <c:pt idx="9">
                  <c:v>Moquegua</c:v>
                </c:pt>
                <c:pt idx="10">
                  <c:v>Piura</c:v>
                </c:pt>
                <c:pt idx="11">
                  <c:v>Puno</c:v>
                </c:pt>
                <c:pt idx="12">
                  <c:v>Ucayali</c:v>
                </c:pt>
                <c:pt idx="13">
                  <c:v>Pasco</c:v>
                </c:pt>
                <c:pt idx="14">
                  <c:v>Lambayeque</c:v>
                </c:pt>
                <c:pt idx="15">
                  <c:v>Cajamarca</c:v>
                </c:pt>
                <c:pt idx="16">
                  <c:v>Junín</c:v>
                </c:pt>
                <c:pt idx="17">
                  <c:v>Apurímac</c:v>
                </c:pt>
                <c:pt idx="18">
                  <c:v>Arequipa</c:v>
                </c:pt>
                <c:pt idx="19">
                  <c:v>Tumbes</c:v>
                </c:pt>
                <c:pt idx="20">
                  <c:v>Cusco</c:v>
                </c:pt>
                <c:pt idx="21">
                  <c:v>Lima</c:v>
                </c:pt>
                <c:pt idx="22">
                  <c:v>San Martín</c:v>
                </c:pt>
                <c:pt idx="23">
                  <c:v>Provincia Constitucional del Callao</c:v>
                </c:pt>
                <c:pt idx="24">
                  <c:v>Amazonas</c:v>
                </c:pt>
              </c:strCache>
            </c:strRef>
          </c:cat>
          <c:val>
            <c:numRef>
              <c:f>'CDNU Dpto'!$N$7:$N$31</c:f>
              <c:numCache>
                <c:formatCode>0%</c:formatCode>
                <c:ptCount val="25"/>
                <c:pt idx="0">
                  <c:v>0.20810734671137687</c:v>
                </c:pt>
                <c:pt idx="1">
                  <c:v>0.14701470316470863</c:v>
                </c:pt>
                <c:pt idx="2">
                  <c:v>0.10516910795033482</c:v>
                </c:pt>
                <c:pt idx="3">
                  <c:v>9.8624996284869107E-2</c:v>
                </c:pt>
                <c:pt idx="4">
                  <c:v>9.5678094440932879E-2</c:v>
                </c:pt>
                <c:pt idx="5">
                  <c:v>9.3930541928329336E-2</c:v>
                </c:pt>
                <c:pt idx="6">
                  <c:v>9.3740626212302836E-2</c:v>
                </c:pt>
                <c:pt idx="7">
                  <c:v>9.2032539145362829E-2</c:v>
                </c:pt>
                <c:pt idx="8">
                  <c:v>8.8391284182830418E-2</c:v>
                </c:pt>
                <c:pt idx="9">
                  <c:v>8.415540505005055E-2</c:v>
                </c:pt>
                <c:pt idx="10">
                  <c:v>8.3781234694537604E-2</c:v>
                </c:pt>
                <c:pt idx="11">
                  <c:v>8.3265768678211963E-2</c:v>
                </c:pt>
                <c:pt idx="12">
                  <c:v>8.0861349640710567E-2</c:v>
                </c:pt>
                <c:pt idx="13">
                  <c:v>8.0622385927840129E-2</c:v>
                </c:pt>
                <c:pt idx="14">
                  <c:v>7.9314918490017206E-2</c:v>
                </c:pt>
                <c:pt idx="15">
                  <c:v>7.843953418348211E-2</c:v>
                </c:pt>
                <c:pt idx="16">
                  <c:v>7.6208348484693475E-2</c:v>
                </c:pt>
                <c:pt idx="17">
                  <c:v>7.2442847011798095E-2</c:v>
                </c:pt>
                <c:pt idx="18">
                  <c:v>6.997294030536659E-2</c:v>
                </c:pt>
                <c:pt idx="19">
                  <c:v>6.971625617590077E-2</c:v>
                </c:pt>
                <c:pt idx="20">
                  <c:v>6.3219683150166683E-2</c:v>
                </c:pt>
                <c:pt idx="21">
                  <c:v>5.5909925572337892E-2</c:v>
                </c:pt>
                <c:pt idx="22">
                  <c:v>4.9040395292773563E-2</c:v>
                </c:pt>
                <c:pt idx="23">
                  <c:v>4.1558392045070135E-2</c:v>
                </c:pt>
                <c:pt idx="24">
                  <c:v>3.8083001263008627E-2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22856"/>
        <c:axId val="298122464"/>
      </c:lineChart>
      <c:catAx>
        <c:axId val="29813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22072"/>
        <c:crosses val="autoZero"/>
        <c:auto val="1"/>
        <c:lblAlgn val="ctr"/>
        <c:lblOffset val="100"/>
        <c:noMultiLvlLbl val="0"/>
      </c:catAx>
      <c:valAx>
        <c:axId val="298122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33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22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22856"/>
        <c:crosses val="max"/>
        <c:crossBetween val="between"/>
      </c:valAx>
      <c:catAx>
        <c:axId val="29812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22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Dpto'!$L$7:$L$31</c:f>
              <c:strCache>
                <c:ptCount val="25"/>
                <c:pt idx="0">
                  <c:v>Loreto</c:v>
                </c:pt>
                <c:pt idx="1">
                  <c:v>Tacna</c:v>
                </c:pt>
                <c:pt idx="2">
                  <c:v>Apurímac</c:v>
                </c:pt>
                <c:pt idx="3">
                  <c:v>Piura</c:v>
                </c:pt>
                <c:pt idx="4">
                  <c:v>Arequipa</c:v>
                </c:pt>
                <c:pt idx="5">
                  <c:v>Ucayali</c:v>
                </c:pt>
                <c:pt idx="6">
                  <c:v>Amazonas</c:v>
                </c:pt>
                <c:pt idx="7">
                  <c:v>Ica</c:v>
                </c:pt>
                <c:pt idx="8">
                  <c:v>Puno</c:v>
                </c:pt>
                <c:pt idx="9">
                  <c:v>Moquegua</c:v>
                </c:pt>
                <c:pt idx="10">
                  <c:v>Cusco</c:v>
                </c:pt>
                <c:pt idx="11">
                  <c:v>Lambayeque</c:v>
                </c:pt>
                <c:pt idx="12">
                  <c:v>San Martín</c:v>
                </c:pt>
                <c:pt idx="13">
                  <c:v>Huánuco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Ancash</c:v>
                </c:pt>
                <c:pt idx="17">
                  <c:v>Ayacucho</c:v>
                </c:pt>
                <c:pt idx="18">
                  <c:v>Lima</c:v>
                </c:pt>
                <c:pt idx="19">
                  <c:v>La Libertad</c:v>
                </c:pt>
                <c:pt idx="20">
                  <c:v>Huancavelica</c:v>
                </c:pt>
                <c:pt idx="21">
                  <c:v>Junín</c:v>
                </c:pt>
                <c:pt idx="22">
                  <c:v>Provincia Constitucional del Callao</c:v>
                </c:pt>
                <c:pt idx="23">
                  <c:v>Pasco</c:v>
                </c:pt>
                <c:pt idx="24">
                  <c:v>Tumbes</c:v>
                </c:pt>
              </c:strCache>
            </c:strRef>
          </c:cat>
          <c:val>
            <c:numRef>
              <c:f>'MIB Dpto'!$M$7:$M$31</c:f>
              <c:numCache>
                <c:formatCode>#,##0.0</c:formatCode>
                <c:ptCount val="25"/>
                <c:pt idx="0">
                  <c:v>1.7640648900000002</c:v>
                </c:pt>
                <c:pt idx="1">
                  <c:v>0.17272831</c:v>
                </c:pt>
                <c:pt idx="2">
                  <c:v>1.4036114799999999</c:v>
                </c:pt>
                <c:pt idx="3">
                  <c:v>1.80414904</c:v>
                </c:pt>
                <c:pt idx="4">
                  <c:v>1.77823087</c:v>
                </c:pt>
                <c:pt idx="5">
                  <c:v>0.79844806000000013</c:v>
                </c:pt>
                <c:pt idx="6">
                  <c:v>0.18499353999999998</c:v>
                </c:pt>
                <c:pt idx="7">
                  <c:v>1.6306944900000002</c:v>
                </c:pt>
                <c:pt idx="8">
                  <c:v>0.9937683100000001</c:v>
                </c:pt>
                <c:pt idx="9">
                  <c:v>0.14076422000000002</c:v>
                </c:pt>
                <c:pt idx="10">
                  <c:v>1.6498413700000001</c:v>
                </c:pt>
                <c:pt idx="11">
                  <c:v>0.66252300000000008</c:v>
                </c:pt>
                <c:pt idx="12">
                  <c:v>0.38921576000000002</c:v>
                </c:pt>
                <c:pt idx="13">
                  <c:v>0.136493</c:v>
                </c:pt>
                <c:pt idx="14">
                  <c:v>0.16594088000000001</c:v>
                </c:pt>
                <c:pt idx="15">
                  <c:v>0.17343181999999999</c:v>
                </c:pt>
                <c:pt idx="16">
                  <c:v>0.12950954999999997</c:v>
                </c:pt>
                <c:pt idx="17">
                  <c:v>9.916983E-2</c:v>
                </c:pt>
                <c:pt idx="18">
                  <c:v>3.9930114000000003</c:v>
                </c:pt>
                <c:pt idx="19">
                  <c:v>9.7379640000000003E-2</c:v>
                </c:pt>
                <c:pt idx="20">
                  <c:v>1.3158E-2</c:v>
                </c:pt>
                <c:pt idx="21">
                  <c:v>2.725E-3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26776"/>
        <c:axId val="298127168"/>
      </c:barChart>
      <c:lineChart>
        <c:grouping val="standard"/>
        <c:varyColors val="0"/>
        <c:ser>
          <c:idx val="1"/>
          <c:order val="1"/>
          <c:tx>
            <c:strRef>
              <c:f>'MIB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Dpto'!$L$7:$L$31</c:f>
              <c:strCache>
                <c:ptCount val="25"/>
                <c:pt idx="0">
                  <c:v>Loreto</c:v>
                </c:pt>
                <c:pt idx="1">
                  <c:v>Tacna</c:v>
                </c:pt>
                <c:pt idx="2">
                  <c:v>Apurímac</c:v>
                </c:pt>
                <c:pt idx="3">
                  <c:v>Piura</c:v>
                </c:pt>
                <c:pt idx="4">
                  <c:v>Arequipa</c:v>
                </c:pt>
                <c:pt idx="5">
                  <c:v>Ucayali</c:v>
                </c:pt>
                <c:pt idx="6">
                  <c:v>Amazonas</c:v>
                </c:pt>
                <c:pt idx="7">
                  <c:v>Ica</c:v>
                </c:pt>
                <c:pt idx="8">
                  <c:v>Puno</c:v>
                </c:pt>
                <c:pt idx="9">
                  <c:v>Moquegua</c:v>
                </c:pt>
                <c:pt idx="10">
                  <c:v>Cusco</c:v>
                </c:pt>
                <c:pt idx="11">
                  <c:v>Lambayeque</c:v>
                </c:pt>
                <c:pt idx="12">
                  <c:v>San Martín</c:v>
                </c:pt>
                <c:pt idx="13">
                  <c:v>Huánuco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Ancash</c:v>
                </c:pt>
                <c:pt idx="17">
                  <c:v>Ayacucho</c:v>
                </c:pt>
                <c:pt idx="18">
                  <c:v>Lima</c:v>
                </c:pt>
                <c:pt idx="19">
                  <c:v>La Libertad</c:v>
                </c:pt>
                <c:pt idx="20">
                  <c:v>Huancavelica</c:v>
                </c:pt>
                <c:pt idx="21">
                  <c:v>Junín</c:v>
                </c:pt>
                <c:pt idx="22">
                  <c:v>Provincia Constitucional del Callao</c:v>
                </c:pt>
                <c:pt idx="23">
                  <c:v>Pasco</c:v>
                </c:pt>
                <c:pt idx="24">
                  <c:v>Tumbes</c:v>
                </c:pt>
              </c:strCache>
            </c:strRef>
          </c:cat>
          <c:val>
            <c:numRef>
              <c:f>'MIB Dpto'!$N$7:$N$31</c:f>
              <c:numCache>
                <c:formatCode>0%</c:formatCode>
                <c:ptCount val="25"/>
                <c:pt idx="0">
                  <c:v>0.15740383260664639</c:v>
                </c:pt>
                <c:pt idx="1">
                  <c:v>7.1941682226486267E-2</c:v>
                </c:pt>
                <c:pt idx="2">
                  <c:v>5.6165889856933805E-2</c:v>
                </c:pt>
                <c:pt idx="3">
                  <c:v>4.2848935731288451E-2</c:v>
                </c:pt>
                <c:pt idx="4">
                  <c:v>4.2100617925105339E-2</c:v>
                </c:pt>
                <c:pt idx="5">
                  <c:v>3.3370259359576999E-2</c:v>
                </c:pt>
                <c:pt idx="6">
                  <c:v>3.007347776151224E-2</c:v>
                </c:pt>
                <c:pt idx="7">
                  <c:v>2.6916213951595477E-2</c:v>
                </c:pt>
                <c:pt idx="8">
                  <c:v>2.6878463251536047E-2</c:v>
                </c:pt>
                <c:pt idx="9">
                  <c:v>2.4100243460633684E-2</c:v>
                </c:pt>
                <c:pt idx="10">
                  <c:v>2.3314751856315322E-2</c:v>
                </c:pt>
                <c:pt idx="11">
                  <c:v>1.8507419625346296E-2</c:v>
                </c:pt>
                <c:pt idx="12">
                  <c:v>1.6235429219293936E-2</c:v>
                </c:pt>
                <c:pt idx="13">
                  <c:v>1.4739722565836754E-2</c:v>
                </c:pt>
                <c:pt idx="14">
                  <c:v>1.4610158505380081E-2</c:v>
                </c:pt>
                <c:pt idx="15">
                  <c:v>1.2448415307449591E-2</c:v>
                </c:pt>
                <c:pt idx="16">
                  <c:v>8.5002636856460149E-3</c:v>
                </c:pt>
                <c:pt idx="17">
                  <c:v>7.0425410116691078E-3</c:v>
                </c:pt>
                <c:pt idx="18">
                  <c:v>6.1418240960913863E-3</c:v>
                </c:pt>
                <c:pt idx="19">
                  <c:v>3.6138777426355084E-3</c:v>
                </c:pt>
                <c:pt idx="20">
                  <c:v>2.1042480767431652E-3</c:v>
                </c:pt>
                <c:pt idx="21">
                  <c:v>1.3330721653357795E-4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28344"/>
        <c:axId val="298127560"/>
      </c:lineChart>
      <c:catAx>
        <c:axId val="29812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27168"/>
        <c:crosses val="autoZero"/>
        <c:auto val="1"/>
        <c:lblAlgn val="ctr"/>
        <c:lblOffset val="100"/>
        <c:noMultiLvlLbl val="0"/>
      </c:catAx>
      <c:valAx>
        <c:axId val="298127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26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27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28344"/>
        <c:crosses val="max"/>
        <c:crossBetween val="between"/>
      </c:valAx>
      <c:catAx>
        <c:axId val="298128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27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Dpto'!$L$7:$L$27</c:f>
              <c:strCache>
                <c:ptCount val="21"/>
                <c:pt idx="0">
                  <c:v>Pasco</c:v>
                </c:pt>
                <c:pt idx="1">
                  <c:v>Amazonas</c:v>
                </c:pt>
                <c:pt idx="2">
                  <c:v>Loreto</c:v>
                </c:pt>
                <c:pt idx="3">
                  <c:v>Lima</c:v>
                </c:pt>
                <c:pt idx="4">
                  <c:v>Ancash</c:v>
                </c:pt>
                <c:pt idx="5">
                  <c:v>Apurímac</c:v>
                </c:pt>
                <c:pt idx="6">
                  <c:v>Arequipa</c:v>
                </c:pt>
                <c:pt idx="7">
                  <c:v>Ayacucho</c:v>
                </c:pt>
                <c:pt idx="8">
                  <c:v>Cajamarca</c:v>
                </c:pt>
                <c:pt idx="9">
                  <c:v>Cusco</c:v>
                </c:pt>
                <c:pt idx="10">
                  <c:v>Huancavelica</c:v>
                </c:pt>
                <c:pt idx="11">
                  <c:v>Huánuco</c:v>
                </c:pt>
                <c:pt idx="12">
                  <c:v>Ica</c:v>
                </c:pt>
                <c:pt idx="13">
                  <c:v>Junín</c:v>
                </c:pt>
                <c:pt idx="14">
                  <c:v>La Libertad</c:v>
                </c:pt>
                <c:pt idx="15">
                  <c:v>Lambayeque</c:v>
                </c:pt>
                <c:pt idx="16">
                  <c:v>Madre de Dios</c:v>
                </c:pt>
                <c:pt idx="17">
                  <c:v>Piura</c:v>
                </c:pt>
                <c:pt idx="18">
                  <c:v>Puno</c:v>
                </c:pt>
                <c:pt idx="19">
                  <c:v>San Martín</c:v>
                </c:pt>
                <c:pt idx="20">
                  <c:v>Tacna</c:v>
                </c:pt>
              </c:strCache>
            </c:strRef>
          </c:cat>
          <c:val>
            <c:numRef>
              <c:f>'UN Dpto'!$M$7:$M$27</c:f>
              <c:numCache>
                <c:formatCode>#,##0.0</c:formatCode>
                <c:ptCount val="21"/>
                <c:pt idx="0">
                  <c:v>9.7862900000000013E-3</c:v>
                </c:pt>
                <c:pt idx="1">
                  <c:v>1.8499999999999999E-2</c:v>
                </c:pt>
                <c:pt idx="2">
                  <c:v>0.23316899999999999</c:v>
                </c:pt>
                <c:pt idx="3">
                  <c:v>2.9009854099999997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29128"/>
        <c:axId val="298129520"/>
      </c:barChart>
      <c:lineChart>
        <c:grouping val="standard"/>
        <c:varyColors val="0"/>
        <c:ser>
          <c:idx val="1"/>
          <c:order val="1"/>
          <c:tx>
            <c:strRef>
              <c:f>'UN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Dpto'!$L$7:$L$27</c:f>
              <c:strCache>
                <c:ptCount val="21"/>
                <c:pt idx="0">
                  <c:v>Pasco</c:v>
                </c:pt>
                <c:pt idx="1">
                  <c:v>Amazonas</c:v>
                </c:pt>
                <c:pt idx="2">
                  <c:v>Loreto</c:v>
                </c:pt>
                <c:pt idx="3">
                  <c:v>Lima</c:v>
                </c:pt>
                <c:pt idx="4">
                  <c:v>Ancash</c:v>
                </c:pt>
                <c:pt idx="5">
                  <c:v>Apurímac</c:v>
                </c:pt>
                <c:pt idx="6">
                  <c:v>Arequipa</c:v>
                </c:pt>
                <c:pt idx="7">
                  <c:v>Ayacucho</c:v>
                </c:pt>
                <c:pt idx="8">
                  <c:v>Cajamarca</c:v>
                </c:pt>
                <c:pt idx="9">
                  <c:v>Cusco</c:v>
                </c:pt>
                <c:pt idx="10">
                  <c:v>Huancavelica</c:v>
                </c:pt>
                <c:pt idx="11">
                  <c:v>Huánuco</c:v>
                </c:pt>
                <c:pt idx="12">
                  <c:v>Ica</c:v>
                </c:pt>
                <c:pt idx="13">
                  <c:v>Junín</c:v>
                </c:pt>
                <c:pt idx="14">
                  <c:v>La Libertad</c:v>
                </c:pt>
                <c:pt idx="15">
                  <c:v>Lambayeque</c:v>
                </c:pt>
                <c:pt idx="16">
                  <c:v>Madre de Dios</c:v>
                </c:pt>
                <c:pt idx="17">
                  <c:v>Piura</c:v>
                </c:pt>
                <c:pt idx="18">
                  <c:v>Puno</c:v>
                </c:pt>
                <c:pt idx="19">
                  <c:v>San Martín</c:v>
                </c:pt>
                <c:pt idx="20">
                  <c:v>Tacna</c:v>
                </c:pt>
              </c:strCache>
            </c:strRef>
          </c:cat>
          <c:val>
            <c:numRef>
              <c:f>'UN Dpto'!$N$7:$N$27</c:f>
              <c:numCache>
                <c:formatCode>0%</c:formatCode>
                <c:ptCount val="21"/>
                <c:pt idx="0">
                  <c:v>0.97862900000000008</c:v>
                </c:pt>
                <c:pt idx="1">
                  <c:v>0.61370044783546196</c:v>
                </c:pt>
                <c:pt idx="2">
                  <c:v>4.3058569471367325E-2</c:v>
                </c:pt>
                <c:pt idx="3">
                  <c:v>8.2939850048571358E-3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34616"/>
        <c:axId val="298135008"/>
      </c:lineChart>
      <c:catAx>
        <c:axId val="29812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29520"/>
        <c:crosses val="autoZero"/>
        <c:auto val="1"/>
        <c:lblAlgn val="ctr"/>
        <c:lblOffset val="100"/>
        <c:noMultiLvlLbl val="0"/>
      </c:catAx>
      <c:valAx>
        <c:axId val="298129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29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35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34616"/>
        <c:crosses val="max"/>
        <c:crossBetween val="between"/>
      </c:valAx>
      <c:catAx>
        <c:axId val="298134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35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Dpto'!$M$7</c:f>
              <c:numCache>
                <c:formatCode>#,##0.0</c:formatCode>
                <c:ptCount val="1"/>
                <c:pt idx="0">
                  <c:v>0.83876412999999994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35400"/>
        <c:axId val="298135792"/>
      </c:barChart>
      <c:lineChart>
        <c:grouping val="standard"/>
        <c:varyColors val="0"/>
        <c:ser>
          <c:idx val="1"/>
          <c:order val="1"/>
          <c:tx>
            <c:strRef>
              <c:f>'FA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Dpto'!$N$7</c:f>
              <c:numCache>
                <c:formatCode>0%</c:formatCode>
                <c:ptCount val="1"/>
                <c:pt idx="0">
                  <c:v>6.1666596331783417E-2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36576"/>
        <c:axId val="298136184"/>
      </c:lineChart>
      <c:catAx>
        <c:axId val="29813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135792"/>
        <c:crosses val="autoZero"/>
        <c:auto val="1"/>
        <c:lblAlgn val="ctr"/>
        <c:lblOffset val="100"/>
        <c:noMultiLvlLbl val="0"/>
      </c:catAx>
      <c:valAx>
        <c:axId val="298135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35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8136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136576"/>
        <c:crosses val="max"/>
        <c:crossBetween val="between"/>
      </c:valAx>
      <c:catAx>
        <c:axId val="29813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136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Dpto'!$L$7:$L$30</c:f>
              <c:strCache>
                <c:ptCount val="24"/>
                <c:pt idx="0">
                  <c:v>Huancavelica</c:v>
                </c:pt>
                <c:pt idx="1">
                  <c:v>Puno</c:v>
                </c:pt>
                <c:pt idx="2">
                  <c:v>Ayacucho</c:v>
                </c:pt>
                <c:pt idx="3">
                  <c:v>Cusco</c:v>
                </c:pt>
                <c:pt idx="4">
                  <c:v>Junín</c:v>
                </c:pt>
                <c:pt idx="5">
                  <c:v>Arequipa</c:v>
                </c:pt>
                <c:pt idx="6">
                  <c:v>Pasco</c:v>
                </c:pt>
                <c:pt idx="7">
                  <c:v>La Libertad</c:v>
                </c:pt>
                <c:pt idx="8">
                  <c:v>Amazonas</c:v>
                </c:pt>
                <c:pt idx="9">
                  <c:v>Cajamarca</c:v>
                </c:pt>
                <c:pt idx="10">
                  <c:v>Loreto</c:v>
                </c:pt>
                <c:pt idx="11">
                  <c:v>Ancash</c:v>
                </c:pt>
                <c:pt idx="12">
                  <c:v>Lima</c:v>
                </c:pt>
                <c:pt idx="13">
                  <c:v>Tacna</c:v>
                </c:pt>
                <c:pt idx="14">
                  <c:v>Piura</c:v>
                </c:pt>
                <c:pt idx="15">
                  <c:v>Apurímac</c:v>
                </c:pt>
                <c:pt idx="16">
                  <c:v>Huánuco</c:v>
                </c:pt>
                <c:pt idx="17">
                  <c:v>Ica</c:v>
                </c:pt>
                <c:pt idx="18">
                  <c:v>Lambayeque</c:v>
                </c:pt>
                <c:pt idx="19">
                  <c:v>Madre de Dios</c:v>
                </c:pt>
                <c:pt idx="20">
                  <c:v>Moquegua</c:v>
                </c:pt>
                <c:pt idx="21">
                  <c:v>San Martín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'AHR Dpto'!$M$7:$M$30</c:f>
              <c:numCache>
                <c:formatCode>#,##0.0</c:formatCode>
                <c:ptCount val="24"/>
                <c:pt idx="0">
                  <c:v>5.2166893999999999</c:v>
                </c:pt>
                <c:pt idx="1">
                  <c:v>2.52674011</c:v>
                </c:pt>
                <c:pt idx="2">
                  <c:v>1.5678903</c:v>
                </c:pt>
                <c:pt idx="3">
                  <c:v>1.36005775</c:v>
                </c:pt>
                <c:pt idx="4">
                  <c:v>5.7120299999999999E-2</c:v>
                </c:pt>
                <c:pt idx="5">
                  <c:v>4.0423150000000005E-2</c:v>
                </c:pt>
                <c:pt idx="6">
                  <c:v>3.3026399999999997E-2</c:v>
                </c:pt>
                <c:pt idx="7">
                  <c:v>3.115155E-2</c:v>
                </c:pt>
                <c:pt idx="8">
                  <c:v>2.2621999999999996E-2</c:v>
                </c:pt>
                <c:pt idx="9">
                  <c:v>4.4574900000000001E-2</c:v>
                </c:pt>
                <c:pt idx="10">
                  <c:v>3.4666500000000003E-2</c:v>
                </c:pt>
                <c:pt idx="11">
                  <c:v>5.5451219999999996E-2</c:v>
                </c:pt>
                <c:pt idx="12">
                  <c:v>3.1775990699999994</c:v>
                </c:pt>
                <c:pt idx="13">
                  <c:v>3.1066499999999999E-3</c:v>
                </c:pt>
                <c:pt idx="14">
                  <c:v>2.3783800000000001E-2</c:v>
                </c:pt>
                <c:pt idx="15">
                  <c:v>0.16677164999999999</c:v>
                </c:pt>
                <c:pt idx="16">
                  <c:v>8.0719000000000013E-2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0288"/>
        <c:axId val="299059112"/>
      </c:barChart>
      <c:lineChart>
        <c:grouping val="standard"/>
        <c:varyColors val="0"/>
        <c:ser>
          <c:idx val="1"/>
          <c:order val="1"/>
          <c:tx>
            <c:strRef>
              <c:f>'AHR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Dpto'!$L$7:$L$30</c:f>
              <c:strCache>
                <c:ptCount val="24"/>
                <c:pt idx="0">
                  <c:v>Huancavelica</c:v>
                </c:pt>
                <c:pt idx="1">
                  <c:v>Puno</c:v>
                </c:pt>
                <c:pt idx="2">
                  <c:v>Ayacucho</c:v>
                </c:pt>
                <c:pt idx="3">
                  <c:v>Cusco</c:v>
                </c:pt>
                <c:pt idx="4">
                  <c:v>Junín</c:v>
                </c:pt>
                <c:pt idx="5">
                  <c:v>Arequipa</c:v>
                </c:pt>
                <c:pt idx="6">
                  <c:v>Pasco</c:v>
                </c:pt>
                <c:pt idx="7">
                  <c:v>La Libertad</c:v>
                </c:pt>
                <c:pt idx="8">
                  <c:v>Amazonas</c:v>
                </c:pt>
                <c:pt idx="9">
                  <c:v>Cajamarca</c:v>
                </c:pt>
                <c:pt idx="10">
                  <c:v>Loreto</c:v>
                </c:pt>
                <c:pt idx="11">
                  <c:v>Ancash</c:v>
                </c:pt>
                <c:pt idx="12">
                  <c:v>Lima</c:v>
                </c:pt>
                <c:pt idx="13">
                  <c:v>Tacna</c:v>
                </c:pt>
                <c:pt idx="14">
                  <c:v>Piura</c:v>
                </c:pt>
                <c:pt idx="15">
                  <c:v>Apurímac</c:v>
                </c:pt>
                <c:pt idx="16">
                  <c:v>Huánuco</c:v>
                </c:pt>
                <c:pt idx="17">
                  <c:v>Ica</c:v>
                </c:pt>
                <c:pt idx="18">
                  <c:v>Lambayeque</c:v>
                </c:pt>
                <c:pt idx="19">
                  <c:v>Madre de Dios</c:v>
                </c:pt>
                <c:pt idx="20">
                  <c:v>Moquegua</c:v>
                </c:pt>
                <c:pt idx="21">
                  <c:v>San Martín</c:v>
                </c:pt>
                <c:pt idx="22">
                  <c:v>Tumbes</c:v>
                </c:pt>
                <c:pt idx="23">
                  <c:v>Ucayali</c:v>
                </c:pt>
              </c:strCache>
            </c:strRef>
          </c:cat>
          <c:val>
            <c:numRef>
              <c:f>'AHR Dpto'!$N$7:$N$30</c:f>
              <c:numCache>
                <c:formatCode>0%</c:formatCode>
                <c:ptCount val="24"/>
                <c:pt idx="0">
                  <c:v>0.24026277478898844</c:v>
                </c:pt>
                <c:pt idx="1">
                  <c:v>0.15908705676995122</c:v>
                </c:pt>
                <c:pt idx="2">
                  <c:v>0.11804156693978489</c:v>
                </c:pt>
                <c:pt idx="3">
                  <c:v>7.1206772125701007E-2</c:v>
                </c:pt>
                <c:pt idx="4">
                  <c:v>4.8620303977446822E-2</c:v>
                </c:pt>
                <c:pt idx="5">
                  <c:v>4.3702356305373731E-2</c:v>
                </c:pt>
                <c:pt idx="6">
                  <c:v>4.3365236013744979E-2</c:v>
                </c:pt>
                <c:pt idx="7">
                  <c:v>3.8255289466994628E-2</c:v>
                </c:pt>
                <c:pt idx="8">
                  <c:v>3.1326639275590505E-2</c:v>
                </c:pt>
                <c:pt idx="9">
                  <c:v>3.0655917757364145E-2</c:v>
                </c:pt>
                <c:pt idx="10">
                  <c:v>2.9774338061749984E-2</c:v>
                </c:pt>
                <c:pt idx="11">
                  <c:v>2.3813329932117391E-2</c:v>
                </c:pt>
                <c:pt idx="12">
                  <c:v>2.2724953017669178E-2</c:v>
                </c:pt>
                <c:pt idx="13">
                  <c:v>1.3307332493767508E-2</c:v>
                </c:pt>
                <c:pt idx="14">
                  <c:v>1.1935722003335245E-2</c:v>
                </c:pt>
                <c:pt idx="15">
                  <c:v>9.103986509834577E-3</c:v>
                </c:pt>
                <c:pt idx="16">
                  <c:v>6.8713044573798501E-3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57152"/>
        <c:axId val="299056760"/>
      </c:lineChart>
      <c:catAx>
        <c:axId val="2990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59112"/>
        <c:crosses val="autoZero"/>
        <c:auto val="1"/>
        <c:lblAlgn val="ctr"/>
        <c:lblOffset val="100"/>
        <c:noMultiLvlLbl val="0"/>
      </c:catAx>
      <c:valAx>
        <c:axId val="299059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0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56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57152"/>
        <c:crosses val="max"/>
        <c:crossBetween val="between"/>
      </c:valAx>
      <c:catAx>
        <c:axId val="29905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56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Dpto'!$L$7:$L$32</c:f>
              <c:strCache>
                <c:ptCount val="26"/>
                <c:pt idx="0">
                  <c:v>Amazonas</c:v>
                </c:pt>
                <c:pt idx="1">
                  <c:v>Piura</c:v>
                </c:pt>
                <c:pt idx="2">
                  <c:v>Huancavelica</c:v>
                </c:pt>
                <c:pt idx="3">
                  <c:v>Ayacucho</c:v>
                </c:pt>
                <c:pt idx="4">
                  <c:v>Huánuco</c:v>
                </c:pt>
                <c:pt idx="5">
                  <c:v>Ucayali</c:v>
                </c:pt>
                <c:pt idx="6">
                  <c:v>Apurímac</c:v>
                </c:pt>
                <c:pt idx="7">
                  <c:v>Ancash</c:v>
                </c:pt>
                <c:pt idx="8">
                  <c:v>Cajamarca</c:v>
                </c:pt>
                <c:pt idx="9">
                  <c:v>Moquegua</c:v>
                </c:pt>
                <c:pt idx="10">
                  <c:v>San Martín</c:v>
                </c:pt>
                <c:pt idx="11">
                  <c:v>Cusco</c:v>
                </c:pt>
                <c:pt idx="12">
                  <c:v>Puno</c:v>
                </c:pt>
                <c:pt idx="13">
                  <c:v>Tacna</c:v>
                </c:pt>
                <c:pt idx="14">
                  <c:v>Pasco</c:v>
                </c:pt>
                <c:pt idx="15">
                  <c:v>Ica</c:v>
                </c:pt>
                <c:pt idx="16">
                  <c:v>Loreto</c:v>
                </c:pt>
                <c:pt idx="17">
                  <c:v>La Libertad</c:v>
                </c:pt>
                <c:pt idx="18">
                  <c:v>Lambayeque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Junín</c:v>
                </c:pt>
                <c:pt idx="22">
                  <c:v>Arequipa</c:v>
                </c:pt>
                <c:pt idx="23">
                  <c:v>Madre de Dios</c:v>
                </c:pt>
                <c:pt idx="24">
                  <c:v>Lima</c:v>
                </c:pt>
                <c:pt idx="25">
                  <c:v>Embajadas en el Exterior</c:v>
                </c:pt>
              </c:strCache>
            </c:strRef>
          </c:cat>
          <c:val>
            <c:numRef>
              <c:f>'CANCER Dpto'!$M$7:$M$32</c:f>
              <c:numCache>
                <c:formatCode>#,##0.0</c:formatCode>
                <c:ptCount val="26"/>
                <c:pt idx="0">
                  <c:v>0.47692615999999999</c:v>
                </c:pt>
                <c:pt idx="1">
                  <c:v>1.4862929999999999</c:v>
                </c:pt>
                <c:pt idx="2">
                  <c:v>0.99867910000000004</c:v>
                </c:pt>
                <c:pt idx="3">
                  <c:v>2.1534742700000002</c:v>
                </c:pt>
                <c:pt idx="4">
                  <c:v>1.1112044799999998</c:v>
                </c:pt>
                <c:pt idx="5">
                  <c:v>0.60856473999999994</c:v>
                </c:pt>
                <c:pt idx="6">
                  <c:v>1.1021520200000001</c:v>
                </c:pt>
                <c:pt idx="7">
                  <c:v>0.66087620999999985</c:v>
                </c:pt>
                <c:pt idx="8">
                  <c:v>2.3000112300000009</c:v>
                </c:pt>
                <c:pt idx="9">
                  <c:v>0.13694136000000001</c:v>
                </c:pt>
                <c:pt idx="10">
                  <c:v>1.3731926099999996</c:v>
                </c:pt>
                <c:pt idx="11">
                  <c:v>1.9211071</c:v>
                </c:pt>
                <c:pt idx="12">
                  <c:v>1.3586203999999997</c:v>
                </c:pt>
                <c:pt idx="13">
                  <c:v>0.29125385999999998</c:v>
                </c:pt>
                <c:pt idx="14">
                  <c:v>0.1159791</c:v>
                </c:pt>
                <c:pt idx="15">
                  <c:v>0.69816530000000021</c:v>
                </c:pt>
                <c:pt idx="16">
                  <c:v>0.99270049999999965</c:v>
                </c:pt>
                <c:pt idx="17">
                  <c:v>2.2279549800000003</c:v>
                </c:pt>
                <c:pt idx="18">
                  <c:v>2.2584638299999997</c:v>
                </c:pt>
                <c:pt idx="19">
                  <c:v>0.9367165999999999</c:v>
                </c:pt>
                <c:pt idx="20">
                  <c:v>0.30738974000000002</c:v>
                </c:pt>
                <c:pt idx="21">
                  <c:v>0.94052312999999998</c:v>
                </c:pt>
                <c:pt idx="22">
                  <c:v>2.0820756499999993</c:v>
                </c:pt>
                <c:pt idx="23">
                  <c:v>7.0890320000000007E-2</c:v>
                </c:pt>
                <c:pt idx="24">
                  <c:v>17.119029869999991</c:v>
                </c:pt>
                <c:pt idx="25">
                  <c:v>8.1914000000000001E-2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475776"/>
        <c:axId val="286479696"/>
      </c:barChart>
      <c:lineChart>
        <c:grouping val="standard"/>
        <c:varyColors val="0"/>
        <c:ser>
          <c:idx val="1"/>
          <c:order val="1"/>
          <c:tx>
            <c:strRef>
              <c:f>'CANCER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Dpto'!$L$7:$L$32</c:f>
              <c:strCache>
                <c:ptCount val="26"/>
                <c:pt idx="0">
                  <c:v>Amazonas</c:v>
                </c:pt>
                <c:pt idx="1">
                  <c:v>Piura</c:v>
                </c:pt>
                <c:pt idx="2">
                  <c:v>Huancavelica</c:v>
                </c:pt>
                <c:pt idx="3">
                  <c:v>Ayacucho</c:v>
                </c:pt>
                <c:pt idx="4">
                  <c:v>Huánuco</c:v>
                </c:pt>
                <c:pt idx="5">
                  <c:v>Ucayali</c:v>
                </c:pt>
                <c:pt idx="6">
                  <c:v>Apurímac</c:v>
                </c:pt>
                <c:pt idx="7">
                  <c:v>Ancash</c:v>
                </c:pt>
                <c:pt idx="8">
                  <c:v>Cajamarca</c:v>
                </c:pt>
                <c:pt idx="9">
                  <c:v>Moquegua</c:v>
                </c:pt>
                <c:pt idx="10">
                  <c:v>San Martín</c:v>
                </c:pt>
                <c:pt idx="11">
                  <c:v>Cusco</c:v>
                </c:pt>
                <c:pt idx="12">
                  <c:v>Puno</c:v>
                </c:pt>
                <c:pt idx="13">
                  <c:v>Tacna</c:v>
                </c:pt>
                <c:pt idx="14">
                  <c:v>Pasco</c:v>
                </c:pt>
                <c:pt idx="15">
                  <c:v>Ica</c:v>
                </c:pt>
                <c:pt idx="16">
                  <c:v>Loreto</c:v>
                </c:pt>
                <c:pt idx="17">
                  <c:v>La Libertad</c:v>
                </c:pt>
                <c:pt idx="18">
                  <c:v>Lambayeque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Junín</c:v>
                </c:pt>
                <c:pt idx="22">
                  <c:v>Arequipa</c:v>
                </c:pt>
                <c:pt idx="23">
                  <c:v>Madre de Dios</c:v>
                </c:pt>
                <c:pt idx="24">
                  <c:v>Lima</c:v>
                </c:pt>
                <c:pt idx="25">
                  <c:v>Embajadas en el Exterior</c:v>
                </c:pt>
              </c:strCache>
            </c:strRef>
          </c:cat>
          <c:val>
            <c:numRef>
              <c:f>'CANCER Dpto'!$N$7:$N$32</c:f>
              <c:numCache>
                <c:formatCode>0%</c:formatCode>
                <c:ptCount val="26"/>
                <c:pt idx="0">
                  <c:v>0.27388818922688984</c:v>
                </c:pt>
                <c:pt idx="1">
                  <c:v>0.26031008273286405</c:v>
                </c:pt>
                <c:pt idx="2">
                  <c:v>0.24780977676802338</c:v>
                </c:pt>
                <c:pt idx="3">
                  <c:v>0.22892757074594924</c:v>
                </c:pt>
                <c:pt idx="4">
                  <c:v>0.20015326288850679</c:v>
                </c:pt>
                <c:pt idx="5">
                  <c:v>0.18530295561027618</c:v>
                </c:pt>
                <c:pt idx="6">
                  <c:v>0.1816494161979923</c:v>
                </c:pt>
                <c:pt idx="7">
                  <c:v>0.17786962970618558</c:v>
                </c:pt>
                <c:pt idx="8">
                  <c:v>0.17128776942038221</c:v>
                </c:pt>
                <c:pt idx="9">
                  <c:v>0.16655845056204099</c:v>
                </c:pt>
                <c:pt idx="10">
                  <c:v>0.16363696065470384</c:v>
                </c:pt>
                <c:pt idx="11">
                  <c:v>0.15891006018310616</c:v>
                </c:pt>
                <c:pt idx="12">
                  <c:v>0.14974282557360971</c:v>
                </c:pt>
                <c:pt idx="13">
                  <c:v>0.1379687666537345</c:v>
                </c:pt>
                <c:pt idx="14">
                  <c:v>0.13484483654674553</c:v>
                </c:pt>
                <c:pt idx="15">
                  <c:v>0.10656775104462801</c:v>
                </c:pt>
                <c:pt idx="16">
                  <c:v>0.10045097171366013</c:v>
                </c:pt>
                <c:pt idx="17">
                  <c:v>9.82393928083167E-2</c:v>
                </c:pt>
                <c:pt idx="18">
                  <c:v>8.8533840441549674E-2</c:v>
                </c:pt>
                <c:pt idx="19">
                  <c:v>7.4765296044413662E-2</c:v>
                </c:pt>
                <c:pt idx="20">
                  <c:v>7.208705799473096E-2</c:v>
                </c:pt>
                <c:pt idx="21">
                  <c:v>6.7505048219884359E-2</c:v>
                </c:pt>
                <c:pt idx="22">
                  <c:v>6.4310736271870936E-2</c:v>
                </c:pt>
                <c:pt idx="23">
                  <c:v>6.0584372908848688E-2</c:v>
                </c:pt>
                <c:pt idx="24">
                  <c:v>5.4553021764007774E-2</c:v>
                </c:pt>
                <c:pt idx="25">
                  <c:v>2.7085025169227676E-2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77736"/>
        <c:axId val="286479304"/>
      </c:lineChart>
      <c:catAx>
        <c:axId val="2864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6479696"/>
        <c:crosses val="autoZero"/>
        <c:auto val="1"/>
        <c:lblAlgn val="ctr"/>
        <c:lblOffset val="100"/>
        <c:noMultiLvlLbl val="0"/>
      </c:catAx>
      <c:valAx>
        <c:axId val="286479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6475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6479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6477736"/>
        <c:crosses val="max"/>
        <c:crossBetween val="between"/>
      </c:valAx>
      <c:catAx>
        <c:axId val="286477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6479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Dpto'!$L$7:$L$21</c:f>
              <c:strCache>
                <c:ptCount val="15"/>
                <c:pt idx="0">
                  <c:v>Piura</c:v>
                </c:pt>
                <c:pt idx="1">
                  <c:v>Cusco</c:v>
                </c:pt>
                <c:pt idx="2">
                  <c:v>San Martín</c:v>
                </c:pt>
                <c:pt idx="3">
                  <c:v>Lambayeque</c:v>
                </c:pt>
                <c:pt idx="4">
                  <c:v>La Libertad</c:v>
                </c:pt>
                <c:pt idx="5">
                  <c:v>Ancash</c:v>
                </c:pt>
                <c:pt idx="6">
                  <c:v>Ica</c:v>
                </c:pt>
                <c:pt idx="7">
                  <c:v>Arequipa</c:v>
                </c:pt>
                <c:pt idx="8">
                  <c:v>Loreto</c:v>
                </c:pt>
                <c:pt idx="9">
                  <c:v>Tacna</c:v>
                </c:pt>
                <c:pt idx="10">
                  <c:v>Junín</c:v>
                </c:pt>
                <c:pt idx="11">
                  <c:v>Lima</c:v>
                </c:pt>
                <c:pt idx="12">
                  <c:v>Ucayali</c:v>
                </c:pt>
                <c:pt idx="13">
                  <c:v>Ayacucho</c:v>
                </c:pt>
                <c:pt idx="14">
                  <c:v>Amazonas</c:v>
                </c:pt>
              </c:strCache>
            </c:strRef>
          </c:cat>
          <c:val>
            <c:numRef>
              <c:f>'SRAO Dpto'!$M$7:$M$21</c:f>
              <c:numCache>
                <c:formatCode>#,##0.0</c:formatCode>
                <c:ptCount val="15"/>
                <c:pt idx="0">
                  <c:v>1.8151758500000001</c:v>
                </c:pt>
                <c:pt idx="1">
                  <c:v>1.6362600699999998</c:v>
                </c:pt>
                <c:pt idx="2">
                  <c:v>0.90665715000000002</c:v>
                </c:pt>
                <c:pt idx="3">
                  <c:v>1.9776588499999999</c:v>
                </c:pt>
                <c:pt idx="4">
                  <c:v>1.8611804200000002</c:v>
                </c:pt>
                <c:pt idx="5">
                  <c:v>1.0056101000000002</c:v>
                </c:pt>
                <c:pt idx="6">
                  <c:v>1.0173441400000001</c:v>
                </c:pt>
                <c:pt idx="7">
                  <c:v>1.6837314699999999</c:v>
                </c:pt>
                <c:pt idx="8">
                  <c:v>0.49738665999999998</c:v>
                </c:pt>
                <c:pt idx="9">
                  <c:v>1.16086713</c:v>
                </c:pt>
                <c:pt idx="10">
                  <c:v>1.24055713</c:v>
                </c:pt>
                <c:pt idx="11">
                  <c:v>15.885457969999999</c:v>
                </c:pt>
                <c:pt idx="12">
                  <c:v>0.3910903</c:v>
                </c:pt>
                <c:pt idx="13">
                  <c:v>0.20049123999999999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0680"/>
        <c:axId val="299062248"/>
      </c:barChart>
      <c:lineChart>
        <c:grouping val="standard"/>
        <c:varyColors val="0"/>
        <c:ser>
          <c:idx val="1"/>
          <c:order val="1"/>
          <c:tx>
            <c:strRef>
              <c:f>'SRAO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Dpto'!$L$7:$L$21</c:f>
              <c:strCache>
                <c:ptCount val="15"/>
                <c:pt idx="0">
                  <c:v>Piura</c:v>
                </c:pt>
                <c:pt idx="1">
                  <c:v>Cusco</c:v>
                </c:pt>
                <c:pt idx="2">
                  <c:v>San Martín</c:v>
                </c:pt>
                <c:pt idx="3">
                  <c:v>Lambayeque</c:v>
                </c:pt>
                <c:pt idx="4">
                  <c:v>La Libertad</c:v>
                </c:pt>
                <c:pt idx="5">
                  <c:v>Ancash</c:v>
                </c:pt>
                <c:pt idx="6">
                  <c:v>Ica</c:v>
                </c:pt>
                <c:pt idx="7">
                  <c:v>Arequipa</c:v>
                </c:pt>
                <c:pt idx="8">
                  <c:v>Loreto</c:v>
                </c:pt>
                <c:pt idx="9">
                  <c:v>Tacna</c:v>
                </c:pt>
                <c:pt idx="10">
                  <c:v>Junín</c:v>
                </c:pt>
                <c:pt idx="11">
                  <c:v>Lima</c:v>
                </c:pt>
                <c:pt idx="12">
                  <c:v>Ucayali</c:v>
                </c:pt>
                <c:pt idx="13">
                  <c:v>Ayacucho</c:v>
                </c:pt>
                <c:pt idx="14">
                  <c:v>Amazonas</c:v>
                </c:pt>
              </c:strCache>
            </c:strRef>
          </c:cat>
          <c:val>
            <c:numRef>
              <c:f>'SRAO Dpto'!$N$7:$N$21</c:f>
              <c:numCache>
                <c:formatCode>0%</c:formatCode>
                <c:ptCount val="15"/>
                <c:pt idx="0">
                  <c:v>8.8252548100150513E-2</c:v>
                </c:pt>
                <c:pt idx="1">
                  <c:v>8.7319478994758171E-2</c:v>
                </c:pt>
                <c:pt idx="2">
                  <c:v>7.463194472283094E-2</c:v>
                </c:pt>
                <c:pt idx="3">
                  <c:v>7.3431333795037926E-2</c:v>
                </c:pt>
                <c:pt idx="4">
                  <c:v>7.2263649235421043E-2</c:v>
                </c:pt>
                <c:pt idx="5">
                  <c:v>6.6157497208597468E-2</c:v>
                </c:pt>
                <c:pt idx="6">
                  <c:v>6.6121379494838456E-2</c:v>
                </c:pt>
                <c:pt idx="7">
                  <c:v>5.8891798233062224E-2</c:v>
                </c:pt>
                <c:pt idx="8">
                  <c:v>5.6671112897148511E-2</c:v>
                </c:pt>
                <c:pt idx="9">
                  <c:v>5.5585938298675461E-2</c:v>
                </c:pt>
                <c:pt idx="10">
                  <c:v>5.4822410086328613E-2</c:v>
                </c:pt>
                <c:pt idx="11">
                  <c:v>3.7042215101735644E-2</c:v>
                </c:pt>
                <c:pt idx="12">
                  <c:v>3.3596049329604319E-2</c:v>
                </c:pt>
                <c:pt idx="13">
                  <c:v>2.8453180622721872E-2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65384"/>
        <c:axId val="299068128"/>
      </c:lineChart>
      <c:catAx>
        <c:axId val="29906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62248"/>
        <c:crosses val="autoZero"/>
        <c:auto val="1"/>
        <c:lblAlgn val="ctr"/>
        <c:lblOffset val="100"/>
        <c:noMultiLvlLbl val="0"/>
      </c:catAx>
      <c:valAx>
        <c:axId val="299062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0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68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65384"/>
        <c:crosses val="max"/>
        <c:crossBetween val="between"/>
      </c:valAx>
      <c:catAx>
        <c:axId val="299065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68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Dpto'!$M$7</c:f>
              <c:numCache>
                <c:formatCode>#,##0.0</c:formatCode>
                <c:ptCount val="1"/>
                <c:pt idx="0">
                  <c:v>1.8533767800000001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2640"/>
        <c:axId val="299063032"/>
      </c:barChart>
      <c:lineChart>
        <c:grouping val="standard"/>
        <c:varyColors val="0"/>
        <c:ser>
          <c:idx val="1"/>
          <c:order val="1"/>
          <c:tx>
            <c:strRef>
              <c:f>'PC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Dpto'!$N$7</c:f>
              <c:numCache>
                <c:formatCode>0%</c:formatCode>
                <c:ptCount val="1"/>
                <c:pt idx="0">
                  <c:v>5.3168158844833696E-2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59896"/>
        <c:axId val="299065776"/>
      </c:lineChart>
      <c:catAx>
        <c:axId val="2990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63032"/>
        <c:crosses val="autoZero"/>
        <c:auto val="1"/>
        <c:lblAlgn val="ctr"/>
        <c:lblOffset val="100"/>
        <c:noMultiLvlLbl val="0"/>
      </c:catAx>
      <c:valAx>
        <c:axId val="299063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26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65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59896"/>
        <c:crosses val="max"/>
        <c:crossBetween val="between"/>
      </c:valAx>
      <c:catAx>
        <c:axId val="299059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657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Dpto'!$L$7:$L$30</c:f>
              <c:strCache>
                <c:ptCount val="24"/>
                <c:pt idx="0">
                  <c:v>Madre de Dios</c:v>
                </c:pt>
                <c:pt idx="1">
                  <c:v>Lima</c:v>
                </c:pt>
                <c:pt idx="2">
                  <c:v>Moquegua</c:v>
                </c:pt>
                <c:pt idx="3">
                  <c:v>Ancash</c:v>
                </c:pt>
                <c:pt idx="4">
                  <c:v>Tacna</c:v>
                </c:pt>
                <c:pt idx="5">
                  <c:v>Pasco</c:v>
                </c:pt>
                <c:pt idx="6">
                  <c:v>Junín</c:v>
                </c:pt>
                <c:pt idx="7">
                  <c:v>Cajamarca</c:v>
                </c:pt>
                <c:pt idx="8">
                  <c:v>Lambayeque</c:v>
                </c:pt>
                <c:pt idx="9">
                  <c:v>Huancavelica</c:v>
                </c:pt>
                <c:pt idx="10">
                  <c:v>Amazonas</c:v>
                </c:pt>
                <c:pt idx="11">
                  <c:v>Apurímac</c:v>
                </c:pt>
                <c:pt idx="12">
                  <c:v>Puno</c:v>
                </c:pt>
                <c:pt idx="13">
                  <c:v>Ayacucho</c:v>
                </c:pt>
                <c:pt idx="14">
                  <c:v>Cusco</c:v>
                </c:pt>
                <c:pt idx="15">
                  <c:v>San Martín</c:v>
                </c:pt>
                <c:pt idx="16">
                  <c:v>Ucayali</c:v>
                </c:pt>
                <c:pt idx="17">
                  <c:v>Arequipa</c:v>
                </c:pt>
                <c:pt idx="18">
                  <c:v>Ica</c:v>
                </c:pt>
                <c:pt idx="19">
                  <c:v>Tumbes</c:v>
                </c:pt>
                <c:pt idx="20">
                  <c:v>Loreto</c:v>
                </c:pt>
                <c:pt idx="21">
                  <c:v>Huánuco</c:v>
                </c:pt>
                <c:pt idx="22">
                  <c:v>La Libertad</c:v>
                </c:pt>
                <c:pt idx="23">
                  <c:v>Piura</c:v>
                </c:pt>
              </c:strCache>
            </c:strRef>
          </c:cat>
          <c:val>
            <c:numRef>
              <c:f>'AEQW Dpto'!$M$7:$M$30</c:f>
              <c:numCache>
                <c:formatCode>#,##0.0</c:formatCode>
                <c:ptCount val="24"/>
                <c:pt idx="0">
                  <c:v>9.2219700000000002E-2</c:v>
                </c:pt>
                <c:pt idx="1">
                  <c:v>2.2437129400000004</c:v>
                </c:pt>
                <c:pt idx="2">
                  <c:v>9.6234390000000003E-2</c:v>
                </c:pt>
                <c:pt idx="3">
                  <c:v>0.44847311000000001</c:v>
                </c:pt>
                <c:pt idx="4">
                  <c:v>8.7137249999999999E-2</c:v>
                </c:pt>
                <c:pt idx="5">
                  <c:v>0.17430935</c:v>
                </c:pt>
                <c:pt idx="6">
                  <c:v>0.37072398000000006</c:v>
                </c:pt>
                <c:pt idx="7">
                  <c:v>0.65563872000000001</c:v>
                </c:pt>
                <c:pt idx="8">
                  <c:v>0.21936582000000002</c:v>
                </c:pt>
                <c:pt idx="9">
                  <c:v>0.28824788999999995</c:v>
                </c:pt>
                <c:pt idx="10">
                  <c:v>0.27160220000000002</c:v>
                </c:pt>
                <c:pt idx="11">
                  <c:v>0.27396590000000004</c:v>
                </c:pt>
                <c:pt idx="12">
                  <c:v>0.46513339999999997</c:v>
                </c:pt>
                <c:pt idx="13">
                  <c:v>0.30546382999999999</c:v>
                </c:pt>
                <c:pt idx="14">
                  <c:v>0.42286113000000003</c:v>
                </c:pt>
                <c:pt idx="15">
                  <c:v>0.28338849999999999</c:v>
                </c:pt>
                <c:pt idx="16">
                  <c:v>0.1975527</c:v>
                </c:pt>
                <c:pt idx="17">
                  <c:v>0.16984925000000001</c:v>
                </c:pt>
                <c:pt idx="18">
                  <c:v>0.18776688</c:v>
                </c:pt>
                <c:pt idx="19">
                  <c:v>7.6563199999999998E-2</c:v>
                </c:pt>
                <c:pt idx="20">
                  <c:v>0.53718314999999994</c:v>
                </c:pt>
                <c:pt idx="21">
                  <c:v>0.34449682000000004</c:v>
                </c:pt>
                <c:pt idx="22">
                  <c:v>0.28181204999999998</c:v>
                </c:pt>
                <c:pt idx="23">
                  <c:v>0.24836025000000003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1072"/>
        <c:axId val="299057544"/>
      </c:barChart>
      <c:lineChart>
        <c:grouping val="standard"/>
        <c:varyColors val="0"/>
        <c:ser>
          <c:idx val="1"/>
          <c:order val="1"/>
          <c:tx>
            <c:strRef>
              <c:f>'AEQW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Dpto'!$L$7:$L$30</c:f>
              <c:strCache>
                <c:ptCount val="24"/>
                <c:pt idx="0">
                  <c:v>Madre de Dios</c:v>
                </c:pt>
                <c:pt idx="1">
                  <c:v>Lima</c:v>
                </c:pt>
                <c:pt idx="2">
                  <c:v>Moquegua</c:v>
                </c:pt>
                <c:pt idx="3">
                  <c:v>Ancash</c:v>
                </c:pt>
                <c:pt idx="4">
                  <c:v>Tacna</c:v>
                </c:pt>
                <c:pt idx="5">
                  <c:v>Pasco</c:v>
                </c:pt>
                <c:pt idx="6">
                  <c:v>Junín</c:v>
                </c:pt>
                <c:pt idx="7">
                  <c:v>Cajamarca</c:v>
                </c:pt>
                <c:pt idx="8">
                  <c:v>Lambayeque</c:v>
                </c:pt>
                <c:pt idx="9">
                  <c:v>Huancavelica</c:v>
                </c:pt>
                <c:pt idx="10">
                  <c:v>Amazonas</c:v>
                </c:pt>
                <c:pt idx="11">
                  <c:v>Apurímac</c:v>
                </c:pt>
                <c:pt idx="12">
                  <c:v>Puno</c:v>
                </c:pt>
                <c:pt idx="13">
                  <c:v>Ayacucho</c:v>
                </c:pt>
                <c:pt idx="14">
                  <c:v>Cusco</c:v>
                </c:pt>
                <c:pt idx="15">
                  <c:v>San Martín</c:v>
                </c:pt>
                <c:pt idx="16">
                  <c:v>Ucayali</c:v>
                </c:pt>
                <c:pt idx="17">
                  <c:v>Arequipa</c:v>
                </c:pt>
                <c:pt idx="18">
                  <c:v>Ica</c:v>
                </c:pt>
                <c:pt idx="19">
                  <c:v>Tumbes</c:v>
                </c:pt>
                <c:pt idx="20">
                  <c:v>Loreto</c:v>
                </c:pt>
                <c:pt idx="21">
                  <c:v>Huánuco</c:v>
                </c:pt>
                <c:pt idx="22">
                  <c:v>La Libertad</c:v>
                </c:pt>
                <c:pt idx="23">
                  <c:v>Piura</c:v>
                </c:pt>
              </c:strCache>
            </c:strRef>
          </c:cat>
          <c:val>
            <c:numRef>
              <c:f>'AEQW Dpto'!$N$7:$N$30</c:f>
              <c:numCache>
                <c:formatCode>0%</c:formatCode>
                <c:ptCount val="24"/>
                <c:pt idx="0">
                  <c:v>9.265465802664026E-3</c:v>
                </c:pt>
                <c:pt idx="1">
                  <c:v>9.151196823586798E-3</c:v>
                </c:pt>
                <c:pt idx="2">
                  <c:v>9.0993328941621782E-3</c:v>
                </c:pt>
                <c:pt idx="3">
                  <c:v>7.7980150575223724E-3</c:v>
                </c:pt>
                <c:pt idx="4">
                  <c:v>7.4785029167854268E-3</c:v>
                </c:pt>
                <c:pt idx="5">
                  <c:v>7.4079489530872898E-3</c:v>
                </c:pt>
                <c:pt idx="6">
                  <c:v>6.6856990875467691E-3</c:v>
                </c:pt>
                <c:pt idx="7">
                  <c:v>6.2031333926815899E-3</c:v>
                </c:pt>
                <c:pt idx="8">
                  <c:v>6.0040199262704243E-3</c:v>
                </c:pt>
                <c:pt idx="9">
                  <c:v>6.0028964057017194E-3</c:v>
                </c:pt>
                <c:pt idx="10">
                  <c:v>5.9992079165931316E-3</c:v>
                </c:pt>
                <c:pt idx="11">
                  <c:v>5.9663363104483893E-3</c:v>
                </c:pt>
                <c:pt idx="12">
                  <c:v>5.8738821198658225E-3</c:v>
                </c:pt>
                <c:pt idx="13">
                  <c:v>5.4813928104429617E-3</c:v>
                </c:pt>
                <c:pt idx="14">
                  <c:v>5.3684384802284045E-3</c:v>
                </c:pt>
                <c:pt idx="15">
                  <c:v>5.205810728806705E-3</c:v>
                </c:pt>
                <c:pt idx="16">
                  <c:v>5.0880421440209177E-3</c:v>
                </c:pt>
                <c:pt idx="17">
                  <c:v>5.0381067645535928E-3</c:v>
                </c:pt>
                <c:pt idx="18">
                  <c:v>4.946439290886364E-3</c:v>
                </c:pt>
                <c:pt idx="19">
                  <c:v>4.7448633237766593E-3</c:v>
                </c:pt>
                <c:pt idx="20">
                  <c:v>4.7113092421649429E-3</c:v>
                </c:pt>
                <c:pt idx="21">
                  <c:v>4.371387584238654E-3</c:v>
                </c:pt>
                <c:pt idx="22">
                  <c:v>2.9737172831220795E-3</c:v>
                </c:pt>
                <c:pt idx="23">
                  <c:v>2.4341231059755919E-3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66560"/>
        <c:axId val="299058328"/>
      </c:lineChart>
      <c:catAx>
        <c:axId val="29906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57544"/>
        <c:crosses val="autoZero"/>
        <c:auto val="1"/>
        <c:lblAlgn val="ctr"/>
        <c:lblOffset val="100"/>
        <c:noMultiLvlLbl val="0"/>
      </c:catAx>
      <c:valAx>
        <c:axId val="2990575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1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58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66560"/>
        <c:crosses val="max"/>
        <c:crossBetween val="between"/>
      </c:valAx>
      <c:catAx>
        <c:axId val="29906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583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Dpto'!$L$7:$L$30</c:f>
              <c:strCache>
                <c:ptCount val="24"/>
                <c:pt idx="0">
                  <c:v>Provincia Constitucional del Callao</c:v>
                </c:pt>
                <c:pt idx="1">
                  <c:v>Lima</c:v>
                </c:pt>
                <c:pt idx="2">
                  <c:v>Puno</c:v>
                </c:pt>
                <c:pt idx="3">
                  <c:v>La Libertad</c:v>
                </c:pt>
                <c:pt idx="4">
                  <c:v>Pasco</c:v>
                </c:pt>
                <c:pt idx="5">
                  <c:v>Ica</c:v>
                </c:pt>
                <c:pt idx="6">
                  <c:v>Cusco</c:v>
                </c:pt>
                <c:pt idx="7">
                  <c:v>Cajamarca</c:v>
                </c:pt>
                <c:pt idx="8">
                  <c:v>Loreto</c:v>
                </c:pt>
                <c:pt idx="9">
                  <c:v>Lambayeque</c:v>
                </c:pt>
                <c:pt idx="10">
                  <c:v>Junín</c:v>
                </c:pt>
                <c:pt idx="11">
                  <c:v>San Martín</c:v>
                </c:pt>
                <c:pt idx="12">
                  <c:v>Arequipa</c:v>
                </c:pt>
                <c:pt idx="13">
                  <c:v>Tacna</c:v>
                </c:pt>
                <c:pt idx="14">
                  <c:v>Piura</c:v>
                </c:pt>
                <c:pt idx="15">
                  <c:v>Ucayali</c:v>
                </c:pt>
                <c:pt idx="16">
                  <c:v>Ancash</c:v>
                </c:pt>
                <c:pt idx="17">
                  <c:v>Madre de Dios</c:v>
                </c:pt>
                <c:pt idx="18">
                  <c:v>Amazonas</c:v>
                </c:pt>
                <c:pt idx="19">
                  <c:v>Apurímac</c:v>
                </c:pt>
                <c:pt idx="20">
                  <c:v>Ayacucho</c:v>
                </c:pt>
                <c:pt idx="21">
                  <c:v>Huánuco</c:v>
                </c:pt>
                <c:pt idx="22">
                  <c:v>Moquegua</c:v>
                </c:pt>
                <c:pt idx="23">
                  <c:v>Tumbes</c:v>
                </c:pt>
              </c:strCache>
            </c:strRef>
          </c:cat>
          <c:val>
            <c:numRef>
              <c:f>'PROE Dpto'!$M$7:$M$30</c:f>
              <c:numCache>
                <c:formatCode>#,##0.0</c:formatCode>
                <c:ptCount val="24"/>
                <c:pt idx="0">
                  <c:v>3.5639900000000002E-2</c:v>
                </c:pt>
                <c:pt idx="1">
                  <c:v>0.85977667000000002</c:v>
                </c:pt>
                <c:pt idx="2">
                  <c:v>1.8533249999999998E-2</c:v>
                </c:pt>
                <c:pt idx="3">
                  <c:v>2.3139899999999998E-2</c:v>
                </c:pt>
                <c:pt idx="4">
                  <c:v>1.0862209999999999E-2</c:v>
                </c:pt>
                <c:pt idx="5">
                  <c:v>2.3954899999999998E-2</c:v>
                </c:pt>
                <c:pt idx="6">
                  <c:v>2.0033249999999999E-2</c:v>
                </c:pt>
                <c:pt idx="7">
                  <c:v>1.081995E-2</c:v>
                </c:pt>
                <c:pt idx="8">
                  <c:v>1.3926600000000001E-2</c:v>
                </c:pt>
                <c:pt idx="9">
                  <c:v>2.0033249999999999E-2</c:v>
                </c:pt>
                <c:pt idx="10">
                  <c:v>1.2119949999999997E-2</c:v>
                </c:pt>
                <c:pt idx="11">
                  <c:v>8.2132999999999998E-3</c:v>
                </c:pt>
                <c:pt idx="12">
                  <c:v>1.8533249999999998E-2</c:v>
                </c:pt>
                <c:pt idx="13">
                  <c:v>4.6066499999999995E-3</c:v>
                </c:pt>
                <c:pt idx="14">
                  <c:v>2.7433599999999995E-2</c:v>
                </c:pt>
                <c:pt idx="15">
                  <c:v>5.6066499999999995E-3</c:v>
                </c:pt>
                <c:pt idx="16">
                  <c:v>1.2819949999999998E-2</c:v>
                </c:pt>
                <c:pt idx="17">
                  <c:v>4.1066499999999999E-3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4208"/>
        <c:axId val="299056368"/>
      </c:barChart>
      <c:lineChart>
        <c:grouping val="standard"/>
        <c:varyColors val="0"/>
        <c:ser>
          <c:idx val="1"/>
          <c:order val="1"/>
          <c:tx>
            <c:strRef>
              <c:f>'PROE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Dpto'!$L$7:$L$30</c:f>
              <c:strCache>
                <c:ptCount val="24"/>
                <c:pt idx="0">
                  <c:v>Provincia Constitucional del Callao</c:v>
                </c:pt>
                <c:pt idx="1">
                  <c:v>Lima</c:v>
                </c:pt>
                <c:pt idx="2">
                  <c:v>Puno</c:v>
                </c:pt>
                <c:pt idx="3">
                  <c:v>La Libertad</c:v>
                </c:pt>
                <c:pt idx="4">
                  <c:v>Pasco</c:v>
                </c:pt>
                <c:pt idx="5">
                  <c:v>Ica</c:v>
                </c:pt>
                <c:pt idx="6">
                  <c:v>Cusco</c:v>
                </c:pt>
                <c:pt idx="7">
                  <c:v>Cajamarca</c:v>
                </c:pt>
                <c:pt idx="8">
                  <c:v>Loreto</c:v>
                </c:pt>
                <c:pt idx="9">
                  <c:v>Lambayeque</c:v>
                </c:pt>
                <c:pt idx="10">
                  <c:v>Junín</c:v>
                </c:pt>
                <c:pt idx="11">
                  <c:v>San Martín</c:v>
                </c:pt>
                <c:pt idx="12">
                  <c:v>Arequipa</c:v>
                </c:pt>
                <c:pt idx="13">
                  <c:v>Tacna</c:v>
                </c:pt>
                <c:pt idx="14">
                  <c:v>Piura</c:v>
                </c:pt>
                <c:pt idx="15">
                  <c:v>Ucayali</c:v>
                </c:pt>
                <c:pt idx="16">
                  <c:v>Ancash</c:v>
                </c:pt>
                <c:pt idx="17">
                  <c:v>Madre de Dios</c:v>
                </c:pt>
                <c:pt idx="18">
                  <c:v>Amazonas</c:v>
                </c:pt>
                <c:pt idx="19">
                  <c:v>Apurímac</c:v>
                </c:pt>
                <c:pt idx="20">
                  <c:v>Ayacucho</c:v>
                </c:pt>
                <c:pt idx="21">
                  <c:v>Huánuco</c:v>
                </c:pt>
                <c:pt idx="22">
                  <c:v>Moquegua</c:v>
                </c:pt>
                <c:pt idx="23">
                  <c:v>Tumbes</c:v>
                </c:pt>
              </c:strCache>
            </c:strRef>
          </c:cat>
          <c:val>
            <c:numRef>
              <c:f>'PROE Dpto'!$N$7:$N$30</c:f>
              <c:numCache>
                <c:formatCode>0%</c:formatCode>
                <c:ptCount val="24"/>
                <c:pt idx="0">
                  <c:v>4.4900661417322837E-2</c:v>
                </c:pt>
                <c:pt idx="1">
                  <c:v>2.9435871112304519E-2</c:v>
                </c:pt>
                <c:pt idx="2">
                  <c:v>1.6308436750112853E-2</c:v>
                </c:pt>
                <c:pt idx="3">
                  <c:v>1.6114091604201661E-2</c:v>
                </c:pt>
                <c:pt idx="4">
                  <c:v>1.5514495103073272E-2</c:v>
                </c:pt>
                <c:pt idx="5">
                  <c:v>1.5126270630980598E-2</c:v>
                </c:pt>
                <c:pt idx="6">
                  <c:v>1.3019061414915746E-2</c:v>
                </c:pt>
                <c:pt idx="7">
                  <c:v>1.2503206706002263E-2</c:v>
                </c:pt>
                <c:pt idx="8">
                  <c:v>1.1711557916566107E-2</c:v>
                </c:pt>
                <c:pt idx="9">
                  <c:v>1.1211263617264895E-2</c:v>
                </c:pt>
                <c:pt idx="10">
                  <c:v>1.0348556532638643E-2</c:v>
                </c:pt>
                <c:pt idx="11">
                  <c:v>9.9946213791659941E-3</c:v>
                </c:pt>
                <c:pt idx="12">
                  <c:v>9.3117684534623855E-3</c:v>
                </c:pt>
                <c:pt idx="13">
                  <c:v>8.872797522284797E-3</c:v>
                </c:pt>
                <c:pt idx="14">
                  <c:v>8.7206238099325137E-3</c:v>
                </c:pt>
                <c:pt idx="15">
                  <c:v>8.7016814678466219E-3</c:v>
                </c:pt>
                <c:pt idx="16">
                  <c:v>6.8113653546679025E-3</c:v>
                </c:pt>
                <c:pt idx="17">
                  <c:v>6.3192258096284454E-3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64992"/>
        <c:axId val="299067736"/>
      </c:lineChart>
      <c:catAx>
        <c:axId val="2990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56368"/>
        <c:crosses val="autoZero"/>
        <c:auto val="1"/>
        <c:lblAlgn val="ctr"/>
        <c:lblOffset val="100"/>
        <c:noMultiLvlLbl val="0"/>
      </c:catAx>
      <c:valAx>
        <c:axId val="299056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4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67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64992"/>
        <c:crosses val="max"/>
        <c:crossBetween val="between"/>
      </c:valAx>
      <c:catAx>
        <c:axId val="29906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67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Dpto'!$L$7:$L$31</c:f>
              <c:strCache>
                <c:ptCount val="25"/>
                <c:pt idx="0">
                  <c:v>Cajamarca</c:v>
                </c:pt>
                <c:pt idx="1">
                  <c:v>Huancavelica</c:v>
                </c:pt>
                <c:pt idx="2">
                  <c:v>Tacna</c:v>
                </c:pt>
                <c:pt idx="3">
                  <c:v>Provincia Constitucional del Callao</c:v>
                </c:pt>
                <c:pt idx="4">
                  <c:v>Junín</c:v>
                </c:pt>
                <c:pt idx="5">
                  <c:v>Ucayali</c:v>
                </c:pt>
                <c:pt idx="6">
                  <c:v>San Martín</c:v>
                </c:pt>
                <c:pt idx="7">
                  <c:v>Pasco</c:v>
                </c:pt>
                <c:pt idx="8">
                  <c:v>Ancash</c:v>
                </c:pt>
                <c:pt idx="9">
                  <c:v>Ayacucho</c:v>
                </c:pt>
                <c:pt idx="10">
                  <c:v>Arequipa</c:v>
                </c:pt>
                <c:pt idx="11">
                  <c:v>Amazonas</c:v>
                </c:pt>
                <c:pt idx="12">
                  <c:v>Huánuco</c:v>
                </c:pt>
                <c:pt idx="13">
                  <c:v>Apurímac</c:v>
                </c:pt>
                <c:pt idx="14">
                  <c:v>Lima</c:v>
                </c:pt>
                <c:pt idx="15">
                  <c:v>Cusco</c:v>
                </c:pt>
                <c:pt idx="16">
                  <c:v>Piura</c:v>
                </c:pt>
                <c:pt idx="17">
                  <c:v>Puno</c:v>
                </c:pt>
                <c:pt idx="18">
                  <c:v>Ica</c:v>
                </c:pt>
                <c:pt idx="19">
                  <c:v>La Libertad</c:v>
                </c:pt>
                <c:pt idx="20">
                  <c:v>Madre de Dios</c:v>
                </c:pt>
                <c:pt idx="21">
                  <c:v>Lambayeque</c:v>
                </c:pt>
                <c:pt idx="22">
                  <c:v>Tumbes</c:v>
                </c:pt>
                <c:pt idx="23">
                  <c:v>Moquegua</c:v>
                </c:pt>
                <c:pt idx="24">
                  <c:v>Loreto</c:v>
                </c:pt>
              </c:strCache>
            </c:strRef>
          </c:cat>
          <c:val>
            <c:numRef>
              <c:f>'AONA Dpto'!$M$7:$M$31</c:f>
              <c:numCache>
                <c:formatCode>#,##0.0</c:formatCode>
                <c:ptCount val="25"/>
                <c:pt idx="0">
                  <c:v>4.5681430000000002E-2</c:v>
                </c:pt>
                <c:pt idx="1">
                  <c:v>3.2068189999999996E-2</c:v>
                </c:pt>
                <c:pt idx="2">
                  <c:v>0.14455072999999999</c:v>
                </c:pt>
                <c:pt idx="3">
                  <c:v>0.43706261000000002</c:v>
                </c:pt>
                <c:pt idx="4">
                  <c:v>0.22608117</c:v>
                </c:pt>
                <c:pt idx="5">
                  <c:v>1.1426599999999999E-2</c:v>
                </c:pt>
                <c:pt idx="6">
                  <c:v>2.7906919999999998E-2</c:v>
                </c:pt>
                <c:pt idx="7">
                  <c:v>1.4033250000000001E-2</c:v>
                </c:pt>
                <c:pt idx="8">
                  <c:v>0.11063396</c:v>
                </c:pt>
                <c:pt idx="9">
                  <c:v>8.0984880000000009E-2</c:v>
                </c:pt>
                <c:pt idx="10">
                  <c:v>0.27235416000000001</c:v>
                </c:pt>
                <c:pt idx="11">
                  <c:v>1.7019360000000004E-2</c:v>
                </c:pt>
                <c:pt idx="12">
                  <c:v>0.13135263999999999</c:v>
                </c:pt>
                <c:pt idx="13">
                  <c:v>1.2176599999999999E-2</c:v>
                </c:pt>
                <c:pt idx="14">
                  <c:v>3.74510729</c:v>
                </c:pt>
                <c:pt idx="15">
                  <c:v>0.28202848000000003</c:v>
                </c:pt>
                <c:pt idx="16">
                  <c:v>0.11440275</c:v>
                </c:pt>
                <c:pt idx="17">
                  <c:v>0.20873612999999999</c:v>
                </c:pt>
                <c:pt idx="18">
                  <c:v>0.14744693</c:v>
                </c:pt>
                <c:pt idx="19">
                  <c:v>0.13562459999999998</c:v>
                </c:pt>
                <c:pt idx="20">
                  <c:v>8.1555870000000016E-2</c:v>
                </c:pt>
                <c:pt idx="21">
                  <c:v>0.1688742</c:v>
                </c:pt>
                <c:pt idx="22">
                  <c:v>4.0949069999999997E-2</c:v>
                </c:pt>
                <c:pt idx="23">
                  <c:v>3.6816120000000001E-2</c:v>
                </c:pt>
                <c:pt idx="24">
                  <c:v>0.11895106000000001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6952"/>
        <c:axId val="299069696"/>
      </c:barChart>
      <c:lineChart>
        <c:grouping val="standard"/>
        <c:varyColors val="0"/>
        <c:ser>
          <c:idx val="1"/>
          <c:order val="1"/>
          <c:tx>
            <c:strRef>
              <c:f>'AONA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Dpto'!$L$7:$L$31</c:f>
              <c:strCache>
                <c:ptCount val="25"/>
                <c:pt idx="0">
                  <c:v>Cajamarca</c:v>
                </c:pt>
                <c:pt idx="1">
                  <c:v>Huancavelica</c:v>
                </c:pt>
                <c:pt idx="2">
                  <c:v>Tacna</c:v>
                </c:pt>
                <c:pt idx="3">
                  <c:v>Provincia Constitucional del Callao</c:v>
                </c:pt>
                <c:pt idx="4">
                  <c:v>Junín</c:v>
                </c:pt>
                <c:pt idx="5">
                  <c:v>Ucayali</c:v>
                </c:pt>
                <c:pt idx="6">
                  <c:v>San Martín</c:v>
                </c:pt>
                <c:pt idx="7">
                  <c:v>Pasco</c:v>
                </c:pt>
                <c:pt idx="8">
                  <c:v>Ancash</c:v>
                </c:pt>
                <c:pt idx="9">
                  <c:v>Ayacucho</c:v>
                </c:pt>
                <c:pt idx="10">
                  <c:v>Arequipa</c:v>
                </c:pt>
                <c:pt idx="11">
                  <c:v>Amazonas</c:v>
                </c:pt>
                <c:pt idx="12">
                  <c:v>Huánuco</c:v>
                </c:pt>
                <c:pt idx="13">
                  <c:v>Apurímac</c:v>
                </c:pt>
                <c:pt idx="14">
                  <c:v>Lima</c:v>
                </c:pt>
                <c:pt idx="15">
                  <c:v>Cusco</c:v>
                </c:pt>
                <c:pt idx="16">
                  <c:v>Piura</c:v>
                </c:pt>
                <c:pt idx="17">
                  <c:v>Puno</c:v>
                </c:pt>
                <c:pt idx="18">
                  <c:v>Ica</c:v>
                </c:pt>
                <c:pt idx="19">
                  <c:v>La Libertad</c:v>
                </c:pt>
                <c:pt idx="20">
                  <c:v>Madre de Dios</c:v>
                </c:pt>
                <c:pt idx="21">
                  <c:v>Lambayeque</c:v>
                </c:pt>
                <c:pt idx="22">
                  <c:v>Tumbes</c:v>
                </c:pt>
                <c:pt idx="23">
                  <c:v>Moquegua</c:v>
                </c:pt>
                <c:pt idx="24">
                  <c:v>Loreto</c:v>
                </c:pt>
              </c:strCache>
            </c:strRef>
          </c:cat>
          <c:val>
            <c:numRef>
              <c:f>'AONA Dpto'!$N$7:$N$31</c:f>
              <c:numCache>
                <c:formatCode>0%</c:formatCode>
                <c:ptCount val="25"/>
                <c:pt idx="0">
                  <c:v>0.10381340987287345</c:v>
                </c:pt>
                <c:pt idx="1">
                  <c:v>8.8746737882079443E-2</c:v>
                </c:pt>
                <c:pt idx="2">
                  <c:v>6.7860783519325549E-2</c:v>
                </c:pt>
                <c:pt idx="3">
                  <c:v>6.7516033147013724E-2</c:v>
                </c:pt>
                <c:pt idx="4">
                  <c:v>6.4071848633874967E-2</c:v>
                </c:pt>
                <c:pt idx="5">
                  <c:v>6.2683292098896823E-2</c:v>
                </c:pt>
                <c:pt idx="6">
                  <c:v>6.2045159454315851E-2</c:v>
                </c:pt>
                <c:pt idx="7">
                  <c:v>6.1714455341044028E-2</c:v>
                </c:pt>
                <c:pt idx="8">
                  <c:v>6.016485330209638E-2</c:v>
                </c:pt>
                <c:pt idx="9">
                  <c:v>5.8788342055232166E-2</c:v>
                </c:pt>
                <c:pt idx="10">
                  <c:v>5.8533778643180455E-2</c:v>
                </c:pt>
                <c:pt idx="11">
                  <c:v>5.4941215208506859E-2</c:v>
                </c:pt>
                <c:pt idx="12">
                  <c:v>5.432850735477808E-2</c:v>
                </c:pt>
                <c:pt idx="13">
                  <c:v>5.2810172917037115E-2</c:v>
                </c:pt>
                <c:pt idx="14">
                  <c:v>5.25937599101991E-2</c:v>
                </c:pt>
                <c:pt idx="15">
                  <c:v>5.2331393494380235E-2</c:v>
                </c:pt>
                <c:pt idx="16">
                  <c:v>4.861772175352768E-2</c:v>
                </c:pt>
                <c:pt idx="17">
                  <c:v>4.6952734855190394E-2</c:v>
                </c:pt>
                <c:pt idx="18">
                  <c:v>4.6848243797681266E-2</c:v>
                </c:pt>
                <c:pt idx="19">
                  <c:v>4.6000809277453619E-2</c:v>
                </c:pt>
                <c:pt idx="20">
                  <c:v>4.5860725014029963E-2</c:v>
                </c:pt>
                <c:pt idx="21">
                  <c:v>3.9976422380274344E-2</c:v>
                </c:pt>
                <c:pt idx="22">
                  <c:v>3.8577153704480047E-2</c:v>
                </c:pt>
                <c:pt idx="23">
                  <c:v>3.8343335034420993E-2</c:v>
                </c:pt>
                <c:pt idx="24">
                  <c:v>3.3699933592315753E-2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71264"/>
        <c:axId val="299071656"/>
      </c:lineChart>
      <c:catAx>
        <c:axId val="29906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69696"/>
        <c:crosses val="autoZero"/>
        <c:auto val="1"/>
        <c:lblAlgn val="ctr"/>
        <c:lblOffset val="100"/>
        <c:noMultiLvlLbl val="0"/>
      </c:catAx>
      <c:valAx>
        <c:axId val="299069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6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71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71264"/>
        <c:crosses val="max"/>
        <c:crossBetween val="between"/>
      </c:valAx>
      <c:catAx>
        <c:axId val="29907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71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Dpto'!$L$7:$L$27</c:f>
              <c:strCache>
                <c:ptCount val="21"/>
                <c:pt idx="0">
                  <c:v>Ucayali</c:v>
                </c:pt>
                <c:pt idx="1">
                  <c:v>Lambayeque</c:v>
                </c:pt>
                <c:pt idx="2">
                  <c:v>Ica</c:v>
                </c:pt>
                <c:pt idx="3">
                  <c:v>Arequipa</c:v>
                </c:pt>
                <c:pt idx="4">
                  <c:v>Lima</c:v>
                </c:pt>
                <c:pt idx="5">
                  <c:v>Huancavelica</c:v>
                </c:pt>
                <c:pt idx="6">
                  <c:v>Ancash</c:v>
                </c:pt>
                <c:pt idx="7">
                  <c:v>Apurímac</c:v>
                </c:pt>
                <c:pt idx="8">
                  <c:v>Pasco</c:v>
                </c:pt>
                <c:pt idx="9">
                  <c:v>Amazonas</c:v>
                </c:pt>
                <c:pt idx="10">
                  <c:v>Huánuco</c:v>
                </c:pt>
                <c:pt idx="11">
                  <c:v>Ayacucho</c:v>
                </c:pt>
                <c:pt idx="12">
                  <c:v>Cusco</c:v>
                </c:pt>
                <c:pt idx="13">
                  <c:v>Cajamarca</c:v>
                </c:pt>
                <c:pt idx="14">
                  <c:v>San Martín</c:v>
                </c:pt>
                <c:pt idx="15">
                  <c:v>Loreto</c:v>
                </c:pt>
                <c:pt idx="16">
                  <c:v>La Libertad</c:v>
                </c:pt>
                <c:pt idx="17">
                  <c:v>Junín</c:v>
                </c:pt>
                <c:pt idx="18">
                  <c:v>Piura</c:v>
                </c:pt>
                <c:pt idx="19">
                  <c:v>Puno</c:v>
                </c:pt>
                <c:pt idx="20">
                  <c:v>Tacna</c:v>
                </c:pt>
              </c:strCache>
            </c:strRef>
          </c:cat>
          <c:val>
            <c:numRef>
              <c:f>'AHRE Dpto'!$M$7:$M$27</c:f>
              <c:numCache>
                <c:formatCode>#,##0.0</c:formatCode>
                <c:ptCount val="21"/>
                <c:pt idx="0">
                  <c:v>3.4828079999999997E-2</c:v>
                </c:pt>
                <c:pt idx="1">
                  <c:v>2.9259039999999997E-2</c:v>
                </c:pt>
                <c:pt idx="2">
                  <c:v>2.790989E-2</c:v>
                </c:pt>
                <c:pt idx="3">
                  <c:v>1.09E-3</c:v>
                </c:pt>
                <c:pt idx="4">
                  <c:v>0.63136939000000003</c:v>
                </c:pt>
                <c:pt idx="5">
                  <c:v>8.1788349999999996E-2</c:v>
                </c:pt>
                <c:pt idx="6">
                  <c:v>5.2138440000000001E-2</c:v>
                </c:pt>
                <c:pt idx="7">
                  <c:v>2.5948720000000002E-2</c:v>
                </c:pt>
                <c:pt idx="8">
                  <c:v>2.8385830000000001E-2</c:v>
                </c:pt>
                <c:pt idx="9">
                  <c:v>2.3545590000000002E-2</c:v>
                </c:pt>
                <c:pt idx="10">
                  <c:v>2.871495E-2</c:v>
                </c:pt>
                <c:pt idx="11">
                  <c:v>1.7838710000000001E-2</c:v>
                </c:pt>
                <c:pt idx="12">
                  <c:v>3.1599059999999998E-2</c:v>
                </c:pt>
                <c:pt idx="13">
                  <c:v>3.7272859999999998E-2</c:v>
                </c:pt>
                <c:pt idx="14">
                  <c:v>3.325181E-2</c:v>
                </c:pt>
                <c:pt idx="15">
                  <c:v>3.095695E-2</c:v>
                </c:pt>
                <c:pt idx="16">
                  <c:v>2.2666140000000001E-2</c:v>
                </c:pt>
                <c:pt idx="17">
                  <c:v>2.0373740000000001E-2</c:v>
                </c:pt>
                <c:pt idx="18">
                  <c:v>1.6625879999999999E-2</c:v>
                </c:pt>
                <c:pt idx="19">
                  <c:v>4.4333870000000004E-2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68912"/>
        <c:axId val="299070480"/>
      </c:barChart>
      <c:lineChart>
        <c:grouping val="standard"/>
        <c:varyColors val="0"/>
        <c:ser>
          <c:idx val="1"/>
          <c:order val="1"/>
          <c:tx>
            <c:strRef>
              <c:f>'AHRE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Dpto'!$L$7:$L$27</c:f>
              <c:strCache>
                <c:ptCount val="21"/>
                <c:pt idx="0">
                  <c:v>Ucayali</c:v>
                </c:pt>
                <c:pt idx="1">
                  <c:v>Lambayeque</c:v>
                </c:pt>
                <c:pt idx="2">
                  <c:v>Ica</c:v>
                </c:pt>
                <c:pt idx="3">
                  <c:v>Arequipa</c:v>
                </c:pt>
                <c:pt idx="4">
                  <c:v>Lima</c:v>
                </c:pt>
                <c:pt idx="5">
                  <c:v>Huancavelica</c:v>
                </c:pt>
                <c:pt idx="6">
                  <c:v>Ancash</c:v>
                </c:pt>
                <c:pt idx="7">
                  <c:v>Apurímac</c:v>
                </c:pt>
                <c:pt idx="8">
                  <c:v>Pasco</c:v>
                </c:pt>
                <c:pt idx="9">
                  <c:v>Amazonas</c:v>
                </c:pt>
                <c:pt idx="10">
                  <c:v>Huánuco</c:v>
                </c:pt>
                <c:pt idx="11">
                  <c:v>Ayacucho</c:v>
                </c:pt>
                <c:pt idx="12">
                  <c:v>Cusco</c:v>
                </c:pt>
                <c:pt idx="13">
                  <c:v>Cajamarca</c:v>
                </c:pt>
                <c:pt idx="14">
                  <c:v>San Martín</c:v>
                </c:pt>
                <c:pt idx="15">
                  <c:v>Loreto</c:v>
                </c:pt>
                <c:pt idx="16">
                  <c:v>La Libertad</c:v>
                </c:pt>
                <c:pt idx="17">
                  <c:v>Junín</c:v>
                </c:pt>
                <c:pt idx="18">
                  <c:v>Piura</c:v>
                </c:pt>
                <c:pt idx="19">
                  <c:v>Puno</c:v>
                </c:pt>
                <c:pt idx="20">
                  <c:v>Tacna</c:v>
                </c:pt>
              </c:strCache>
            </c:strRef>
          </c:cat>
          <c:val>
            <c:numRef>
              <c:f>'AHRE Dpto'!$N$7:$N$27</c:f>
              <c:numCache>
                <c:formatCode>0%</c:formatCode>
                <c:ptCount val="21"/>
                <c:pt idx="0">
                  <c:v>0.10763160334501493</c:v>
                </c:pt>
                <c:pt idx="1">
                  <c:v>0.10678053070862117</c:v>
                </c:pt>
                <c:pt idx="2">
                  <c:v>8.887481053127666E-2</c:v>
                </c:pt>
                <c:pt idx="3">
                  <c:v>7.9515611321855861E-2</c:v>
                </c:pt>
                <c:pt idx="4">
                  <c:v>4.9566681881251184E-2</c:v>
                </c:pt>
                <c:pt idx="5">
                  <c:v>1.4802916698566249E-2</c:v>
                </c:pt>
                <c:pt idx="6">
                  <c:v>1.4564705093609106E-2</c:v>
                </c:pt>
                <c:pt idx="7">
                  <c:v>1.423572338871916E-2</c:v>
                </c:pt>
                <c:pt idx="8">
                  <c:v>9.1082020193722912E-3</c:v>
                </c:pt>
                <c:pt idx="9">
                  <c:v>6.9975362870151334E-3</c:v>
                </c:pt>
                <c:pt idx="10">
                  <c:v>5.4109074587176138E-3</c:v>
                </c:pt>
                <c:pt idx="11">
                  <c:v>5.315304685225692E-3</c:v>
                </c:pt>
                <c:pt idx="12">
                  <c:v>4.7819914529953324E-3</c:v>
                </c:pt>
                <c:pt idx="13">
                  <c:v>4.2595631397211219E-3</c:v>
                </c:pt>
                <c:pt idx="14">
                  <c:v>4.0800242456813908E-3</c:v>
                </c:pt>
                <c:pt idx="15">
                  <c:v>3.2435513135633922E-3</c:v>
                </c:pt>
                <c:pt idx="16">
                  <c:v>2.867225847730831E-3</c:v>
                </c:pt>
                <c:pt idx="17">
                  <c:v>2.4572579526609376E-3</c:v>
                </c:pt>
                <c:pt idx="18">
                  <c:v>2.2493424826556122E-3</c:v>
                </c:pt>
                <c:pt idx="19">
                  <c:v>2.2319489828955407E-3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69304"/>
        <c:axId val="299070872"/>
      </c:lineChart>
      <c:catAx>
        <c:axId val="29906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070480"/>
        <c:crosses val="autoZero"/>
        <c:auto val="1"/>
        <c:lblAlgn val="ctr"/>
        <c:lblOffset val="100"/>
        <c:noMultiLvlLbl val="0"/>
      </c:catAx>
      <c:valAx>
        <c:axId val="299070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9068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9070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069304"/>
        <c:crosses val="max"/>
        <c:crossBetween val="between"/>
      </c:valAx>
      <c:catAx>
        <c:axId val="299069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070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Dpto'!$M$7</c:f>
              <c:numCache>
                <c:formatCode>#,##0.0</c:formatCode>
                <c:ptCount val="1"/>
                <c:pt idx="0">
                  <c:v>1.06454172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34224"/>
        <c:axId val="301343512"/>
      </c:barChart>
      <c:lineChart>
        <c:grouping val="standard"/>
        <c:varyColors val="0"/>
        <c:ser>
          <c:idx val="1"/>
          <c:order val="1"/>
          <c:tx>
            <c:strRef>
              <c:f>'CPJCC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Dpto'!$N$7</c:f>
              <c:numCache>
                <c:formatCode>0%</c:formatCode>
                <c:ptCount val="1"/>
                <c:pt idx="0">
                  <c:v>0.12246674833097421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42728"/>
        <c:axId val="301341160"/>
      </c:lineChart>
      <c:catAx>
        <c:axId val="29813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43512"/>
        <c:crosses val="autoZero"/>
        <c:auto val="1"/>
        <c:lblAlgn val="ctr"/>
        <c:lblOffset val="100"/>
        <c:noMultiLvlLbl val="0"/>
      </c:catAx>
      <c:valAx>
        <c:axId val="3013435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8134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411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42728"/>
        <c:crosses val="max"/>
        <c:crossBetween val="between"/>
      </c:valAx>
      <c:catAx>
        <c:axId val="301342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411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Dpto'!$L$7:$L$9</c:f>
              <c:strCache>
                <c:ptCount val="3"/>
                <c:pt idx="0">
                  <c:v>Lima</c:v>
                </c:pt>
                <c:pt idx="1">
                  <c:v>Ancash</c:v>
                </c:pt>
                <c:pt idx="2">
                  <c:v>Puno</c:v>
                </c:pt>
              </c:strCache>
            </c:strRef>
          </c:cat>
          <c:val>
            <c:numRef>
              <c:f>'RPAM Dpto'!$M$7:$M$9</c:f>
              <c:numCache>
                <c:formatCode>#,##0.0</c:formatCode>
                <c:ptCount val="3"/>
                <c:pt idx="0">
                  <c:v>0.17008605000000002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41552"/>
        <c:axId val="301341944"/>
      </c:barChart>
      <c:lineChart>
        <c:grouping val="standard"/>
        <c:varyColors val="0"/>
        <c:ser>
          <c:idx val="1"/>
          <c:order val="1"/>
          <c:tx>
            <c:strRef>
              <c:f>'RPAM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Dpto'!$L$7:$L$9</c:f>
              <c:strCache>
                <c:ptCount val="3"/>
                <c:pt idx="0">
                  <c:v>Lima</c:v>
                </c:pt>
                <c:pt idx="1">
                  <c:v>Ancash</c:v>
                </c:pt>
                <c:pt idx="2">
                  <c:v>Puno</c:v>
                </c:pt>
              </c:strCache>
            </c:strRef>
          </c:cat>
          <c:val>
            <c:numRef>
              <c:f>'RPAM Dpto'!$N$7:$N$9</c:f>
              <c:numCache>
                <c:formatCode>0%</c:formatCode>
                <c:ptCount val="3"/>
                <c:pt idx="0">
                  <c:v>9.6855028418263545E-2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42336"/>
        <c:axId val="301340768"/>
      </c:lineChart>
      <c:catAx>
        <c:axId val="3013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41944"/>
        <c:crosses val="autoZero"/>
        <c:auto val="1"/>
        <c:lblAlgn val="ctr"/>
        <c:lblOffset val="100"/>
        <c:noMultiLvlLbl val="0"/>
      </c:catAx>
      <c:valAx>
        <c:axId val="3013419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41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40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42336"/>
        <c:crosses val="max"/>
        <c:crossBetween val="between"/>
      </c:valAx>
      <c:catAx>
        <c:axId val="30134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407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Dpto'!$L$7:$L$31</c:f>
              <c:strCache>
                <c:ptCount val="25"/>
                <c:pt idx="0">
                  <c:v>Puno</c:v>
                </c:pt>
                <c:pt idx="1">
                  <c:v>Moquegua</c:v>
                </c:pt>
                <c:pt idx="2">
                  <c:v>Arequipa</c:v>
                </c:pt>
                <c:pt idx="3">
                  <c:v>Lambayeque</c:v>
                </c:pt>
                <c:pt idx="4">
                  <c:v>La Libertad</c:v>
                </c:pt>
                <c:pt idx="5">
                  <c:v>Amazonas</c:v>
                </c:pt>
                <c:pt idx="6">
                  <c:v>Tacna</c:v>
                </c:pt>
                <c:pt idx="7">
                  <c:v>Ica</c:v>
                </c:pt>
                <c:pt idx="8">
                  <c:v>Cajamarca</c:v>
                </c:pt>
                <c:pt idx="9">
                  <c:v>Piura</c:v>
                </c:pt>
                <c:pt idx="10">
                  <c:v>Junín</c:v>
                </c:pt>
                <c:pt idx="11">
                  <c:v>Pasco</c:v>
                </c:pt>
                <c:pt idx="12">
                  <c:v>Ayacucho</c:v>
                </c:pt>
                <c:pt idx="13">
                  <c:v>San Martín</c:v>
                </c:pt>
                <c:pt idx="14">
                  <c:v>Apurímac</c:v>
                </c:pt>
                <c:pt idx="15">
                  <c:v>Ucayali</c:v>
                </c:pt>
                <c:pt idx="16">
                  <c:v>Cusco</c:v>
                </c:pt>
                <c:pt idx="17">
                  <c:v>Lima</c:v>
                </c:pt>
                <c:pt idx="18">
                  <c:v>Tumbes</c:v>
                </c:pt>
                <c:pt idx="19">
                  <c:v>Huánuco</c:v>
                </c:pt>
                <c:pt idx="20">
                  <c:v>Loreto</c:v>
                </c:pt>
                <c:pt idx="21">
                  <c:v>Huancavelica</c:v>
                </c:pt>
                <c:pt idx="22">
                  <c:v>Madre de Dios</c:v>
                </c:pt>
                <c:pt idx="23">
                  <c:v>Ancash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Dpto'!$M$7:$M$31</c:f>
              <c:numCache>
                <c:formatCode>#,##0.0</c:formatCode>
                <c:ptCount val="25"/>
                <c:pt idx="0">
                  <c:v>38.14190387999998</c:v>
                </c:pt>
                <c:pt idx="1">
                  <c:v>0.13537948999999999</c:v>
                </c:pt>
                <c:pt idx="2">
                  <c:v>0.74756273000000006</c:v>
                </c:pt>
                <c:pt idx="3">
                  <c:v>1.1737622299999999</c:v>
                </c:pt>
                <c:pt idx="4">
                  <c:v>0.57151227000000004</c:v>
                </c:pt>
                <c:pt idx="5">
                  <c:v>0.76306088000000005</c:v>
                </c:pt>
                <c:pt idx="6">
                  <c:v>0.28240785000000002</c:v>
                </c:pt>
                <c:pt idx="7">
                  <c:v>0.23858492000000003</c:v>
                </c:pt>
                <c:pt idx="8">
                  <c:v>2.2474294599999998</c:v>
                </c:pt>
                <c:pt idx="9">
                  <c:v>0.42622146999999999</c:v>
                </c:pt>
                <c:pt idx="10">
                  <c:v>1.5782051100000003</c:v>
                </c:pt>
                <c:pt idx="11">
                  <c:v>0.18209320000000004</c:v>
                </c:pt>
                <c:pt idx="12">
                  <c:v>1.0367978599999998</c:v>
                </c:pt>
                <c:pt idx="13">
                  <c:v>1.4703054499999997</c:v>
                </c:pt>
                <c:pt idx="14">
                  <c:v>0.34793564000000005</c:v>
                </c:pt>
                <c:pt idx="15">
                  <c:v>0.67386339000000017</c:v>
                </c:pt>
                <c:pt idx="16">
                  <c:v>0.37058342</c:v>
                </c:pt>
                <c:pt idx="17">
                  <c:v>1.6148077999999999</c:v>
                </c:pt>
                <c:pt idx="18">
                  <c:v>3.054014E-2</c:v>
                </c:pt>
                <c:pt idx="19">
                  <c:v>0.21717055999999998</c:v>
                </c:pt>
                <c:pt idx="20">
                  <c:v>0.20370440000000001</c:v>
                </c:pt>
                <c:pt idx="21">
                  <c:v>3.8845299999999999E-2</c:v>
                </c:pt>
                <c:pt idx="22">
                  <c:v>7.7258340000000009E-2</c:v>
                </c:pt>
                <c:pt idx="23">
                  <c:v>4.7199999999999998E-4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1752"/>
        <c:axId val="301338024"/>
      </c:barChart>
      <c:lineChart>
        <c:grouping val="standard"/>
        <c:varyColors val="0"/>
        <c:ser>
          <c:idx val="1"/>
          <c:order val="1"/>
          <c:tx>
            <c:strRef>
              <c:f>'MAPP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Dpto'!$L$7:$L$31</c:f>
              <c:strCache>
                <c:ptCount val="25"/>
                <c:pt idx="0">
                  <c:v>Puno</c:v>
                </c:pt>
                <c:pt idx="1">
                  <c:v>Moquegua</c:v>
                </c:pt>
                <c:pt idx="2">
                  <c:v>Arequipa</c:v>
                </c:pt>
                <c:pt idx="3">
                  <c:v>Lambayeque</c:v>
                </c:pt>
                <c:pt idx="4">
                  <c:v>La Libertad</c:v>
                </c:pt>
                <c:pt idx="5">
                  <c:v>Amazonas</c:v>
                </c:pt>
                <c:pt idx="6">
                  <c:v>Tacna</c:v>
                </c:pt>
                <c:pt idx="7">
                  <c:v>Ica</c:v>
                </c:pt>
                <c:pt idx="8">
                  <c:v>Cajamarca</c:v>
                </c:pt>
                <c:pt idx="9">
                  <c:v>Piura</c:v>
                </c:pt>
                <c:pt idx="10">
                  <c:v>Junín</c:v>
                </c:pt>
                <c:pt idx="11">
                  <c:v>Pasco</c:v>
                </c:pt>
                <c:pt idx="12">
                  <c:v>Ayacucho</c:v>
                </c:pt>
                <c:pt idx="13">
                  <c:v>San Martín</c:v>
                </c:pt>
                <c:pt idx="14">
                  <c:v>Apurímac</c:v>
                </c:pt>
                <c:pt idx="15">
                  <c:v>Ucayali</c:v>
                </c:pt>
                <c:pt idx="16">
                  <c:v>Cusco</c:v>
                </c:pt>
                <c:pt idx="17">
                  <c:v>Lima</c:v>
                </c:pt>
                <c:pt idx="18">
                  <c:v>Tumbes</c:v>
                </c:pt>
                <c:pt idx="19">
                  <c:v>Huánuco</c:v>
                </c:pt>
                <c:pt idx="20">
                  <c:v>Loreto</c:v>
                </c:pt>
                <c:pt idx="21">
                  <c:v>Huancavelica</c:v>
                </c:pt>
                <c:pt idx="22">
                  <c:v>Madre de Dios</c:v>
                </c:pt>
                <c:pt idx="23">
                  <c:v>Ancash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Dpto'!$N$7:$N$31</c:f>
              <c:numCache>
                <c:formatCode>0%</c:formatCode>
                <c:ptCount val="25"/>
                <c:pt idx="0">
                  <c:v>0.79118800532562794</c:v>
                </c:pt>
                <c:pt idx="1">
                  <c:v>0.22961437936210449</c:v>
                </c:pt>
                <c:pt idx="2">
                  <c:v>0.20899066120773888</c:v>
                </c:pt>
                <c:pt idx="3">
                  <c:v>0.20352139583619067</c:v>
                </c:pt>
                <c:pt idx="4">
                  <c:v>0.12935740513937374</c:v>
                </c:pt>
                <c:pt idx="5">
                  <c:v>0.11415235325823618</c:v>
                </c:pt>
                <c:pt idx="6">
                  <c:v>0.11384548807074349</c:v>
                </c:pt>
                <c:pt idx="7">
                  <c:v>9.4683318649744844E-2</c:v>
                </c:pt>
                <c:pt idx="8">
                  <c:v>8.9777666370527545E-2</c:v>
                </c:pt>
                <c:pt idx="9">
                  <c:v>8.5017501313496127E-2</c:v>
                </c:pt>
                <c:pt idx="10">
                  <c:v>8.1830037146941925E-2</c:v>
                </c:pt>
                <c:pt idx="11">
                  <c:v>6.9840454052776973E-2</c:v>
                </c:pt>
                <c:pt idx="12">
                  <c:v>6.5418690261863935E-2</c:v>
                </c:pt>
                <c:pt idx="13">
                  <c:v>5.5135271034245412E-2</c:v>
                </c:pt>
                <c:pt idx="14">
                  <c:v>4.5032464964927063E-2</c:v>
                </c:pt>
                <c:pt idx="15">
                  <c:v>4.164909396401445E-2</c:v>
                </c:pt>
                <c:pt idx="16">
                  <c:v>3.0733009259458908E-2</c:v>
                </c:pt>
                <c:pt idx="17">
                  <c:v>2.5737390691926675E-2</c:v>
                </c:pt>
                <c:pt idx="18">
                  <c:v>1.6340460002707346E-2</c:v>
                </c:pt>
                <c:pt idx="19">
                  <c:v>1.5178389473380363E-2</c:v>
                </c:pt>
                <c:pt idx="20">
                  <c:v>1.208753010394577E-2</c:v>
                </c:pt>
                <c:pt idx="21">
                  <c:v>5.8045964816751281E-3</c:v>
                </c:pt>
                <c:pt idx="22">
                  <c:v>4.8121271198713162E-3</c:v>
                </c:pt>
                <c:pt idx="23">
                  <c:v>2.5253835827595487E-4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36456"/>
        <c:axId val="301327832"/>
      </c:lineChart>
      <c:catAx>
        <c:axId val="30133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38024"/>
        <c:crosses val="autoZero"/>
        <c:auto val="1"/>
        <c:lblAlgn val="ctr"/>
        <c:lblOffset val="100"/>
        <c:noMultiLvlLbl val="0"/>
      </c:catAx>
      <c:valAx>
        <c:axId val="301338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1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27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36456"/>
        <c:crosses val="max"/>
        <c:crossBetween val="between"/>
      </c:valAx>
      <c:catAx>
        <c:axId val="301336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27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Dpto'!$L$7:$L$31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Dpto'!$M$7:$M$31</c:f>
              <c:numCache>
                <c:formatCode>#,##0.0</c:formatCode>
                <c:ptCount val="25"/>
                <c:pt idx="0">
                  <c:v>71.691333079999993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6848"/>
        <c:axId val="301339200"/>
      </c:barChart>
      <c:lineChart>
        <c:grouping val="standard"/>
        <c:varyColors val="0"/>
        <c:ser>
          <c:idx val="1"/>
          <c:order val="1"/>
          <c:tx>
            <c:strRef>
              <c:f>'AARES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Dpto'!$L$7:$L$31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Dpto'!$N$7:$N$31</c:f>
              <c:numCache>
                <c:formatCode>0%</c:formatCode>
                <c:ptCount val="25"/>
                <c:pt idx="0">
                  <c:v>0.1160463764819623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37240"/>
        <c:axId val="301330968"/>
      </c:lineChart>
      <c:catAx>
        <c:axId val="30133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39200"/>
        <c:crosses val="autoZero"/>
        <c:auto val="1"/>
        <c:lblAlgn val="ctr"/>
        <c:lblOffset val="100"/>
        <c:noMultiLvlLbl val="0"/>
      </c:catAx>
      <c:valAx>
        <c:axId val="301339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6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309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37240"/>
        <c:crosses val="max"/>
        <c:crossBetween val="between"/>
      </c:valAx>
      <c:catAx>
        <c:axId val="301337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309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Dpto'!$L$7:$L$31</c:f>
              <c:strCache>
                <c:ptCount val="25"/>
                <c:pt idx="0">
                  <c:v>Cajamarca</c:v>
                </c:pt>
                <c:pt idx="1">
                  <c:v>Amazonas</c:v>
                </c:pt>
                <c:pt idx="2">
                  <c:v>Ancash</c:v>
                </c:pt>
                <c:pt idx="3">
                  <c:v>Ica</c:v>
                </c:pt>
                <c:pt idx="4">
                  <c:v>Provincia Constitucional del Callao</c:v>
                </c:pt>
                <c:pt idx="5">
                  <c:v>Moquegua</c:v>
                </c:pt>
                <c:pt idx="6">
                  <c:v>Arequipa</c:v>
                </c:pt>
                <c:pt idx="7">
                  <c:v>Ucayali</c:v>
                </c:pt>
                <c:pt idx="8">
                  <c:v>Junín</c:v>
                </c:pt>
                <c:pt idx="9">
                  <c:v>Tacna</c:v>
                </c:pt>
                <c:pt idx="10">
                  <c:v>Apurímac</c:v>
                </c:pt>
                <c:pt idx="11">
                  <c:v>Puno</c:v>
                </c:pt>
                <c:pt idx="12">
                  <c:v>Cusco</c:v>
                </c:pt>
                <c:pt idx="13">
                  <c:v>Piura</c:v>
                </c:pt>
                <c:pt idx="14">
                  <c:v>Madre de Dios</c:v>
                </c:pt>
                <c:pt idx="15">
                  <c:v>Lambayeque</c:v>
                </c:pt>
                <c:pt idx="16">
                  <c:v>Ayacucho</c:v>
                </c:pt>
                <c:pt idx="17">
                  <c:v>Lima</c:v>
                </c:pt>
                <c:pt idx="18">
                  <c:v>Loreto</c:v>
                </c:pt>
                <c:pt idx="19">
                  <c:v>La Libertad</c:v>
                </c:pt>
                <c:pt idx="20">
                  <c:v>Huánuco</c:v>
                </c:pt>
                <c:pt idx="21">
                  <c:v>Tumbes</c:v>
                </c:pt>
                <c:pt idx="22">
                  <c:v>San Martín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'SC Dpto'!$M$7:$M$31</c:f>
              <c:numCache>
                <c:formatCode>#,##0.0</c:formatCode>
                <c:ptCount val="25"/>
                <c:pt idx="0">
                  <c:v>9.8968047999999982</c:v>
                </c:pt>
                <c:pt idx="1">
                  <c:v>4.0210255500000001</c:v>
                </c:pt>
                <c:pt idx="2">
                  <c:v>12.750556270000001</c:v>
                </c:pt>
                <c:pt idx="3">
                  <c:v>9.9534332700000032</c:v>
                </c:pt>
                <c:pt idx="4">
                  <c:v>14.115491559999997</c:v>
                </c:pt>
                <c:pt idx="5">
                  <c:v>3.5858813899999999</c:v>
                </c:pt>
                <c:pt idx="6">
                  <c:v>24.920841419999999</c:v>
                </c:pt>
                <c:pt idx="7">
                  <c:v>4.3811530899999989</c:v>
                </c:pt>
                <c:pt idx="8">
                  <c:v>12.54316451</c:v>
                </c:pt>
                <c:pt idx="9">
                  <c:v>7.1521266399999988</c:v>
                </c:pt>
                <c:pt idx="10">
                  <c:v>4.7921955999999994</c:v>
                </c:pt>
                <c:pt idx="11">
                  <c:v>12.195816520000003</c:v>
                </c:pt>
                <c:pt idx="12">
                  <c:v>16.576539340000004</c:v>
                </c:pt>
                <c:pt idx="13">
                  <c:v>14.592342149999999</c:v>
                </c:pt>
                <c:pt idx="14">
                  <c:v>2.2612242299999994</c:v>
                </c:pt>
                <c:pt idx="15">
                  <c:v>14.686592790000001</c:v>
                </c:pt>
                <c:pt idx="16">
                  <c:v>3.5211412900000001</c:v>
                </c:pt>
                <c:pt idx="17">
                  <c:v>103.10020314999998</c:v>
                </c:pt>
                <c:pt idx="18">
                  <c:v>8.4156788999999996</c:v>
                </c:pt>
                <c:pt idx="19">
                  <c:v>15.933739860000001</c:v>
                </c:pt>
                <c:pt idx="20">
                  <c:v>3.6715402200000002</c:v>
                </c:pt>
                <c:pt idx="21">
                  <c:v>4.0333286399999997</c:v>
                </c:pt>
                <c:pt idx="22">
                  <c:v>5.3325368500000003</c:v>
                </c:pt>
                <c:pt idx="23">
                  <c:v>3.8228252700000001</c:v>
                </c:pt>
                <c:pt idx="24">
                  <c:v>1.7655897200000004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478520"/>
        <c:axId val="286480480"/>
      </c:barChart>
      <c:lineChart>
        <c:grouping val="standard"/>
        <c:varyColors val="0"/>
        <c:ser>
          <c:idx val="1"/>
          <c:order val="1"/>
          <c:tx>
            <c:strRef>
              <c:f>'SC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Dpto'!$L$7:$L$31</c:f>
              <c:strCache>
                <c:ptCount val="25"/>
                <c:pt idx="0">
                  <c:v>Cajamarca</c:v>
                </c:pt>
                <c:pt idx="1">
                  <c:v>Amazonas</c:v>
                </c:pt>
                <c:pt idx="2">
                  <c:v>Ancash</c:v>
                </c:pt>
                <c:pt idx="3">
                  <c:v>Ica</c:v>
                </c:pt>
                <c:pt idx="4">
                  <c:v>Provincia Constitucional del Callao</c:v>
                </c:pt>
                <c:pt idx="5">
                  <c:v>Moquegua</c:v>
                </c:pt>
                <c:pt idx="6">
                  <c:v>Arequipa</c:v>
                </c:pt>
                <c:pt idx="7">
                  <c:v>Ucayali</c:v>
                </c:pt>
                <c:pt idx="8">
                  <c:v>Junín</c:v>
                </c:pt>
                <c:pt idx="9">
                  <c:v>Tacna</c:v>
                </c:pt>
                <c:pt idx="10">
                  <c:v>Apurímac</c:v>
                </c:pt>
                <c:pt idx="11">
                  <c:v>Puno</c:v>
                </c:pt>
                <c:pt idx="12">
                  <c:v>Cusco</c:v>
                </c:pt>
                <c:pt idx="13">
                  <c:v>Piura</c:v>
                </c:pt>
                <c:pt idx="14">
                  <c:v>Madre de Dios</c:v>
                </c:pt>
                <c:pt idx="15">
                  <c:v>Lambayeque</c:v>
                </c:pt>
                <c:pt idx="16">
                  <c:v>Ayacucho</c:v>
                </c:pt>
                <c:pt idx="17">
                  <c:v>Lima</c:v>
                </c:pt>
                <c:pt idx="18">
                  <c:v>Loreto</c:v>
                </c:pt>
                <c:pt idx="19">
                  <c:v>La Libertad</c:v>
                </c:pt>
                <c:pt idx="20">
                  <c:v>Huánuco</c:v>
                </c:pt>
                <c:pt idx="21">
                  <c:v>Tumbes</c:v>
                </c:pt>
                <c:pt idx="22">
                  <c:v>San Martín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'SC Dpto'!$N$7:$N$31</c:f>
              <c:numCache>
                <c:formatCode>0%</c:formatCode>
                <c:ptCount val="25"/>
                <c:pt idx="0">
                  <c:v>0.10048769221823171</c:v>
                </c:pt>
                <c:pt idx="1">
                  <c:v>8.584335781045449E-2</c:v>
                </c:pt>
                <c:pt idx="2">
                  <c:v>8.496580295621313E-2</c:v>
                </c:pt>
                <c:pt idx="3">
                  <c:v>8.4193734215207899E-2</c:v>
                </c:pt>
                <c:pt idx="4">
                  <c:v>8.2784364123567544E-2</c:v>
                </c:pt>
                <c:pt idx="5">
                  <c:v>8.1902318729966853E-2</c:v>
                </c:pt>
                <c:pt idx="6">
                  <c:v>8.0092658999739774E-2</c:v>
                </c:pt>
                <c:pt idx="7">
                  <c:v>7.9085751736603566E-2</c:v>
                </c:pt>
                <c:pt idx="8">
                  <c:v>7.6842414925158434E-2</c:v>
                </c:pt>
                <c:pt idx="9">
                  <c:v>7.5980649753934121E-2</c:v>
                </c:pt>
                <c:pt idx="10">
                  <c:v>7.5731270779223064E-2</c:v>
                </c:pt>
                <c:pt idx="11">
                  <c:v>7.4975830873620655E-2</c:v>
                </c:pt>
                <c:pt idx="12">
                  <c:v>7.3521700244350147E-2</c:v>
                </c:pt>
                <c:pt idx="13">
                  <c:v>7.0601330019103098E-2</c:v>
                </c:pt>
                <c:pt idx="14">
                  <c:v>6.9190542967059523E-2</c:v>
                </c:pt>
                <c:pt idx="15">
                  <c:v>6.6153316704053555E-2</c:v>
                </c:pt>
                <c:pt idx="16">
                  <c:v>6.5994470143957762E-2</c:v>
                </c:pt>
                <c:pt idx="17">
                  <c:v>6.5404408155170166E-2</c:v>
                </c:pt>
                <c:pt idx="18">
                  <c:v>6.3252654986060114E-2</c:v>
                </c:pt>
                <c:pt idx="19">
                  <c:v>6.210498988376454E-2</c:v>
                </c:pt>
                <c:pt idx="20">
                  <c:v>6.1398526555186413E-2</c:v>
                </c:pt>
                <c:pt idx="21">
                  <c:v>6.0521079599082109E-2</c:v>
                </c:pt>
                <c:pt idx="22">
                  <c:v>5.9695511114415727E-2</c:v>
                </c:pt>
                <c:pt idx="23">
                  <c:v>5.887712796717786E-2</c:v>
                </c:pt>
                <c:pt idx="24">
                  <c:v>5.2977201007580882E-2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74992"/>
        <c:axId val="286482440"/>
      </c:lineChart>
      <c:catAx>
        <c:axId val="2864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6480480"/>
        <c:crosses val="autoZero"/>
        <c:auto val="1"/>
        <c:lblAlgn val="ctr"/>
        <c:lblOffset val="100"/>
        <c:noMultiLvlLbl val="0"/>
      </c:catAx>
      <c:valAx>
        <c:axId val="286480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6478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6482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6474992"/>
        <c:crosses val="max"/>
        <c:crossBetween val="between"/>
      </c:valAx>
      <c:catAx>
        <c:axId val="28647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6482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Dpto'!$L$7:$L$31</c:f>
              <c:strCache>
                <c:ptCount val="25"/>
                <c:pt idx="0">
                  <c:v>Lima</c:v>
                </c:pt>
                <c:pt idx="1">
                  <c:v>Ucayali</c:v>
                </c:pt>
                <c:pt idx="2">
                  <c:v>San Martín</c:v>
                </c:pt>
                <c:pt idx="3">
                  <c:v>Ayacucho</c:v>
                </c:pt>
                <c:pt idx="4">
                  <c:v>Huancavelica</c:v>
                </c:pt>
                <c:pt idx="5">
                  <c:v>Junín</c:v>
                </c:pt>
                <c:pt idx="6">
                  <c:v>Loreto</c:v>
                </c:pt>
                <c:pt idx="7">
                  <c:v>Puno</c:v>
                </c:pt>
                <c:pt idx="8">
                  <c:v>Huánuco</c:v>
                </c:pt>
                <c:pt idx="9">
                  <c:v>Provincia Constitucional del Callao</c:v>
                </c:pt>
                <c:pt idx="10">
                  <c:v>Ancash</c:v>
                </c:pt>
                <c:pt idx="11">
                  <c:v>Lambayeque</c:v>
                </c:pt>
                <c:pt idx="12">
                  <c:v>Tacna</c:v>
                </c:pt>
                <c:pt idx="13">
                  <c:v>Amazonas</c:v>
                </c:pt>
                <c:pt idx="14">
                  <c:v>Cusco</c:v>
                </c:pt>
                <c:pt idx="15">
                  <c:v>Piura</c:v>
                </c:pt>
                <c:pt idx="16">
                  <c:v>Pasco</c:v>
                </c:pt>
                <c:pt idx="17">
                  <c:v>Moquegua</c:v>
                </c:pt>
                <c:pt idx="18">
                  <c:v>Ica</c:v>
                </c:pt>
                <c:pt idx="19">
                  <c:v>Arequipa</c:v>
                </c:pt>
                <c:pt idx="20">
                  <c:v>Apurímac</c:v>
                </c:pt>
                <c:pt idx="21">
                  <c:v>Cajamarca</c:v>
                </c:pt>
                <c:pt idx="22">
                  <c:v>La Libertad</c:v>
                </c:pt>
                <c:pt idx="23">
                  <c:v>Madre de Dios</c:v>
                </c:pt>
                <c:pt idx="24">
                  <c:v>Tumbes</c:v>
                </c:pt>
              </c:strCache>
            </c:strRef>
          </c:cat>
          <c:val>
            <c:numRef>
              <c:f>'MCRS Dpto'!$M$7:$M$31</c:f>
              <c:numCache>
                <c:formatCode>#,##0.0</c:formatCode>
                <c:ptCount val="25"/>
                <c:pt idx="0">
                  <c:v>25.180866410000007</c:v>
                </c:pt>
                <c:pt idx="1">
                  <c:v>0.66194468999999989</c:v>
                </c:pt>
                <c:pt idx="2">
                  <c:v>0.38652059999999999</c:v>
                </c:pt>
                <c:pt idx="3">
                  <c:v>0.21257900999999998</c:v>
                </c:pt>
                <c:pt idx="4">
                  <c:v>2.038177E-2</c:v>
                </c:pt>
                <c:pt idx="5">
                  <c:v>0.31246275000000001</c:v>
                </c:pt>
                <c:pt idx="6">
                  <c:v>0.14258856</c:v>
                </c:pt>
                <c:pt idx="7">
                  <c:v>0.25714846000000002</c:v>
                </c:pt>
                <c:pt idx="8">
                  <c:v>0.12847438000000003</c:v>
                </c:pt>
                <c:pt idx="9">
                  <c:v>0.1051301</c:v>
                </c:pt>
                <c:pt idx="10">
                  <c:v>7.5764100000000001E-2</c:v>
                </c:pt>
                <c:pt idx="11">
                  <c:v>0.10958125999999999</c:v>
                </c:pt>
                <c:pt idx="12">
                  <c:v>3.1635029999999995E-2</c:v>
                </c:pt>
                <c:pt idx="13">
                  <c:v>1.8434270000000003E-2</c:v>
                </c:pt>
                <c:pt idx="14">
                  <c:v>6.3953399999999994E-2</c:v>
                </c:pt>
                <c:pt idx="15">
                  <c:v>2.0538000000000001E-2</c:v>
                </c:pt>
                <c:pt idx="16">
                  <c:v>1.48795E-2</c:v>
                </c:pt>
                <c:pt idx="17">
                  <c:v>2.2045999999999996E-4</c:v>
                </c:pt>
                <c:pt idx="18">
                  <c:v>8.8744099999999992E-2</c:v>
                </c:pt>
                <c:pt idx="19">
                  <c:v>8.271017E-2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5280"/>
        <c:axId val="301334496"/>
      </c:barChart>
      <c:lineChart>
        <c:grouping val="standard"/>
        <c:varyColors val="0"/>
        <c:ser>
          <c:idx val="1"/>
          <c:order val="1"/>
          <c:tx>
            <c:strRef>
              <c:f>'MCRS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Dpto'!$L$7:$L$31</c:f>
              <c:strCache>
                <c:ptCount val="25"/>
                <c:pt idx="0">
                  <c:v>Lima</c:v>
                </c:pt>
                <c:pt idx="1">
                  <c:v>Ucayali</c:v>
                </c:pt>
                <c:pt idx="2">
                  <c:v>San Martín</c:v>
                </c:pt>
                <c:pt idx="3">
                  <c:v>Ayacucho</c:v>
                </c:pt>
                <c:pt idx="4">
                  <c:v>Huancavelica</c:v>
                </c:pt>
                <c:pt idx="5">
                  <c:v>Junín</c:v>
                </c:pt>
                <c:pt idx="6">
                  <c:v>Loreto</c:v>
                </c:pt>
                <c:pt idx="7">
                  <c:v>Puno</c:v>
                </c:pt>
                <c:pt idx="8">
                  <c:v>Huánuco</c:v>
                </c:pt>
                <c:pt idx="9">
                  <c:v>Provincia Constitucional del Callao</c:v>
                </c:pt>
                <c:pt idx="10">
                  <c:v>Ancash</c:v>
                </c:pt>
                <c:pt idx="11">
                  <c:v>Lambayeque</c:v>
                </c:pt>
                <c:pt idx="12">
                  <c:v>Tacna</c:v>
                </c:pt>
                <c:pt idx="13">
                  <c:v>Amazonas</c:v>
                </c:pt>
                <c:pt idx="14">
                  <c:v>Cusco</c:v>
                </c:pt>
                <c:pt idx="15">
                  <c:v>Piura</c:v>
                </c:pt>
                <c:pt idx="16">
                  <c:v>Pasco</c:v>
                </c:pt>
                <c:pt idx="17">
                  <c:v>Moquegua</c:v>
                </c:pt>
                <c:pt idx="18">
                  <c:v>Ica</c:v>
                </c:pt>
                <c:pt idx="19">
                  <c:v>Arequipa</c:v>
                </c:pt>
                <c:pt idx="20">
                  <c:v>Apurímac</c:v>
                </c:pt>
                <c:pt idx="21">
                  <c:v>Cajamarca</c:v>
                </c:pt>
                <c:pt idx="22">
                  <c:v>La Libertad</c:v>
                </c:pt>
                <c:pt idx="23">
                  <c:v>Madre de Dios</c:v>
                </c:pt>
                <c:pt idx="24">
                  <c:v>Tumbes</c:v>
                </c:pt>
              </c:strCache>
            </c:strRef>
          </c:cat>
          <c:val>
            <c:numRef>
              <c:f>'MCRS Dpto'!$N$7:$N$31</c:f>
              <c:numCache>
                <c:formatCode>0%</c:formatCode>
                <c:ptCount val="25"/>
                <c:pt idx="0">
                  <c:v>7.6928039292390615E-2</c:v>
                </c:pt>
                <c:pt idx="1">
                  <c:v>6.8762915159625349E-2</c:v>
                </c:pt>
                <c:pt idx="2">
                  <c:v>5.3988768141144963E-2</c:v>
                </c:pt>
                <c:pt idx="3">
                  <c:v>4.436782134574254E-2</c:v>
                </c:pt>
                <c:pt idx="4">
                  <c:v>4.2637723786771324E-2</c:v>
                </c:pt>
                <c:pt idx="5">
                  <c:v>2.84798739043398E-2</c:v>
                </c:pt>
                <c:pt idx="6">
                  <c:v>2.7637437505499823E-2</c:v>
                </c:pt>
                <c:pt idx="7">
                  <c:v>1.6652658878585164E-2</c:v>
                </c:pt>
                <c:pt idx="8">
                  <c:v>1.5810018954885943E-2</c:v>
                </c:pt>
                <c:pt idx="9">
                  <c:v>1.5796260438361211E-2</c:v>
                </c:pt>
                <c:pt idx="10">
                  <c:v>1.196842440491273E-2</c:v>
                </c:pt>
                <c:pt idx="11">
                  <c:v>1.0339022246191385E-2</c:v>
                </c:pt>
                <c:pt idx="12">
                  <c:v>9.4816408213397995E-3</c:v>
                </c:pt>
                <c:pt idx="13">
                  <c:v>7.7164511542066275E-3</c:v>
                </c:pt>
                <c:pt idx="14">
                  <c:v>6.7974665663734909E-3</c:v>
                </c:pt>
                <c:pt idx="15">
                  <c:v>3.1177281662254012E-3</c:v>
                </c:pt>
                <c:pt idx="16">
                  <c:v>2.1929184628421946E-3</c:v>
                </c:pt>
                <c:pt idx="17">
                  <c:v>4.8146829704012511E-4</c:v>
                </c:pt>
                <c:pt idx="18">
                  <c:v>3.8799444139915959E-4</c:v>
                </c:pt>
                <c:pt idx="19">
                  <c:v>3.585100248230081E-4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32144"/>
        <c:axId val="301335672"/>
      </c:lineChart>
      <c:catAx>
        <c:axId val="30133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34496"/>
        <c:crosses val="autoZero"/>
        <c:auto val="1"/>
        <c:lblAlgn val="ctr"/>
        <c:lblOffset val="100"/>
        <c:noMultiLvlLbl val="0"/>
      </c:catAx>
      <c:valAx>
        <c:axId val="3013344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5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35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32144"/>
        <c:crosses val="max"/>
        <c:crossBetween val="between"/>
      </c:valAx>
      <c:catAx>
        <c:axId val="30133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35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Dpto'!$M$7</c:f>
              <c:numCache>
                <c:formatCode>#,##0.0</c:formatCode>
                <c:ptCount val="1"/>
                <c:pt idx="0">
                  <c:v>2.77148671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6064"/>
        <c:axId val="301329008"/>
      </c:barChart>
      <c:lineChart>
        <c:grouping val="standard"/>
        <c:varyColors val="0"/>
        <c:ser>
          <c:idx val="1"/>
          <c:order val="1"/>
          <c:tx>
            <c:strRef>
              <c:f>'MST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Dpto'!$N$7</c:f>
              <c:numCache>
                <c:formatCode>0%</c:formatCode>
                <c:ptCount val="1"/>
                <c:pt idx="0">
                  <c:v>5.2400692271011143E-2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34104"/>
        <c:axId val="301329792"/>
      </c:lineChart>
      <c:catAx>
        <c:axId val="3013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29008"/>
        <c:crosses val="autoZero"/>
        <c:auto val="1"/>
        <c:lblAlgn val="ctr"/>
        <c:lblOffset val="100"/>
        <c:noMultiLvlLbl val="0"/>
      </c:catAx>
      <c:valAx>
        <c:axId val="3013290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60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29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34104"/>
        <c:crosses val="max"/>
        <c:crossBetween val="between"/>
      </c:valAx>
      <c:catAx>
        <c:axId val="301334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29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Dpto'!$L$7:$L$25</c:f>
              <c:strCache>
                <c:ptCount val="19"/>
                <c:pt idx="0">
                  <c:v>Amazonas</c:v>
                </c:pt>
                <c:pt idx="1">
                  <c:v>Ancash</c:v>
                </c:pt>
                <c:pt idx="2">
                  <c:v>Junín</c:v>
                </c:pt>
                <c:pt idx="3">
                  <c:v>Ayacucho</c:v>
                </c:pt>
                <c:pt idx="4">
                  <c:v>Ica</c:v>
                </c:pt>
                <c:pt idx="5">
                  <c:v>Lambayeque</c:v>
                </c:pt>
                <c:pt idx="6">
                  <c:v>Tacna</c:v>
                </c:pt>
                <c:pt idx="7">
                  <c:v>San Martín</c:v>
                </c:pt>
                <c:pt idx="8">
                  <c:v>Ucayali</c:v>
                </c:pt>
                <c:pt idx="9">
                  <c:v>Apurímac</c:v>
                </c:pt>
                <c:pt idx="10">
                  <c:v>Huánuco</c:v>
                </c:pt>
                <c:pt idx="11">
                  <c:v>Cusco</c:v>
                </c:pt>
                <c:pt idx="12">
                  <c:v>Puno</c:v>
                </c:pt>
                <c:pt idx="13">
                  <c:v>Cajamarca</c:v>
                </c:pt>
                <c:pt idx="14">
                  <c:v>Loreto</c:v>
                </c:pt>
                <c:pt idx="15">
                  <c:v>Arequipa</c:v>
                </c:pt>
                <c:pt idx="16">
                  <c:v>Lima</c:v>
                </c:pt>
                <c:pt idx="17">
                  <c:v>Piura</c:v>
                </c:pt>
                <c:pt idx="18">
                  <c:v>La Libertad</c:v>
                </c:pt>
              </c:strCache>
            </c:strRef>
          </c:cat>
          <c:val>
            <c:numRef>
              <c:f>'MPE Dpto'!$M$7:$M$25</c:f>
              <c:numCache>
                <c:formatCode>#,##0.0</c:formatCode>
                <c:ptCount val="19"/>
                <c:pt idx="0">
                  <c:v>22.252860549999998</c:v>
                </c:pt>
                <c:pt idx="1">
                  <c:v>1.1992948000000005</c:v>
                </c:pt>
                <c:pt idx="2">
                  <c:v>9.6632999999999997E-3</c:v>
                </c:pt>
                <c:pt idx="3">
                  <c:v>9.6632999999999997E-3</c:v>
                </c:pt>
                <c:pt idx="4">
                  <c:v>9.8533000000000006E-3</c:v>
                </c:pt>
                <c:pt idx="5">
                  <c:v>9.6632999999999997E-3</c:v>
                </c:pt>
                <c:pt idx="6">
                  <c:v>9.6632999999999997E-3</c:v>
                </c:pt>
                <c:pt idx="7">
                  <c:v>9.6632999999999997E-3</c:v>
                </c:pt>
                <c:pt idx="8">
                  <c:v>9.6632999999999997E-3</c:v>
                </c:pt>
                <c:pt idx="9">
                  <c:v>9.6632999999999997E-3</c:v>
                </c:pt>
                <c:pt idx="10">
                  <c:v>1.00833E-2</c:v>
                </c:pt>
                <c:pt idx="11">
                  <c:v>9.6632999999999997E-3</c:v>
                </c:pt>
                <c:pt idx="12">
                  <c:v>9.6632999999999997E-3</c:v>
                </c:pt>
                <c:pt idx="13">
                  <c:v>6.1066499999999999E-3</c:v>
                </c:pt>
                <c:pt idx="14">
                  <c:v>9.6632999999999997E-3</c:v>
                </c:pt>
                <c:pt idx="15">
                  <c:v>9.6632999999999997E-3</c:v>
                </c:pt>
                <c:pt idx="16">
                  <c:v>3.4775883000000003</c:v>
                </c:pt>
                <c:pt idx="17">
                  <c:v>3.8466500000000001E-3</c:v>
                </c:pt>
                <c:pt idx="18">
                  <c:v>3.5566499999999997E-3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8416"/>
        <c:axId val="301332536"/>
      </c:barChart>
      <c:lineChart>
        <c:grouping val="standard"/>
        <c:varyColors val="0"/>
        <c:ser>
          <c:idx val="1"/>
          <c:order val="1"/>
          <c:tx>
            <c:strRef>
              <c:f>'MPE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Dpto'!$L$7:$L$25</c:f>
              <c:strCache>
                <c:ptCount val="19"/>
                <c:pt idx="0">
                  <c:v>Amazonas</c:v>
                </c:pt>
                <c:pt idx="1">
                  <c:v>Ancash</c:v>
                </c:pt>
                <c:pt idx="2">
                  <c:v>Junín</c:v>
                </c:pt>
                <c:pt idx="3">
                  <c:v>Ayacucho</c:v>
                </c:pt>
                <c:pt idx="4">
                  <c:v>Ica</c:v>
                </c:pt>
                <c:pt idx="5">
                  <c:v>Lambayeque</c:v>
                </c:pt>
                <c:pt idx="6">
                  <c:v>Tacna</c:v>
                </c:pt>
                <c:pt idx="7">
                  <c:v>San Martín</c:v>
                </c:pt>
                <c:pt idx="8">
                  <c:v>Ucayali</c:v>
                </c:pt>
                <c:pt idx="9">
                  <c:v>Apurímac</c:v>
                </c:pt>
                <c:pt idx="10">
                  <c:v>Huánuco</c:v>
                </c:pt>
                <c:pt idx="11">
                  <c:v>Cusco</c:v>
                </c:pt>
                <c:pt idx="12">
                  <c:v>Puno</c:v>
                </c:pt>
                <c:pt idx="13">
                  <c:v>Cajamarca</c:v>
                </c:pt>
                <c:pt idx="14">
                  <c:v>Loreto</c:v>
                </c:pt>
                <c:pt idx="15">
                  <c:v>Arequipa</c:v>
                </c:pt>
                <c:pt idx="16">
                  <c:v>Lima</c:v>
                </c:pt>
                <c:pt idx="17">
                  <c:v>Piura</c:v>
                </c:pt>
                <c:pt idx="18">
                  <c:v>La Libertad</c:v>
                </c:pt>
              </c:strCache>
            </c:strRef>
          </c:cat>
          <c:val>
            <c:numRef>
              <c:f>'MPE Dpto'!$N$7:$N$25</c:f>
              <c:numCache>
                <c:formatCode>0%</c:formatCode>
                <c:ptCount val="19"/>
                <c:pt idx="0">
                  <c:v>0.17295866708089541</c:v>
                </c:pt>
                <c:pt idx="1">
                  <c:v>9.5163721112035748E-2</c:v>
                </c:pt>
                <c:pt idx="2">
                  <c:v>4.6291479240619125E-2</c:v>
                </c:pt>
                <c:pt idx="3">
                  <c:v>4.6225047716085696E-2</c:v>
                </c:pt>
                <c:pt idx="4">
                  <c:v>4.6004977145285023E-2</c:v>
                </c:pt>
                <c:pt idx="5">
                  <c:v>4.5895729735121037E-2</c:v>
                </c:pt>
                <c:pt idx="6">
                  <c:v>4.5703407666658771E-2</c:v>
                </c:pt>
                <c:pt idx="7">
                  <c:v>4.5357171354946518E-2</c:v>
                </c:pt>
                <c:pt idx="8">
                  <c:v>4.5208632555006109E-2</c:v>
                </c:pt>
                <c:pt idx="9">
                  <c:v>4.5145270475451887E-2</c:v>
                </c:pt>
                <c:pt idx="10">
                  <c:v>4.3453322358639766E-2</c:v>
                </c:pt>
                <c:pt idx="11">
                  <c:v>4.3323664306946001E-2</c:v>
                </c:pt>
                <c:pt idx="12">
                  <c:v>4.313029739030301E-2</c:v>
                </c:pt>
                <c:pt idx="13">
                  <c:v>3.6399155982332856E-2</c:v>
                </c:pt>
                <c:pt idx="14">
                  <c:v>3.6325600802950171E-2</c:v>
                </c:pt>
                <c:pt idx="15">
                  <c:v>3.0068611435239208E-2</c:v>
                </c:pt>
                <c:pt idx="16">
                  <c:v>1.804397486505694E-2</c:v>
                </c:pt>
                <c:pt idx="17">
                  <c:v>1.7113792382401492E-2</c:v>
                </c:pt>
                <c:pt idx="18">
                  <c:v>1.4117668073147592E-2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39984"/>
        <c:axId val="301330184"/>
      </c:lineChart>
      <c:catAx>
        <c:axId val="30133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32536"/>
        <c:crosses val="autoZero"/>
        <c:auto val="1"/>
        <c:lblAlgn val="ctr"/>
        <c:lblOffset val="100"/>
        <c:noMultiLvlLbl val="0"/>
      </c:catAx>
      <c:valAx>
        <c:axId val="3013325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8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30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39984"/>
        <c:crosses val="max"/>
        <c:crossBetween val="between"/>
      </c:valAx>
      <c:catAx>
        <c:axId val="30133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30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Dpto'!$M$7</c:f>
              <c:numCache>
                <c:formatCode>#,##0.0</c:formatCode>
                <c:ptCount val="1"/>
                <c:pt idx="0">
                  <c:v>0.11467384999999999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0576"/>
        <c:axId val="301328224"/>
      </c:barChart>
      <c:lineChart>
        <c:grouping val="standard"/>
        <c:varyColors val="0"/>
        <c:ser>
          <c:idx val="1"/>
          <c:order val="1"/>
          <c:tx>
            <c:strRef>
              <c:f>'FMIN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Dpto'!$N$7</c:f>
              <c:numCache>
                <c:formatCode>0%</c:formatCode>
                <c:ptCount val="1"/>
                <c:pt idx="0">
                  <c:v>1.7799903638186225E-2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29400"/>
        <c:axId val="301328616"/>
      </c:lineChart>
      <c:catAx>
        <c:axId val="30133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28224"/>
        <c:crosses val="autoZero"/>
        <c:auto val="1"/>
        <c:lblAlgn val="ctr"/>
        <c:lblOffset val="100"/>
        <c:noMultiLvlLbl val="0"/>
      </c:catAx>
      <c:valAx>
        <c:axId val="301328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0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1328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1329400"/>
        <c:crosses val="max"/>
        <c:crossBetween val="between"/>
      </c:valAx>
      <c:catAx>
        <c:axId val="301329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1328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Dpto'!$L$7:$L$32</c:f>
              <c:strCache>
                <c:ptCount val="26"/>
                <c:pt idx="0">
                  <c:v>Apurímac</c:v>
                </c:pt>
                <c:pt idx="1">
                  <c:v>Huánuco</c:v>
                </c:pt>
                <c:pt idx="2">
                  <c:v>Piura</c:v>
                </c:pt>
                <c:pt idx="3">
                  <c:v>Cajamarca</c:v>
                </c:pt>
                <c:pt idx="4">
                  <c:v>San Martín</c:v>
                </c:pt>
                <c:pt idx="5">
                  <c:v>Lima</c:v>
                </c:pt>
                <c:pt idx="6">
                  <c:v>Moquegua</c:v>
                </c:pt>
                <c:pt idx="7">
                  <c:v>Ucayali</c:v>
                </c:pt>
                <c:pt idx="8">
                  <c:v>Ayacucho</c:v>
                </c:pt>
                <c:pt idx="9">
                  <c:v>Puno</c:v>
                </c:pt>
                <c:pt idx="10">
                  <c:v>Amazonas</c:v>
                </c:pt>
                <c:pt idx="11">
                  <c:v>La Libertad</c:v>
                </c:pt>
                <c:pt idx="12">
                  <c:v>Junín</c:v>
                </c:pt>
                <c:pt idx="13">
                  <c:v>Arequipa</c:v>
                </c:pt>
                <c:pt idx="14">
                  <c:v>Pasco</c:v>
                </c:pt>
                <c:pt idx="15">
                  <c:v>Cusco</c:v>
                </c:pt>
                <c:pt idx="16">
                  <c:v>Lambayeque</c:v>
                </c:pt>
                <c:pt idx="17">
                  <c:v>Ancash</c:v>
                </c:pt>
                <c:pt idx="18">
                  <c:v>Ica</c:v>
                </c:pt>
                <c:pt idx="19">
                  <c:v>Embajadas en el Exterior</c:v>
                </c:pt>
                <c:pt idx="20">
                  <c:v>Provincia Constitucional del Callao</c:v>
                </c:pt>
                <c:pt idx="21">
                  <c:v>Huancavelica</c:v>
                </c:pt>
                <c:pt idx="22">
                  <c:v>Loreto</c:v>
                </c:pt>
                <c:pt idx="23">
                  <c:v>Madre de Dios</c:v>
                </c:pt>
                <c:pt idx="24">
                  <c:v>Tacna</c:v>
                </c:pt>
                <c:pt idx="25">
                  <c:v>Tumbes</c:v>
                </c:pt>
              </c:strCache>
            </c:strRef>
          </c:cat>
          <c:val>
            <c:numRef>
              <c:f>'MCDT Dpto'!$M$7:$M$32</c:f>
              <c:numCache>
                <c:formatCode>#,##0.0</c:formatCode>
                <c:ptCount val="26"/>
                <c:pt idx="0">
                  <c:v>6.6859999999999992E-3</c:v>
                </c:pt>
                <c:pt idx="1">
                  <c:v>0.11241482000000001</c:v>
                </c:pt>
                <c:pt idx="2">
                  <c:v>6.8494180000000002E-2</c:v>
                </c:pt>
                <c:pt idx="3">
                  <c:v>0.11632465</c:v>
                </c:pt>
                <c:pt idx="4">
                  <c:v>9.7750370000000017E-2</c:v>
                </c:pt>
                <c:pt idx="5">
                  <c:v>3.8946603599999992</c:v>
                </c:pt>
                <c:pt idx="6">
                  <c:v>6.8320789999999992E-2</c:v>
                </c:pt>
                <c:pt idx="7">
                  <c:v>1.20623758</c:v>
                </c:pt>
                <c:pt idx="8">
                  <c:v>0.10547244</c:v>
                </c:pt>
                <c:pt idx="9">
                  <c:v>0.10254120999999999</c:v>
                </c:pt>
                <c:pt idx="10">
                  <c:v>1.85263175</c:v>
                </c:pt>
                <c:pt idx="11">
                  <c:v>4.511718E-2</c:v>
                </c:pt>
                <c:pt idx="12">
                  <c:v>2.8107640000000003E-2</c:v>
                </c:pt>
                <c:pt idx="13">
                  <c:v>0.22690045000000003</c:v>
                </c:pt>
                <c:pt idx="14">
                  <c:v>8.9832899999999997E-3</c:v>
                </c:pt>
                <c:pt idx="15">
                  <c:v>4.0129540000000005E-2</c:v>
                </c:pt>
                <c:pt idx="16">
                  <c:v>1.9821249999999999E-2</c:v>
                </c:pt>
                <c:pt idx="17">
                  <c:v>4.7157400000000004E-3</c:v>
                </c:pt>
                <c:pt idx="18">
                  <c:v>5.4939999999999996E-2</c:v>
                </c:pt>
                <c:pt idx="19">
                  <c:v>5.9555180000000006E-2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31360"/>
        <c:axId val="301334888"/>
      </c:barChart>
      <c:lineChart>
        <c:grouping val="standard"/>
        <c:varyColors val="0"/>
        <c:ser>
          <c:idx val="1"/>
          <c:order val="1"/>
          <c:tx>
            <c:strRef>
              <c:f>'MCDT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Dpto'!$L$7:$L$32</c:f>
              <c:strCache>
                <c:ptCount val="26"/>
                <c:pt idx="0">
                  <c:v>Apurímac</c:v>
                </c:pt>
                <c:pt idx="1">
                  <c:v>Huánuco</c:v>
                </c:pt>
                <c:pt idx="2">
                  <c:v>Piura</c:v>
                </c:pt>
                <c:pt idx="3">
                  <c:v>Cajamarca</c:v>
                </c:pt>
                <c:pt idx="4">
                  <c:v>San Martín</c:v>
                </c:pt>
                <c:pt idx="5">
                  <c:v>Lima</c:v>
                </c:pt>
                <c:pt idx="6">
                  <c:v>Moquegua</c:v>
                </c:pt>
                <c:pt idx="7">
                  <c:v>Ucayali</c:v>
                </c:pt>
                <c:pt idx="8">
                  <c:v>Ayacucho</c:v>
                </c:pt>
                <c:pt idx="9">
                  <c:v>Puno</c:v>
                </c:pt>
                <c:pt idx="10">
                  <c:v>Amazonas</c:v>
                </c:pt>
                <c:pt idx="11">
                  <c:v>La Libertad</c:v>
                </c:pt>
                <c:pt idx="12">
                  <c:v>Junín</c:v>
                </c:pt>
                <c:pt idx="13">
                  <c:v>Arequipa</c:v>
                </c:pt>
                <c:pt idx="14">
                  <c:v>Pasco</c:v>
                </c:pt>
                <c:pt idx="15">
                  <c:v>Cusco</c:v>
                </c:pt>
                <c:pt idx="16">
                  <c:v>Lambayeque</c:v>
                </c:pt>
                <c:pt idx="17">
                  <c:v>Ancash</c:v>
                </c:pt>
                <c:pt idx="18">
                  <c:v>Ica</c:v>
                </c:pt>
                <c:pt idx="19">
                  <c:v>Embajadas en el Exterior</c:v>
                </c:pt>
                <c:pt idx="20">
                  <c:v>Provincia Constitucional del Callao</c:v>
                </c:pt>
                <c:pt idx="21">
                  <c:v>Huancavelica</c:v>
                </c:pt>
                <c:pt idx="22">
                  <c:v>Loreto</c:v>
                </c:pt>
                <c:pt idx="23">
                  <c:v>Madre de Dios</c:v>
                </c:pt>
                <c:pt idx="24">
                  <c:v>Tacna</c:v>
                </c:pt>
                <c:pt idx="25">
                  <c:v>Tumbes</c:v>
                </c:pt>
              </c:strCache>
            </c:strRef>
          </c:cat>
          <c:val>
            <c:numRef>
              <c:f>'MCDT Dpto'!$N$7:$N$32</c:f>
              <c:numCache>
                <c:formatCode>0%</c:formatCode>
                <c:ptCount val="26"/>
                <c:pt idx="0">
                  <c:v>9.5181151683393805E-2</c:v>
                </c:pt>
                <c:pt idx="1">
                  <c:v>6.6814832601577556E-2</c:v>
                </c:pt>
                <c:pt idx="2">
                  <c:v>6.2256909286247941E-2</c:v>
                </c:pt>
                <c:pt idx="3">
                  <c:v>6.117221192968212E-2</c:v>
                </c:pt>
                <c:pt idx="4">
                  <c:v>5.1645119330153443E-2</c:v>
                </c:pt>
                <c:pt idx="5">
                  <c:v>5.0242928781165222E-2</c:v>
                </c:pt>
                <c:pt idx="6">
                  <c:v>4.3799308912338276E-2</c:v>
                </c:pt>
                <c:pt idx="7">
                  <c:v>3.5031727091657416E-2</c:v>
                </c:pt>
                <c:pt idx="8">
                  <c:v>3.486642669211644E-2</c:v>
                </c:pt>
                <c:pt idx="9">
                  <c:v>3.087525838227478E-2</c:v>
                </c:pt>
                <c:pt idx="10">
                  <c:v>2.9664089327504389E-2</c:v>
                </c:pt>
                <c:pt idx="11">
                  <c:v>2.0980431455687464E-2</c:v>
                </c:pt>
                <c:pt idx="12">
                  <c:v>2.0191312768216448E-2</c:v>
                </c:pt>
                <c:pt idx="13">
                  <c:v>1.444837162589961E-2</c:v>
                </c:pt>
                <c:pt idx="14">
                  <c:v>1.2264998982842114E-2</c:v>
                </c:pt>
                <c:pt idx="15">
                  <c:v>6.3617564800139016E-3</c:v>
                </c:pt>
                <c:pt idx="16">
                  <c:v>4.7657259639948294E-3</c:v>
                </c:pt>
                <c:pt idx="17">
                  <c:v>4.4208888201407144E-3</c:v>
                </c:pt>
                <c:pt idx="18">
                  <c:v>4.3813269662939273E-3</c:v>
                </c:pt>
                <c:pt idx="19">
                  <c:v>1.0448951425321795E-3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3184"/>
        <c:axId val="304367888"/>
      </c:lineChart>
      <c:catAx>
        <c:axId val="3013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334888"/>
        <c:crosses val="autoZero"/>
        <c:auto val="1"/>
        <c:lblAlgn val="ctr"/>
        <c:lblOffset val="100"/>
        <c:noMultiLvlLbl val="0"/>
      </c:catAx>
      <c:valAx>
        <c:axId val="3013348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1331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67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3184"/>
        <c:crosses val="max"/>
        <c:crossBetween val="between"/>
      </c:valAx>
      <c:catAx>
        <c:axId val="30436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67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Dpto'!$L$7:$L$19</c:f>
              <c:strCache>
                <c:ptCount val="13"/>
                <c:pt idx="0">
                  <c:v>Ayacucho</c:v>
                </c:pt>
                <c:pt idx="1">
                  <c:v>Lima</c:v>
                </c:pt>
                <c:pt idx="2">
                  <c:v>Cusco</c:v>
                </c:pt>
                <c:pt idx="3">
                  <c:v>Ancash</c:v>
                </c:pt>
                <c:pt idx="4">
                  <c:v>Arequipa</c:v>
                </c:pt>
                <c:pt idx="5">
                  <c:v>Provincia Constitucional del Callao</c:v>
                </c:pt>
                <c:pt idx="6">
                  <c:v>Ica</c:v>
                </c:pt>
                <c:pt idx="7">
                  <c:v>La Libertad</c:v>
                </c:pt>
                <c:pt idx="8">
                  <c:v>Loreto</c:v>
                </c:pt>
                <c:pt idx="9">
                  <c:v>Madre de Dios</c:v>
                </c:pt>
                <c:pt idx="10">
                  <c:v>Piura</c:v>
                </c:pt>
                <c:pt idx="11">
                  <c:v>Puno</c:v>
                </c:pt>
                <c:pt idx="12">
                  <c:v>San Martín</c:v>
                </c:pt>
              </c:strCache>
            </c:strRef>
          </c:cat>
          <c:val>
            <c:numRef>
              <c:f>'RMI Dpto'!$M$7:$M$19</c:f>
              <c:numCache>
                <c:formatCode>#,##0.0</c:formatCode>
                <c:ptCount val="13"/>
                <c:pt idx="0">
                  <c:v>0.1046175</c:v>
                </c:pt>
                <c:pt idx="1">
                  <c:v>2.0485166700000002</c:v>
                </c:pt>
                <c:pt idx="2">
                  <c:v>0.20553750000000001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64360"/>
        <c:axId val="304362792"/>
      </c:barChart>
      <c:lineChart>
        <c:grouping val="standard"/>
        <c:varyColors val="0"/>
        <c:ser>
          <c:idx val="1"/>
          <c:order val="1"/>
          <c:tx>
            <c:strRef>
              <c:f>'RMI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Dpto'!$L$7:$L$19</c:f>
              <c:strCache>
                <c:ptCount val="13"/>
                <c:pt idx="0">
                  <c:v>Ayacucho</c:v>
                </c:pt>
                <c:pt idx="1">
                  <c:v>Lima</c:v>
                </c:pt>
                <c:pt idx="2">
                  <c:v>Cusco</c:v>
                </c:pt>
                <c:pt idx="3">
                  <c:v>Ancash</c:v>
                </c:pt>
                <c:pt idx="4">
                  <c:v>Arequipa</c:v>
                </c:pt>
                <c:pt idx="5">
                  <c:v>Provincia Constitucional del Callao</c:v>
                </c:pt>
                <c:pt idx="6">
                  <c:v>Ica</c:v>
                </c:pt>
                <c:pt idx="7">
                  <c:v>La Libertad</c:v>
                </c:pt>
                <c:pt idx="8">
                  <c:v>Loreto</c:v>
                </c:pt>
                <c:pt idx="9">
                  <c:v>Madre de Dios</c:v>
                </c:pt>
                <c:pt idx="10">
                  <c:v>Piura</c:v>
                </c:pt>
                <c:pt idx="11">
                  <c:v>Puno</c:v>
                </c:pt>
                <c:pt idx="12">
                  <c:v>San Martín</c:v>
                </c:pt>
              </c:strCache>
            </c:strRef>
          </c:cat>
          <c:val>
            <c:numRef>
              <c:f>'RMI Dpto'!$N$7:$N$19</c:f>
              <c:numCache>
                <c:formatCode>0%</c:formatCode>
                <c:ptCount val="13"/>
                <c:pt idx="0">
                  <c:v>0.14146484929617462</c:v>
                </c:pt>
                <c:pt idx="1">
                  <c:v>4.9617673804803891E-2</c:v>
                </c:pt>
                <c:pt idx="2">
                  <c:v>4.7188849759518529E-2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59264"/>
        <c:axId val="304363576"/>
      </c:lineChart>
      <c:catAx>
        <c:axId val="30436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62792"/>
        <c:crosses val="autoZero"/>
        <c:auto val="1"/>
        <c:lblAlgn val="ctr"/>
        <c:lblOffset val="100"/>
        <c:noMultiLvlLbl val="0"/>
      </c:catAx>
      <c:valAx>
        <c:axId val="304362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64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63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59264"/>
        <c:crosses val="max"/>
        <c:crossBetween val="between"/>
      </c:valAx>
      <c:catAx>
        <c:axId val="30435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63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Dpto'!$L$7:$L$31</c:f>
              <c:strCache>
                <c:ptCount val="25"/>
                <c:pt idx="0">
                  <c:v>La Libertad</c:v>
                </c:pt>
                <c:pt idx="1">
                  <c:v>Cajamarca</c:v>
                </c:pt>
                <c:pt idx="2">
                  <c:v>Lima</c:v>
                </c:pt>
                <c:pt idx="3">
                  <c:v>Tacna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Lambayeque</c:v>
                </c:pt>
                <c:pt idx="8">
                  <c:v>San Martín</c:v>
                </c:pt>
                <c:pt idx="9">
                  <c:v>Arequipa</c:v>
                </c:pt>
                <c:pt idx="10">
                  <c:v>Puno</c:v>
                </c:pt>
                <c:pt idx="11">
                  <c:v>Apurímac</c:v>
                </c:pt>
                <c:pt idx="12">
                  <c:v>Moquegua</c:v>
                </c:pt>
                <c:pt idx="13">
                  <c:v>Ayacucho</c:v>
                </c:pt>
                <c:pt idx="14">
                  <c:v>Junín</c:v>
                </c:pt>
                <c:pt idx="15">
                  <c:v>Ica</c:v>
                </c:pt>
                <c:pt idx="16">
                  <c:v>Madre de Dios</c:v>
                </c:pt>
                <c:pt idx="17">
                  <c:v>Loreto</c:v>
                </c:pt>
                <c:pt idx="18">
                  <c:v>Huánuco</c:v>
                </c:pt>
                <c:pt idx="19">
                  <c:v>Amazonas</c:v>
                </c:pt>
                <c:pt idx="20">
                  <c:v>Ancash</c:v>
                </c:pt>
                <c:pt idx="21">
                  <c:v>Ucayali</c:v>
                </c:pt>
                <c:pt idx="22">
                  <c:v>Tumbes</c:v>
                </c:pt>
                <c:pt idx="23">
                  <c:v>Piura</c:v>
                </c:pt>
                <c:pt idx="24">
                  <c:v>Pasco</c:v>
                </c:pt>
              </c:strCache>
            </c:strRef>
          </c:cat>
          <c:val>
            <c:numRef>
              <c:f>'PCSD Dpto'!$M$7:$M$31</c:f>
              <c:numCache>
                <c:formatCode>#,##0.0</c:formatCode>
                <c:ptCount val="25"/>
                <c:pt idx="0">
                  <c:v>9.0244110000000002E-2</c:v>
                </c:pt>
                <c:pt idx="1">
                  <c:v>0.10785923</c:v>
                </c:pt>
                <c:pt idx="2">
                  <c:v>3.0721366700000003</c:v>
                </c:pt>
                <c:pt idx="3">
                  <c:v>7.2096400000000005E-2</c:v>
                </c:pt>
                <c:pt idx="4">
                  <c:v>3.9800000000000002E-2</c:v>
                </c:pt>
                <c:pt idx="5">
                  <c:v>7.5714530000000002E-2</c:v>
                </c:pt>
                <c:pt idx="6">
                  <c:v>2.4451149999999998E-2</c:v>
                </c:pt>
                <c:pt idx="7">
                  <c:v>2.5728870000000004E-2</c:v>
                </c:pt>
                <c:pt idx="8">
                  <c:v>6.7683649999999998E-2</c:v>
                </c:pt>
                <c:pt idx="9">
                  <c:v>9.1043439999999989E-2</c:v>
                </c:pt>
                <c:pt idx="10">
                  <c:v>7.2335979999999994E-2</c:v>
                </c:pt>
                <c:pt idx="11">
                  <c:v>4.8633370000000002E-2</c:v>
                </c:pt>
                <c:pt idx="12">
                  <c:v>1.20941E-2</c:v>
                </c:pt>
                <c:pt idx="13">
                  <c:v>2.9069419999999999E-2</c:v>
                </c:pt>
                <c:pt idx="14">
                  <c:v>2.5552890000000002E-2</c:v>
                </c:pt>
                <c:pt idx="15">
                  <c:v>4.1062540000000002E-2</c:v>
                </c:pt>
                <c:pt idx="16">
                  <c:v>1.380144E-2</c:v>
                </c:pt>
                <c:pt idx="17">
                  <c:v>8.7165999999999997E-3</c:v>
                </c:pt>
                <c:pt idx="18">
                  <c:v>2.2818479999999999E-2</c:v>
                </c:pt>
                <c:pt idx="19">
                  <c:v>7.4615899999999997E-3</c:v>
                </c:pt>
                <c:pt idx="20">
                  <c:v>1.621645E-2</c:v>
                </c:pt>
                <c:pt idx="21">
                  <c:v>1.65E-3</c:v>
                </c:pt>
                <c:pt idx="22">
                  <c:v>3.4722000000000003E-2</c:v>
                </c:pt>
                <c:pt idx="23">
                  <c:v>6.6274799999999998E-3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7696"/>
        <c:axId val="304363968"/>
      </c:barChart>
      <c:lineChart>
        <c:grouping val="standard"/>
        <c:varyColors val="0"/>
        <c:ser>
          <c:idx val="1"/>
          <c:order val="1"/>
          <c:tx>
            <c:strRef>
              <c:f>'PCSD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Dpto'!$L$7:$L$31</c:f>
              <c:strCache>
                <c:ptCount val="25"/>
                <c:pt idx="0">
                  <c:v>La Libertad</c:v>
                </c:pt>
                <c:pt idx="1">
                  <c:v>Cajamarca</c:v>
                </c:pt>
                <c:pt idx="2">
                  <c:v>Lima</c:v>
                </c:pt>
                <c:pt idx="3">
                  <c:v>Tacna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Lambayeque</c:v>
                </c:pt>
                <c:pt idx="8">
                  <c:v>San Martín</c:v>
                </c:pt>
                <c:pt idx="9">
                  <c:v>Arequipa</c:v>
                </c:pt>
                <c:pt idx="10">
                  <c:v>Puno</c:v>
                </c:pt>
                <c:pt idx="11">
                  <c:v>Apurímac</c:v>
                </c:pt>
                <c:pt idx="12">
                  <c:v>Moquegua</c:v>
                </c:pt>
                <c:pt idx="13">
                  <c:v>Ayacucho</c:v>
                </c:pt>
                <c:pt idx="14">
                  <c:v>Junín</c:v>
                </c:pt>
                <c:pt idx="15">
                  <c:v>Ica</c:v>
                </c:pt>
                <c:pt idx="16">
                  <c:v>Madre de Dios</c:v>
                </c:pt>
                <c:pt idx="17">
                  <c:v>Loreto</c:v>
                </c:pt>
                <c:pt idx="18">
                  <c:v>Huánuco</c:v>
                </c:pt>
                <c:pt idx="19">
                  <c:v>Amazonas</c:v>
                </c:pt>
                <c:pt idx="20">
                  <c:v>Ancash</c:v>
                </c:pt>
                <c:pt idx="21">
                  <c:v>Ucayali</c:v>
                </c:pt>
                <c:pt idx="22">
                  <c:v>Tumbes</c:v>
                </c:pt>
                <c:pt idx="23">
                  <c:v>Piura</c:v>
                </c:pt>
                <c:pt idx="24">
                  <c:v>Pasco</c:v>
                </c:pt>
              </c:strCache>
            </c:strRef>
          </c:cat>
          <c:val>
            <c:numRef>
              <c:f>'PCSD Dpto'!$N$7:$N$31</c:f>
              <c:numCache>
                <c:formatCode>0%</c:formatCode>
                <c:ptCount val="25"/>
                <c:pt idx="0">
                  <c:v>0.13541667541993163</c:v>
                </c:pt>
                <c:pt idx="1">
                  <c:v>0.10907189128733258</c:v>
                </c:pt>
                <c:pt idx="2">
                  <c:v>9.0495957349550238E-2</c:v>
                </c:pt>
                <c:pt idx="3">
                  <c:v>8.5660785362086378E-2</c:v>
                </c:pt>
                <c:pt idx="4">
                  <c:v>8.3979178227870557E-2</c:v>
                </c:pt>
                <c:pt idx="5">
                  <c:v>7.6361541339771896E-2</c:v>
                </c:pt>
                <c:pt idx="6">
                  <c:v>6.8289763999441422E-2</c:v>
                </c:pt>
                <c:pt idx="7">
                  <c:v>6.5360425356792651E-2</c:v>
                </c:pt>
                <c:pt idx="8">
                  <c:v>6.3685296057614776E-2</c:v>
                </c:pt>
                <c:pt idx="9">
                  <c:v>6.0145257464032445E-2</c:v>
                </c:pt>
                <c:pt idx="10">
                  <c:v>5.3294260491831537E-2</c:v>
                </c:pt>
                <c:pt idx="11">
                  <c:v>4.9930002227855194E-2</c:v>
                </c:pt>
                <c:pt idx="12">
                  <c:v>4.9694701028894513E-2</c:v>
                </c:pt>
                <c:pt idx="13">
                  <c:v>4.8972384886486919E-2</c:v>
                </c:pt>
                <c:pt idx="14">
                  <c:v>4.8638633932412294E-2</c:v>
                </c:pt>
                <c:pt idx="15">
                  <c:v>4.5537915233298074E-2</c:v>
                </c:pt>
                <c:pt idx="16">
                  <c:v>3.6498614255188605E-2</c:v>
                </c:pt>
                <c:pt idx="17">
                  <c:v>3.5667054028839386E-2</c:v>
                </c:pt>
                <c:pt idx="18">
                  <c:v>3.5227294480895399E-2</c:v>
                </c:pt>
                <c:pt idx="19">
                  <c:v>2.8483156146813505E-2</c:v>
                </c:pt>
                <c:pt idx="20">
                  <c:v>1.6120532829663501E-2</c:v>
                </c:pt>
                <c:pt idx="21">
                  <c:v>1.5530434946302341E-2</c:v>
                </c:pt>
                <c:pt idx="22">
                  <c:v>1.4686779741025066E-2</c:v>
                </c:pt>
                <c:pt idx="23">
                  <c:v>7.6911596946040448E-3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2008"/>
        <c:axId val="304364752"/>
      </c:lineChart>
      <c:catAx>
        <c:axId val="3043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63968"/>
        <c:crosses val="autoZero"/>
        <c:auto val="1"/>
        <c:lblAlgn val="ctr"/>
        <c:lblOffset val="100"/>
        <c:noMultiLvlLbl val="0"/>
      </c:catAx>
      <c:valAx>
        <c:axId val="304363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57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64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2008"/>
        <c:crosses val="max"/>
        <c:crossBetween val="between"/>
      </c:valAx>
      <c:catAx>
        <c:axId val="30436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64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Dpto'!$L$7:$L$29</c:f>
              <c:strCache>
                <c:ptCount val="23"/>
                <c:pt idx="0">
                  <c:v>Lima</c:v>
                </c:pt>
                <c:pt idx="1">
                  <c:v>Tacna</c:v>
                </c:pt>
                <c:pt idx="2">
                  <c:v>La Libertad</c:v>
                </c:pt>
                <c:pt idx="3">
                  <c:v>Junín</c:v>
                </c:pt>
                <c:pt idx="4">
                  <c:v>Piura</c:v>
                </c:pt>
                <c:pt idx="5">
                  <c:v>Apurímac</c:v>
                </c:pt>
                <c:pt idx="6">
                  <c:v>Ica</c:v>
                </c:pt>
                <c:pt idx="7">
                  <c:v>Puno</c:v>
                </c:pt>
                <c:pt idx="8">
                  <c:v>Ucayali</c:v>
                </c:pt>
                <c:pt idx="9">
                  <c:v>Arequipa</c:v>
                </c:pt>
                <c:pt idx="10">
                  <c:v>Lambayeque</c:v>
                </c:pt>
                <c:pt idx="11">
                  <c:v>Cajamarca</c:v>
                </c:pt>
                <c:pt idx="12">
                  <c:v>Ayacucho</c:v>
                </c:pt>
                <c:pt idx="13">
                  <c:v>Huánuco</c:v>
                </c:pt>
                <c:pt idx="14">
                  <c:v>Ancash</c:v>
                </c:pt>
                <c:pt idx="15">
                  <c:v>San Martín</c:v>
                </c:pt>
                <c:pt idx="16">
                  <c:v>Cusco</c:v>
                </c:pt>
                <c:pt idx="17">
                  <c:v>Madre de Dios</c:v>
                </c:pt>
                <c:pt idx="18">
                  <c:v>Loreto</c:v>
                </c:pt>
                <c:pt idx="19">
                  <c:v>Amazonas</c:v>
                </c:pt>
                <c:pt idx="20">
                  <c:v>Huancavelica</c:v>
                </c:pt>
                <c:pt idx="21">
                  <c:v>Pasco</c:v>
                </c:pt>
                <c:pt idx="22">
                  <c:v>Tumbes</c:v>
                </c:pt>
              </c:strCache>
            </c:strRef>
          </c:cat>
          <c:val>
            <c:numRef>
              <c:f>'CSRF Dpto'!$M$7:$M$29</c:f>
              <c:numCache>
                <c:formatCode>#,##0.0</c:formatCode>
                <c:ptCount val="23"/>
                <c:pt idx="0">
                  <c:v>1.7006745099999998</c:v>
                </c:pt>
                <c:pt idx="1">
                  <c:v>9.9298959999999992E-2</c:v>
                </c:pt>
                <c:pt idx="2">
                  <c:v>4.1791419999999996E-2</c:v>
                </c:pt>
                <c:pt idx="3">
                  <c:v>0.30434132999999997</c:v>
                </c:pt>
                <c:pt idx="4">
                  <c:v>4.9872300000000008E-2</c:v>
                </c:pt>
                <c:pt idx="5">
                  <c:v>3.9169069999999993E-2</c:v>
                </c:pt>
                <c:pt idx="6">
                  <c:v>3.8489500000000003E-2</c:v>
                </c:pt>
                <c:pt idx="7">
                  <c:v>4.3945409999999997E-2</c:v>
                </c:pt>
                <c:pt idx="8">
                  <c:v>0.20287229000000004</c:v>
                </c:pt>
                <c:pt idx="9">
                  <c:v>3.2191440000000002E-2</c:v>
                </c:pt>
                <c:pt idx="10">
                  <c:v>4.7816049999999999E-2</c:v>
                </c:pt>
                <c:pt idx="11">
                  <c:v>8.1587099999999996E-2</c:v>
                </c:pt>
                <c:pt idx="12">
                  <c:v>6.5288009999999994E-2</c:v>
                </c:pt>
                <c:pt idx="13">
                  <c:v>3.802345E-2</c:v>
                </c:pt>
                <c:pt idx="14">
                  <c:v>4.4318030000000001E-2</c:v>
                </c:pt>
                <c:pt idx="15">
                  <c:v>5.6572499999999998E-2</c:v>
                </c:pt>
                <c:pt idx="16">
                  <c:v>5.2480600000000002E-2</c:v>
                </c:pt>
                <c:pt idx="17">
                  <c:v>1.2216400000000001E-2</c:v>
                </c:pt>
                <c:pt idx="18">
                  <c:v>2.4524999999999998E-3</c:v>
                </c:pt>
                <c:pt idx="19">
                  <c:v>3.8548699999999998E-3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8088"/>
        <c:axId val="304360832"/>
      </c:barChart>
      <c:lineChart>
        <c:grouping val="standard"/>
        <c:varyColors val="0"/>
        <c:ser>
          <c:idx val="1"/>
          <c:order val="1"/>
          <c:tx>
            <c:strRef>
              <c:f>'CSRF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Dpto'!$L$7:$L$29</c:f>
              <c:strCache>
                <c:ptCount val="23"/>
                <c:pt idx="0">
                  <c:v>Lima</c:v>
                </c:pt>
                <c:pt idx="1">
                  <c:v>Tacna</c:v>
                </c:pt>
                <c:pt idx="2">
                  <c:v>La Libertad</c:v>
                </c:pt>
                <c:pt idx="3">
                  <c:v>Junín</c:v>
                </c:pt>
                <c:pt idx="4">
                  <c:v>Piura</c:v>
                </c:pt>
                <c:pt idx="5">
                  <c:v>Apurímac</c:v>
                </c:pt>
                <c:pt idx="6">
                  <c:v>Ica</c:v>
                </c:pt>
                <c:pt idx="7">
                  <c:v>Puno</c:v>
                </c:pt>
                <c:pt idx="8">
                  <c:v>Ucayali</c:v>
                </c:pt>
                <c:pt idx="9">
                  <c:v>Arequipa</c:v>
                </c:pt>
                <c:pt idx="10">
                  <c:v>Lambayeque</c:v>
                </c:pt>
                <c:pt idx="11">
                  <c:v>Cajamarca</c:v>
                </c:pt>
                <c:pt idx="12">
                  <c:v>Ayacucho</c:v>
                </c:pt>
                <c:pt idx="13">
                  <c:v>Huánuco</c:v>
                </c:pt>
                <c:pt idx="14">
                  <c:v>Ancash</c:v>
                </c:pt>
                <c:pt idx="15">
                  <c:v>San Martín</c:v>
                </c:pt>
                <c:pt idx="16">
                  <c:v>Cusco</c:v>
                </c:pt>
                <c:pt idx="17">
                  <c:v>Madre de Dios</c:v>
                </c:pt>
                <c:pt idx="18">
                  <c:v>Loreto</c:v>
                </c:pt>
                <c:pt idx="19">
                  <c:v>Amazonas</c:v>
                </c:pt>
                <c:pt idx="20">
                  <c:v>Huancavelica</c:v>
                </c:pt>
                <c:pt idx="21">
                  <c:v>Pasco</c:v>
                </c:pt>
                <c:pt idx="22">
                  <c:v>Tumbes</c:v>
                </c:pt>
              </c:strCache>
            </c:strRef>
          </c:cat>
          <c:val>
            <c:numRef>
              <c:f>'CSRF Dpto'!$N$7:$N$29</c:f>
              <c:numCache>
                <c:formatCode>0%</c:formatCode>
                <c:ptCount val="23"/>
                <c:pt idx="0">
                  <c:v>8.1908908819429638E-2</c:v>
                </c:pt>
                <c:pt idx="1">
                  <c:v>7.5747940557458815E-2</c:v>
                </c:pt>
                <c:pt idx="2">
                  <c:v>6.3515402607705787E-2</c:v>
                </c:pt>
                <c:pt idx="3">
                  <c:v>6.2105545090399977E-2</c:v>
                </c:pt>
                <c:pt idx="4">
                  <c:v>5.9960829482006588E-2</c:v>
                </c:pt>
                <c:pt idx="5">
                  <c:v>5.8473254979003152E-2</c:v>
                </c:pt>
                <c:pt idx="6">
                  <c:v>5.7632298464017143E-2</c:v>
                </c:pt>
                <c:pt idx="7">
                  <c:v>5.5733983525368264E-2</c:v>
                </c:pt>
                <c:pt idx="8">
                  <c:v>5.4691520874580013E-2</c:v>
                </c:pt>
                <c:pt idx="9">
                  <c:v>5.0522925772759013E-2</c:v>
                </c:pt>
                <c:pt idx="10">
                  <c:v>4.4980395882759108E-2</c:v>
                </c:pt>
                <c:pt idx="11">
                  <c:v>3.3237610717891101E-2</c:v>
                </c:pt>
                <c:pt idx="12">
                  <c:v>2.9733483500578833E-2</c:v>
                </c:pt>
                <c:pt idx="13">
                  <c:v>2.3684130207295193E-2</c:v>
                </c:pt>
                <c:pt idx="14">
                  <c:v>2.2232872602786457E-2</c:v>
                </c:pt>
                <c:pt idx="15">
                  <c:v>1.7488402891255191E-2</c:v>
                </c:pt>
                <c:pt idx="16">
                  <c:v>8.0194506127902673E-3</c:v>
                </c:pt>
                <c:pt idx="17">
                  <c:v>3.4367542303242E-3</c:v>
                </c:pt>
                <c:pt idx="18">
                  <c:v>1.6982966482791283E-3</c:v>
                </c:pt>
                <c:pt idx="19">
                  <c:v>3.0382359320597587E-4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8280"/>
        <c:axId val="304358480"/>
      </c:lineChart>
      <c:catAx>
        <c:axId val="304358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60832"/>
        <c:crosses val="autoZero"/>
        <c:auto val="1"/>
        <c:lblAlgn val="ctr"/>
        <c:lblOffset val="100"/>
        <c:noMultiLvlLbl val="0"/>
      </c:catAx>
      <c:valAx>
        <c:axId val="304360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58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58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8280"/>
        <c:crosses val="max"/>
        <c:crossBetween val="between"/>
      </c:valAx>
      <c:catAx>
        <c:axId val="304368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58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Dpto'!$L$7:$L$31</c:f>
              <c:strCache>
                <c:ptCount val="25"/>
                <c:pt idx="0">
                  <c:v>Ayacucho</c:v>
                </c:pt>
                <c:pt idx="1">
                  <c:v>Huánuco</c:v>
                </c:pt>
                <c:pt idx="2">
                  <c:v>Cusco</c:v>
                </c:pt>
                <c:pt idx="3">
                  <c:v>Cajamarca</c:v>
                </c:pt>
                <c:pt idx="4">
                  <c:v>Ancash</c:v>
                </c:pt>
                <c:pt idx="5">
                  <c:v>Piura</c:v>
                </c:pt>
                <c:pt idx="6">
                  <c:v>San Martín</c:v>
                </c:pt>
                <c:pt idx="7">
                  <c:v>Junín</c:v>
                </c:pt>
                <c:pt idx="8">
                  <c:v>Provincia Constitucional del Callao</c:v>
                </c:pt>
                <c:pt idx="9">
                  <c:v>Huancavelica</c:v>
                </c:pt>
                <c:pt idx="10">
                  <c:v>Apurímac</c:v>
                </c:pt>
                <c:pt idx="11">
                  <c:v>Puno</c:v>
                </c:pt>
                <c:pt idx="12">
                  <c:v>Tumbes</c:v>
                </c:pt>
                <c:pt idx="13">
                  <c:v>Loreto</c:v>
                </c:pt>
                <c:pt idx="14">
                  <c:v>Amazonas</c:v>
                </c:pt>
                <c:pt idx="15">
                  <c:v>Ucayali</c:v>
                </c:pt>
                <c:pt idx="16">
                  <c:v>Pasco</c:v>
                </c:pt>
                <c:pt idx="17">
                  <c:v>Lambayeque</c:v>
                </c:pt>
                <c:pt idx="18">
                  <c:v>La Libertad</c:v>
                </c:pt>
                <c:pt idx="19">
                  <c:v>Ica</c:v>
                </c:pt>
                <c:pt idx="20">
                  <c:v>Tacna</c:v>
                </c:pt>
                <c:pt idx="21">
                  <c:v>Madre de Dios</c:v>
                </c:pt>
                <c:pt idx="22">
                  <c:v>Arequipa</c:v>
                </c:pt>
                <c:pt idx="23">
                  <c:v>Moquegua</c:v>
                </c:pt>
                <c:pt idx="24">
                  <c:v>Lima</c:v>
                </c:pt>
              </c:strCache>
            </c:strRef>
          </c:cat>
          <c:val>
            <c:numRef>
              <c:f>'CPSM Dpto'!$M$7:$M$31</c:f>
              <c:numCache>
                <c:formatCode>#,##0.0</c:formatCode>
                <c:ptCount val="25"/>
                <c:pt idx="0">
                  <c:v>0.95273289999999999</c:v>
                </c:pt>
                <c:pt idx="1">
                  <c:v>0.69669406</c:v>
                </c:pt>
                <c:pt idx="2">
                  <c:v>1.0855715699999997</c:v>
                </c:pt>
                <c:pt idx="3">
                  <c:v>1.4452437299999996</c:v>
                </c:pt>
                <c:pt idx="4">
                  <c:v>0.70238606000000015</c:v>
                </c:pt>
                <c:pt idx="5">
                  <c:v>0.36093639999999994</c:v>
                </c:pt>
                <c:pt idx="6">
                  <c:v>0.76664208999999983</c:v>
                </c:pt>
                <c:pt idx="7">
                  <c:v>0.54885656999999999</c:v>
                </c:pt>
                <c:pt idx="8">
                  <c:v>0.88514340000000002</c:v>
                </c:pt>
                <c:pt idx="9">
                  <c:v>0.76657159000000008</c:v>
                </c:pt>
                <c:pt idx="10">
                  <c:v>0.66156960000000009</c:v>
                </c:pt>
                <c:pt idx="11">
                  <c:v>0.65640040000000011</c:v>
                </c:pt>
                <c:pt idx="12">
                  <c:v>0.235621</c:v>
                </c:pt>
                <c:pt idx="13">
                  <c:v>0.48500634000000009</c:v>
                </c:pt>
                <c:pt idx="14">
                  <c:v>0.32421439000000002</c:v>
                </c:pt>
                <c:pt idx="15">
                  <c:v>0.25074326999999996</c:v>
                </c:pt>
                <c:pt idx="16">
                  <c:v>0.14326518999999999</c:v>
                </c:pt>
                <c:pt idx="17">
                  <c:v>0.43383064999999998</c:v>
                </c:pt>
                <c:pt idx="18">
                  <c:v>0.79298403999999989</c:v>
                </c:pt>
                <c:pt idx="19">
                  <c:v>0.14568029000000002</c:v>
                </c:pt>
                <c:pt idx="20">
                  <c:v>0.31955289000000009</c:v>
                </c:pt>
                <c:pt idx="21">
                  <c:v>0.18714492999999999</c:v>
                </c:pt>
                <c:pt idx="22">
                  <c:v>0.93995625999999999</c:v>
                </c:pt>
                <c:pt idx="23">
                  <c:v>0.22603665000000001</c:v>
                </c:pt>
                <c:pt idx="24">
                  <c:v>3.3588877499999996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65928"/>
        <c:axId val="304360440"/>
      </c:barChart>
      <c:lineChart>
        <c:grouping val="standard"/>
        <c:varyColors val="0"/>
        <c:ser>
          <c:idx val="1"/>
          <c:order val="1"/>
          <c:tx>
            <c:strRef>
              <c:f>'CPSM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Dpto'!$L$7:$L$31</c:f>
              <c:strCache>
                <c:ptCount val="25"/>
                <c:pt idx="0">
                  <c:v>Ayacucho</c:v>
                </c:pt>
                <c:pt idx="1">
                  <c:v>Huánuco</c:v>
                </c:pt>
                <c:pt idx="2">
                  <c:v>Cusco</c:v>
                </c:pt>
                <c:pt idx="3">
                  <c:v>Cajamarca</c:v>
                </c:pt>
                <c:pt idx="4">
                  <c:v>Ancash</c:v>
                </c:pt>
                <c:pt idx="5">
                  <c:v>Piura</c:v>
                </c:pt>
                <c:pt idx="6">
                  <c:v>San Martín</c:v>
                </c:pt>
                <c:pt idx="7">
                  <c:v>Junín</c:v>
                </c:pt>
                <c:pt idx="8">
                  <c:v>Provincia Constitucional del Callao</c:v>
                </c:pt>
                <c:pt idx="9">
                  <c:v>Huancavelica</c:v>
                </c:pt>
                <c:pt idx="10">
                  <c:v>Apurímac</c:v>
                </c:pt>
                <c:pt idx="11">
                  <c:v>Puno</c:v>
                </c:pt>
                <c:pt idx="12">
                  <c:v>Tumbes</c:v>
                </c:pt>
                <c:pt idx="13">
                  <c:v>Loreto</c:v>
                </c:pt>
                <c:pt idx="14">
                  <c:v>Amazonas</c:v>
                </c:pt>
                <c:pt idx="15">
                  <c:v>Ucayali</c:v>
                </c:pt>
                <c:pt idx="16">
                  <c:v>Pasco</c:v>
                </c:pt>
                <c:pt idx="17">
                  <c:v>Lambayeque</c:v>
                </c:pt>
                <c:pt idx="18">
                  <c:v>La Libertad</c:v>
                </c:pt>
                <c:pt idx="19">
                  <c:v>Ica</c:v>
                </c:pt>
                <c:pt idx="20">
                  <c:v>Tacna</c:v>
                </c:pt>
                <c:pt idx="21">
                  <c:v>Madre de Dios</c:v>
                </c:pt>
                <c:pt idx="22">
                  <c:v>Arequipa</c:v>
                </c:pt>
                <c:pt idx="23">
                  <c:v>Moquegua</c:v>
                </c:pt>
                <c:pt idx="24">
                  <c:v>Lima</c:v>
                </c:pt>
              </c:strCache>
            </c:strRef>
          </c:cat>
          <c:val>
            <c:numRef>
              <c:f>'CPSM Dpto'!$N$7:$N$31</c:f>
              <c:numCache>
                <c:formatCode>0%</c:formatCode>
                <c:ptCount val="25"/>
                <c:pt idx="0">
                  <c:v>0.37107011101728987</c:v>
                </c:pt>
                <c:pt idx="1">
                  <c:v>0.31165551460950802</c:v>
                </c:pt>
                <c:pt idx="2">
                  <c:v>0.31000927539145523</c:v>
                </c:pt>
                <c:pt idx="3">
                  <c:v>0.30726625499223448</c:v>
                </c:pt>
                <c:pt idx="4">
                  <c:v>0.28884806388998557</c:v>
                </c:pt>
                <c:pt idx="5">
                  <c:v>0.22801806019094989</c:v>
                </c:pt>
                <c:pt idx="6">
                  <c:v>0.22788114864103678</c:v>
                </c:pt>
                <c:pt idx="7">
                  <c:v>0.21854092382157136</c:v>
                </c:pt>
                <c:pt idx="8">
                  <c:v>0.21101284776614129</c:v>
                </c:pt>
                <c:pt idx="9">
                  <c:v>0.20902459933876413</c:v>
                </c:pt>
                <c:pt idx="10">
                  <c:v>0.20590010584921981</c:v>
                </c:pt>
                <c:pt idx="11">
                  <c:v>0.19865523441394173</c:v>
                </c:pt>
                <c:pt idx="12">
                  <c:v>0.18044602035580543</c:v>
                </c:pt>
                <c:pt idx="13">
                  <c:v>0.17537941665590906</c:v>
                </c:pt>
                <c:pt idx="14">
                  <c:v>0.1739519298042296</c:v>
                </c:pt>
                <c:pt idx="15">
                  <c:v>0.16610827834333761</c:v>
                </c:pt>
                <c:pt idx="16">
                  <c:v>0.15542502202299069</c:v>
                </c:pt>
                <c:pt idx="17">
                  <c:v>0.14987813329574551</c:v>
                </c:pt>
                <c:pt idx="18">
                  <c:v>0.1403164136880089</c:v>
                </c:pt>
                <c:pt idx="19">
                  <c:v>0.11792575581451825</c:v>
                </c:pt>
                <c:pt idx="20">
                  <c:v>0.11601896441802616</c:v>
                </c:pt>
                <c:pt idx="21">
                  <c:v>9.8487638321912527E-2</c:v>
                </c:pt>
                <c:pt idx="22">
                  <c:v>9.4826275727490084E-2</c:v>
                </c:pt>
                <c:pt idx="23">
                  <c:v>9.2812794099048884E-2</c:v>
                </c:pt>
                <c:pt idx="24">
                  <c:v>8.2016868545030361E-2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0048"/>
        <c:axId val="304358872"/>
      </c:lineChart>
      <c:catAx>
        <c:axId val="30436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60440"/>
        <c:crosses val="autoZero"/>
        <c:auto val="1"/>
        <c:lblAlgn val="ctr"/>
        <c:lblOffset val="100"/>
        <c:noMultiLvlLbl val="0"/>
      </c:catAx>
      <c:valAx>
        <c:axId val="304360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65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58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0048"/>
        <c:crosses val="max"/>
        <c:crossBetween val="between"/>
      </c:valAx>
      <c:catAx>
        <c:axId val="30436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58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Dpto'!$L$7:$L$17</c:f>
              <c:strCache>
                <c:ptCount val="11"/>
                <c:pt idx="0">
                  <c:v>San Martín</c:v>
                </c:pt>
                <c:pt idx="1">
                  <c:v>La Libertad</c:v>
                </c:pt>
                <c:pt idx="2">
                  <c:v>Lima</c:v>
                </c:pt>
                <c:pt idx="3">
                  <c:v>Tumbes</c:v>
                </c:pt>
                <c:pt idx="4">
                  <c:v>Cusco</c:v>
                </c:pt>
                <c:pt idx="5">
                  <c:v>Moquegua</c:v>
                </c:pt>
                <c:pt idx="6">
                  <c:v>Apurímac</c:v>
                </c:pt>
                <c:pt idx="7">
                  <c:v>Arequipa</c:v>
                </c:pt>
                <c:pt idx="8">
                  <c:v>Ayacucho</c:v>
                </c:pt>
                <c:pt idx="9">
                  <c:v>Cajamarca</c:v>
                </c:pt>
                <c:pt idx="10">
                  <c:v>Junín</c:v>
                </c:pt>
              </c:strCache>
            </c:strRef>
          </c:cat>
          <c:val>
            <c:numRef>
              <c:f>'PVPC Dpto'!$M$7:$M$17</c:f>
              <c:numCache>
                <c:formatCode>#,##0.0</c:formatCode>
                <c:ptCount val="11"/>
                <c:pt idx="0">
                  <c:v>7.3000000000000001E-3</c:v>
                </c:pt>
                <c:pt idx="1">
                  <c:v>0.14267347999999999</c:v>
                </c:pt>
                <c:pt idx="2">
                  <c:v>3.7624989600000003</c:v>
                </c:pt>
                <c:pt idx="3">
                  <c:v>3.7242869999999997E-2</c:v>
                </c:pt>
                <c:pt idx="4">
                  <c:v>2.7108087699999999</c:v>
                </c:pt>
                <c:pt idx="5">
                  <c:v>1.2650000000000001E-3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66320"/>
        <c:axId val="304361224"/>
      </c:barChart>
      <c:lineChart>
        <c:grouping val="standard"/>
        <c:varyColors val="0"/>
        <c:ser>
          <c:idx val="1"/>
          <c:order val="1"/>
          <c:tx>
            <c:strRef>
              <c:f>'PVPC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Dpto'!$L$7:$L$17</c:f>
              <c:strCache>
                <c:ptCount val="11"/>
                <c:pt idx="0">
                  <c:v>San Martín</c:v>
                </c:pt>
                <c:pt idx="1">
                  <c:v>La Libertad</c:v>
                </c:pt>
                <c:pt idx="2">
                  <c:v>Lima</c:v>
                </c:pt>
                <c:pt idx="3">
                  <c:v>Tumbes</c:v>
                </c:pt>
                <c:pt idx="4">
                  <c:v>Cusco</c:v>
                </c:pt>
                <c:pt idx="5">
                  <c:v>Moquegua</c:v>
                </c:pt>
                <c:pt idx="6">
                  <c:v>Apurímac</c:v>
                </c:pt>
                <c:pt idx="7">
                  <c:v>Arequipa</c:v>
                </c:pt>
                <c:pt idx="8">
                  <c:v>Ayacucho</c:v>
                </c:pt>
                <c:pt idx="9">
                  <c:v>Cajamarca</c:v>
                </c:pt>
                <c:pt idx="10">
                  <c:v>Junín</c:v>
                </c:pt>
              </c:strCache>
            </c:strRef>
          </c:cat>
          <c:val>
            <c:numRef>
              <c:f>'PVPC Dpto'!$N$7:$N$17</c:f>
              <c:numCache>
                <c:formatCode>0%</c:formatCode>
                <c:ptCount val="11"/>
                <c:pt idx="0">
                  <c:v>0.48666666666666669</c:v>
                </c:pt>
                <c:pt idx="1">
                  <c:v>7.9266171054524923E-2</c:v>
                </c:pt>
                <c:pt idx="2">
                  <c:v>6.2746201110460489E-2</c:v>
                </c:pt>
                <c:pt idx="3">
                  <c:v>6.1371204556015857E-2</c:v>
                </c:pt>
                <c:pt idx="4">
                  <c:v>3.7325569241660445E-2</c:v>
                </c:pt>
                <c:pt idx="5">
                  <c:v>3.3876790247769225E-3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2400"/>
        <c:axId val="304367104"/>
      </c:lineChart>
      <c:catAx>
        <c:axId val="30436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61224"/>
        <c:crosses val="autoZero"/>
        <c:auto val="1"/>
        <c:lblAlgn val="ctr"/>
        <c:lblOffset val="100"/>
        <c:noMultiLvlLbl val="0"/>
      </c:catAx>
      <c:valAx>
        <c:axId val="304361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66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67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2400"/>
        <c:crosses val="max"/>
        <c:crossBetween val="between"/>
      </c:valAx>
      <c:catAx>
        <c:axId val="3043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67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Dpto'!$L$7:$L$10</c:f>
              <c:strCache>
                <c:ptCount val="4"/>
                <c:pt idx="0">
                  <c:v>Lima</c:v>
                </c:pt>
                <c:pt idx="1">
                  <c:v>Ucayali</c:v>
                </c:pt>
                <c:pt idx="2">
                  <c:v>Huánuco</c:v>
                </c:pt>
                <c:pt idx="3">
                  <c:v>Junín</c:v>
                </c:pt>
              </c:strCache>
            </c:strRef>
          </c:cat>
          <c:val>
            <c:numRef>
              <c:f>'RTID Dpto'!$M$7:$M$10</c:f>
              <c:numCache>
                <c:formatCode>#,##0.0</c:formatCode>
                <c:ptCount val="4"/>
                <c:pt idx="0">
                  <c:v>16.386322179999997</c:v>
                </c:pt>
                <c:pt idx="1">
                  <c:v>1.8637500000000001E-2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481264"/>
        <c:axId val="287451968"/>
      </c:barChart>
      <c:lineChart>
        <c:grouping val="standard"/>
        <c:varyColors val="0"/>
        <c:ser>
          <c:idx val="1"/>
          <c:order val="1"/>
          <c:tx>
            <c:strRef>
              <c:f>'RTID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Dpto'!$L$7:$L$10</c:f>
              <c:strCache>
                <c:ptCount val="4"/>
                <c:pt idx="0">
                  <c:v>Lima</c:v>
                </c:pt>
                <c:pt idx="1">
                  <c:v>Ucayali</c:v>
                </c:pt>
                <c:pt idx="2">
                  <c:v>Huánuco</c:v>
                </c:pt>
                <c:pt idx="3">
                  <c:v>Junín</c:v>
                </c:pt>
              </c:strCache>
            </c:strRef>
          </c:cat>
          <c:val>
            <c:numRef>
              <c:f>'RTID Dpto'!$N$7:$N$10</c:f>
              <c:numCache>
                <c:formatCode>0%</c:formatCode>
                <c:ptCount val="4"/>
                <c:pt idx="0">
                  <c:v>7.4144455617979318E-2</c:v>
                </c:pt>
                <c:pt idx="1">
                  <c:v>8.9168774781563413E-4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49616"/>
        <c:axId val="287448048"/>
      </c:lineChart>
      <c:catAx>
        <c:axId val="28648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7451968"/>
        <c:crosses val="autoZero"/>
        <c:auto val="1"/>
        <c:lblAlgn val="ctr"/>
        <c:lblOffset val="100"/>
        <c:noMultiLvlLbl val="0"/>
      </c:catAx>
      <c:valAx>
        <c:axId val="287451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6481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7448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7449616"/>
        <c:crosses val="max"/>
        <c:crossBetween val="between"/>
      </c:valAx>
      <c:catAx>
        <c:axId val="28744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7448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Dpto'!$M$7:$M$8</c:f>
              <c:numCache>
                <c:formatCode>#,##0.0</c:formatCode>
                <c:ptCount val="2"/>
                <c:pt idx="0">
                  <c:v>27.199660749999996</c:v>
                </c:pt>
                <c:pt idx="1">
                  <c:v>0.70006736999999986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67496"/>
        <c:axId val="304359656"/>
      </c:barChart>
      <c:lineChart>
        <c:grouping val="standard"/>
        <c:varyColors val="0"/>
        <c:ser>
          <c:idx val="1"/>
          <c:order val="1"/>
          <c:tx>
            <c:strRef>
              <c:f>'FPE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Dpto'!$N$7:$N$8</c:f>
              <c:numCache>
                <c:formatCode>0%</c:formatCode>
                <c:ptCount val="2"/>
                <c:pt idx="0">
                  <c:v>0.10643114851433527</c:v>
                </c:pt>
                <c:pt idx="1">
                  <c:v>8.874467000098165E-3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69064"/>
        <c:axId val="304368672"/>
      </c:lineChart>
      <c:catAx>
        <c:axId val="30436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59656"/>
        <c:crosses val="autoZero"/>
        <c:auto val="1"/>
        <c:lblAlgn val="ctr"/>
        <c:lblOffset val="100"/>
        <c:noMultiLvlLbl val="0"/>
      </c:catAx>
      <c:valAx>
        <c:axId val="304359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67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68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69064"/>
        <c:crosses val="max"/>
        <c:crossBetween val="between"/>
      </c:valAx>
      <c:catAx>
        <c:axId val="304369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68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Dpto'!$L$7:$L$8</c:f>
              <c:strCache>
                <c:ptCount val="2"/>
                <c:pt idx="0">
                  <c:v>Lima</c:v>
                </c:pt>
                <c:pt idx="1">
                  <c:v>Ucayali</c:v>
                </c:pt>
              </c:strCache>
            </c:strRef>
          </c:cat>
          <c:val>
            <c:numRef>
              <c:f>'PINP Dpto'!$M$7:$M$8</c:f>
              <c:numCache>
                <c:formatCode>#,##0.0</c:formatCode>
                <c:ptCount val="2"/>
                <c:pt idx="0">
                  <c:v>1.5358387899999999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73376"/>
        <c:axId val="304371024"/>
      </c:barChart>
      <c:lineChart>
        <c:grouping val="standard"/>
        <c:varyColors val="0"/>
        <c:ser>
          <c:idx val="1"/>
          <c:order val="1"/>
          <c:tx>
            <c:strRef>
              <c:f>'PINP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Dpto'!$L$7:$L$8</c:f>
              <c:strCache>
                <c:ptCount val="2"/>
                <c:pt idx="0">
                  <c:v>Lima</c:v>
                </c:pt>
                <c:pt idx="1">
                  <c:v>Ucayali</c:v>
                </c:pt>
              </c:strCache>
            </c:strRef>
          </c:cat>
          <c:val>
            <c:numRef>
              <c:f>'PINP Dpto'!$N$7:$N$8</c:f>
              <c:numCache>
                <c:formatCode>0%</c:formatCode>
                <c:ptCount val="2"/>
                <c:pt idx="0">
                  <c:v>1.0987855285344704E-2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71808"/>
        <c:axId val="304376120"/>
      </c:lineChart>
      <c:catAx>
        <c:axId val="3043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71024"/>
        <c:crosses val="autoZero"/>
        <c:auto val="1"/>
        <c:lblAlgn val="ctr"/>
        <c:lblOffset val="100"/>
        <c:noMultiLvlLbl val="0"/>
      </c:catAx>
      <c:valAx>
        <c:axId val="304371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733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761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71808"/>
        <c:crosses val="max"/>
        <c:crossBetween val="between"/>
      </c:valAx>
      <c:catAx>
        <c:axId val="30437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761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Dpto'!$L$7:$L$32</c:f>
              <c:strCache>
                <c:ptCount val="26"/>
                <c:pt idx="0">
                  <c:v>Embajadas en el Exterior</c:v>
                </c:pt>
                <c:pt idx="1">
                  <c:v>Cajamarca</c:v>
                </c:pt>
                <c:pt idx="2">
                  <c:v>Huánuco</c:v>
                </c:pt>
                <c:pt idx="3">
                  <c:v>Ancash</c:v>
                </c:pt>
                <c:pt idx="4">
                  <c:v>Apurímac</c:v>
                </c:pt>
                <c:pt idx="5">
                  <c:v>Cusco</c:v>
                </c:pt>
                <c:pt idx="6">
                  <c:v>Ica</c:v>
                </c:pt>
                <c:pt idx="7">
                  <c:v>Moquegua</c:v>
                </c:pt>
                <c:pt idx="8">
                  <c:v>Tumbes</c:v>
                </c:pt>
                <c:pt idx="9">
                  <c:v>Puno</c:v>
                </c:pt>
                <c:pt idx="10">
                  <c:v>Lambayeque</c:v>
                </c:pt>
                <c:pt idx="11">
                  <c:v>Madre de Dios</c:v>
                </c:pt>
                <c:pt idx="12">
                  <c:v>La Libertad</c:v>
                </c:pt>
                <c:pt idx="13">
                  <c:v>Amazonas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Arequipa</c:v>
                </c:pt>
                <c:pt idx="17">
                  <c:v>Tacna</c:v>
                </c:pt>
                <c:pt idx="18">
                  <c:v>Loreto</c:v>
                </c:pt>
                <c:pt idx="19">
                  <c:v>Junín</c:v>
                </c:pt>
                <c:pt idx="20">
                  <c:v>Ucayali</c:v>
                </c:pt>
                <c:pt idx="21">
                  <c:v>Provincia Constitucional del Callao</c:v>
                </c:pt>
                <c:pt idx="22">
                  <c:v>Lima</c:v>
                </c:pt>
                <c:pt idx="23">
                  <c:v>Ayacucho</c:v>
                </c:pt>
                <c:pt idx="24">
                  <c:v>Pasco</c:v>
                </c:pt>
                <c:pt idx="25">
                  <c:v>Piura</c:v>
                </c:pt>
              </c:strCache>
            </c:strRef>
          </c:cat>
          <c:val>
            <c:numRef>
              <c:f>'MCM Dpto'!$M$7:$M$32</c:f>
              <c:numCache>
                <c:formatCode>#,##0.0</c:formatCode>
                <c:ptCount val="26"/>
                <c:pt idx="0">
                  <c:v>6.5748510099999988</c:v>
                </c:pt>
                <c:pt idx="1">
                  <c:v>0.55246738000000006</c:v>
                </c:pt>
                <c:pt idx="2">
                  <c:v>0.66670967000000003</c:v>
                </c:pt>
                <c:pt idx="3">
                  <c:v>0.39226598000000007</c:v>
                </c:pt>
                <c:pt idx="4">
                  <c:v>0.43894444999999999</c:v>
                </c:pt>
                <c:pt idx="5">
                  <c:v>9.6638084400000004</c:v>
                </c:pt>
                <c:pt idx="6">
                  <c:v>1.4167249900000001</c:v>
                </c:pt>
                <c:pt idx="7">
                  <c:v>2.4487573199999999</c:v>
                </c:pt>
                <c:pt idx="8">
                  <c:v>2.6243551899999997</c:v>
                </c:pt>
                <c:pt idx="9">
                  <c:v>4.0793298900000003</c:v>
                </c:pt>
                <c:pt idx="10">
                  <c:v>3.6362804799999999</c:v>
                </c:pt>
                <c:pt idx="11">
                  <c:v>0.37058327000000002</c:v>
                </c:pt>
                <c:pt idx="12">
                  <c:v>1.6219883000000002</c:v>
                </c:pt>
                <c:pt idx="13">
                  <c:v>2.1036658400000001</c:v>
                </c:pt>
                <c:pt idx="14">
                  <c:v>1.9650108100000001</c:v>
                </c:pt>
                <c:pt idx="15">
                  <c:v>0.38132645999999998</c:v>
                </c:pt>
                <c:pt idx="16">
                  <c:v>9.8658674499999996</c:v>
                </c:pt>
                <c:pt idx="17">
                  <c:v>5.6389184600000002</c:v>
                </c:pt>
                <c:pt idx="18">
                  <c:v>10.824784650000002</c:v>
                </c:pt>
                <c:pt idx="19">
                  <c:v>5.4993161500000003</c:v>
                </c:pt>
                <c:pt idx="20">
                  <c:v>4.7983798799999997</c:v>
                </c:pt>
                <c:pt idx="21">
                  <c:v>96.243976220000008</c:v>
                </c:pt>
                <c:pt idx="22">
                  <c:v>128.85254559999998</c:v>
                </c:pt>
                <c:pt idx="23">
                  <c:v>3.1233051700000001</c:v>
                </c:pt>
                <c:pt idx="24">
                  <c:v>4.1757000000000002E-2</c:v>
                </c:pt>
                <c:pt idx="25">
                  <c:v>9.7002432200000008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70240"/>
        <c:axId val="304370632"/>
      </c:barChart>
      <c:lineChart>
        <c:grouping val="standard"/>
        <c:varyColors val="0"/>
        <c:ser>
          <c:idx val="1"/>
          <c:order val="1"/>
          <c:tx>
            <c:strRef>
              <c:f>'MCM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Dpto'!$L$7:$L$32</c:f>
              <c:strCache>
                <c:ptCount val="26"/>
                <c:pt idx="0">
                  <c:v>Embajadas en el Exterior</c:v>
                </c:pt>
                <c:pt idx="1">
                  <c:v>Cajamarca</c:v>
                </c:pt>
                <c:pt idx="2">
                  <c:v>Huánuco</c:v>
                </c:pt>
                <c:pt idx="3">
                  <c:v>Ancash</c:v>
                </c:pt>
                <c:pt idx="4">
                  <c:v>Apurímac</c:v>
                </c:pt>
                <c:pt idx="5">
                  <c:v>Cusco</c:v>
                </c:pt>
                <c:pt idx="6">
                  <c:v>Ica</c:v>
                </c:pt>
                <c:pt idx="7">
                  <c:v>Moquegua</c:v>
                </c:pt>
                <c:pt idx="8">
                  <c:v>Tumbes</c:v>
                </c:pt>
                <c:pt idx="9">
                  <c:v>Puno</c:v>
                </c:pt>
                <c:pt idx="10">
                  <c:v>Lambayeque</c:v>
                </c:pt>
                <c:pt idx="11">
                  <c:v>Madre de Dios</c:v>
                </c:pt>
                <c:pt idx="12">
                  <c:v>La Libertad</c:v>
                </c:pt>
                <c:pt idx="13">
                  <c:v>Amazonas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Arequipa</c:v>
                </c:pt>
                <c:pt idx="17">
                  <c:v>Tacna</c:v>
                </c:pt>
                <c:pt idx="18">
                  <c:v>Loreto</c:v>
                </c:pt>
                <c:pt idx="19">
                  <c:v>Junín</c:v>
                </c:pt>
                <c:pt idx="20">
                  <c:v>Ucayali</c:v>
                </c:pt>
                <c:pt idx="21">
                  <c:v>Provincia Constitucional del Callao</c:v>
                </c:pt>
                <c:pt idx="22">
                  <c:v>Lima</c:v>
                </c:pt>
                <c:pt idx="23">
                  <c:v>Ayacucho</c:v>
                </c:pt>
                <c:pt idx="24">
                  <c:v>Pasco</c:v>
                </c:pt>
                <c:pt idx="25">
                  <c:v>Piura</c:v>
                </c:pt>
              </c:strCache>
            </c:strRef>
          </c:cat>
          <c:val>
            <c:numRef>
              <c:f>'MCM Dpto'!$N$7:$N$32</c:f>
              <c:numCache>
                <c:formatCode>0%</c:formatCode>
                <c:ptCount val="26"/>
                <c:pt idx="0">
                  <c:v>0.24637187220073511</c:v>
                </c:pt>
                <c:pt idx="1">
                  <c:v>0.10839450316187289</c:v>
                </c:pt>
                <c:pt idx="2">
                  <c:v>9.6249065060796862E-2</c:v>
                </c:pt>
                <c:pt idx="3">
                  <c:v>9.2137320236782699E-2</c:v>
                </c:pt>
                <c:pt idx="4">
                  <c:v>9.1461680103233495E-2</c:v>
                </c:pt>
                <c:pt idx="5">
                  <c:v>9.0721359788434056E-2</c:v>
                </c:pt>
                <c:pt idx="6">
                  <c:v>8.9029957577819563E-2</c:v>
                </c:pt>
                <c:pt idx="7">
                  <c:v>8.8556009216523873E-2</c:v>
                </c:pt>
                <c:pt idx="8">
                  <c:v>8.7882811206287853E-2</c:v>
                </c:pt>
                <c:pt idx="9">
                  <c:v>8.6888995260193516E-2</c:v>
                </c:pt>
                <c:pt idx="10">
                  <c:v>8.6790928355247099E-2</c:v>
                </c:pt>
                <c:pt idx="11">
                  <c:v>8.5950269980918939E-2</c:v>
                </c:pt>
                <c:pt idx="12">
                  <c:v>8.5825658045993902E-2</c:v>
                </c:pt>
                <c:pt idx="13">
                  <c:v>8.5296605851960361E-2</c:v>
                </c:pt>
                <c:pt idx="14">
                  <c:v>8.1179689738303334E-2</c:v>
                </c:pt>
                <c:pt idx="15">
                  <c:v>7.9956684223206467E-2</c:v>
                </c:pt>
                <c:pt idx="16">
                  <c:v>7.9764314305178954E-2</c:v>
                </c:pt>
                <c:pt idx="17">
                  <c:v>7.4583584528059119E-2</c:v>
                </c:pt>
                <c:pt idx="18">
                  <c:v>7.3969334184438337E-2</c:v>
                </c:pt>
                <c:pt idx="19">
                  <c:v>6.676966520707836E-2</c:v>
                </c:pt>
                <c:pt idx="20">
                  <c:v>6.0516456089309167E-2</c:v>
                </c:pt>
                <c:pt idx="21">
                  <c:v>5.7424832374060236E-2</c:v>
                </c:pt>
                <c:pt idx="22">
                  <c:v>5.6411068184194321E-2</c:v>
                </c:pt>
                <c:pt idx="23">
                  <c:v>4.2657483916264956E-2</c:v>
                </c:pt>
                <c:pt idx="24">
                  <c:v>4.1274215501281519E-2</c:v>
                </c:pt>
                <c:pt idx="25">
                  <c:v>3.5398856596700376E-2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72592"/>
        <c:axId val="304376512"/>
      </c:lineChart>
      <c:catAx>
        <c:axId val="3043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70632"/>
        <c:crosses val="autoZero"/>
        <c:auto val="1"/>
        <c:lblAlgn val="ctr"/>
        <c:lblOffset val="100"/>
        <c:noMultiLvlLbl val="0"/>
      </c:catAx>
      <c:valAx>
        <c:axId val="304370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70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765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72592"/>
        <c:crosses val="max"/>
        <c:crossBetween val="between"/>
      </c:valAx>
      <c:catAx>
        <c:axId val="30437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765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Dpto'!$L$7:$L$15</c:f>
              <c:strCache>
                <c:ptCount val="9"/>
                <c:pt idx="0">
                  <c:v>Ancash</c:v>
                </c:pt>
                <c:pt idx="1">
                  <c:v>Pasco</c:v>
                </c:pt>
                <c:pt idx="2">
                  <c:v>Lima</c:v>
                </c:pt>
                <c:pt idx="3">
                  <c:v>Ayacucho</c:v>
                </c:pt>
                <c:pt idx="4">
                  <c:v>Cusco</c:v>
                </c:pt>
                <c:pt idx="5">
                  <c:v>Huancavelica</c:v>
                </c:pt>
                <c:pt idx="6">
                  <c:v>Ica</c:v>
                </c:pt>
                <c:pt idx="7">
                  <c:v>Junín</c:v>
                </c:pt>
                <c:pt idx="8">
                  <c:v>Tumbes</c:v>
                </c:pt>
              </c:strCache>
            </c:strRef>
          </c:cat>
          <c:val>
            <c:numRef>
              <c:f>'PARA Dpto'!$M$7:$M$15</c:f>
              <c:numCache>
                <c:formatCode>#,##0.0</c:formatCode>
                <c:ptCount val="9"/>
                <c:pt idx="0">
                  <c:v>0.13193005000000002</c:v>
                </c:pt>
                <c:pt idx="1">
                  <c:v>1.095E-2</c:v>
                </c:pt>
                <c:pt idx="2">
                  <c:v>8.6599300000000004E-2</c:v>
                </c:pt>
                <c:pt idx="3">
                  <c:v>1.0000000000000001E-5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71416"/>
        <c:axId val="304375336"/>
      </c:barChart>
      <c:lineChart>
        <c:grouping val="standard"/>
        <c:varyColors val="0"/>
        <c:ser>
          <c:idx val="1"/>
          <c:order val="1"/>
          <c:tx>
            <c:strRef>
              <c:f>'PARA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Dpto'!$L$7:$L$15</c:f>
              <c:strCache>
                <c:ptCount val="9"/>
                <c:pt idx="0">
                  <c:v>Ancash</c:v>
                </c:pt>
                <c:pt idx="1">
                  <c:v>Pasco</c:v>
                </c:pt>
                <c:pt idx="2">
                  <c:v>Lima</c:v>
                </c:pt>
                <c:pt idx="3">
                  <c:v>Ayacucho</c:v>
                </c:pt>
                <c:pt idx="4">
                  <c:v>Cusco</c:v>
                </c:pt>
                <c:pt idx="5">
                  <c:v>Huancavelica</c:v>
                </c:pt>
                <c:pt idx="6">
                  <c:v>Ica</c:v>
                </c:pt>
                <c:pt idx="7">
                  <c:v>Junín</c:v>
                </c:pt>
                <c:pt idx="8">
                  <c:v>Tumbes</c:v>
                </c:pt>
              </c:strCache>
            </c:strRef>
          </c:cat>
          <c:val>
            <c:numRef>
              <c:f>'PARA Dpto'!$N$7:$N$15</c:f>
              <c:numCache>
                <c:formatCode>0%</c:formatCode>
                <c:ptCount val="9"/>
                <c:pt idx="0">
                  <c:v>0.35223520962432353</c:v>
                </c:pt>
                <c:pt idx="1">
                  <c:v>2.4955103603562543E-2</c:v>
                </c:pt>
                <c:pt idx="2">
                  <c:v>2.252010898156535E-2</c:v>
                </c:pt>
                <c:pt idx="3">
                  <c:v>2.2138881632255469E-5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72984"/>
        <c:axId val="304373768"/>
      </c:lineChart>
      <c:catAx>
        <c:axId val="30437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75336"/>
        <c:crosses val="autoZero"/>
        <c:auto val="1"/>
        <c:lblAlgn val="ctr"/>
        <c:lblOffset val="100"/>
        <c:noMultiLvlLbl val="0"/>
      </c:catAx>
      <c:valAx>
        <c:axId val="3043753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71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73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72984"/>
        <c:crosses val="max"/>
        <c:crossBetween val="between"/>
      </c:valAx>
      <c:catAx>
        <c:axId val="30437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737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Dpto'!$L$7:$L$16</c:f>
              <c:strCache>
                <c:ptCount val="10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Madre de Dios</c:v>
                </c:pt>
                <c:pt idx="4">
                  <c:v>Loreto</c:v>
                </c:pt>
                <c:pt idx="5">
                  <c:v>Ayacucho</c:v>
                </c:pt>
                <c:pt idx="6">
                  <c:v>Moquegua</c:v>
                </c:pt>
                <c:pt idx="7">
                  <c:v>Puno</c:v>
                </c:pt>
                <c:pt idx="8">
                  <c:v>San Martín</c:v>
                </c:pt>
                <c:pt idx="9">
                  <c:v>Ucayali</c:v>
                </c:pt>
              </c:strCache>
            </c:strRef>
          </c:cat>
          <c:val>
            <c:numRef>
              <c:f>'DCTI Dpto'!$M$7:$M$16</c:f>
              <c:numCache>
                <c:formatCode>#,##0.0</c:formatCode>
                <c:ptCount val="10"/>
                <c:pt idx="0">
                  <c:v>0.30949454000000004</c:v>
                </c:pt>
                <c:pt idx="1">
                  <c:v>1.1017892199999999</c:v>
                </c:pt>
                <c:pt idx="2">
                  <c:v>1.0396000000000001E-2</c:v>
                </c:pt>
                <c:pt idx="3">
                  <c:v>8.4058699999999993E-3</c:v>
                </c:pt>
                <c:pt idx="4">
                  <c:v>2.6985999999999998E-3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74552"/>
        <c:axId val="304376904"/>
      </c:barChart>
      <c:lineChart>
        <c:grouping val="standard"/>
        <c:varyColors val="0"/>
        <c:ser>
          <c:idx val="1"/>
          <c:order val="1"/>
          <c:tx>
            <c:strRef>
              <c:f>'DCTI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Dpto'!$L$7:$L$16</c:f>
              <c:strCache>
                <c:ptCount val="10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Madre de Dios</c:v>
                </c:pt>
                <c:pt idx="4">
                  <c:v>Loreto</c:v>
                </c:pt>
                <c:pt idx="5">
                  <c:v>Ayacucho</c:v>
                </c:pt>
                <c:pt idx="6">
                  <c:v>Moquegua</c:v>
                </c:pt>
                <c:pt idx="7">
                  <c:v>Puno</c:v>
                </c:pt>
                <c:pt idx="8">
                  <c:v>San Martín</c:v>
                </c:pt>
                <c:pt idx="9">
                  <c:v>Ucayali</c:v>
                </c:pt>
              </c:strCache>
            </c:strRef>
          </c:cat>
          <c:val>
            <c:numRef>
              <c:f>'DCTI Dpto'!$N$7:$N$16</c:f>
              <c:numCache>
                <c:formatCode>0%</c:formatCode>
                <c:ptCount val="10"/>
                <c:pt idx="0">
                  <c:v>5.2671808002341773E-2</c:v>
                </c:pt>
                <c:pt idx="1">
                  <c:v>1.6889175116216536E-2</c:v>
                </c:pt>
                <c:pt idx="2">
                  <c:v>5.9370939878071452E-3</c:v>
                </c:pt>
                <c:pt idx="3">
                  <c:v>4.5387331738686735E-3</c:v>
                </c:pt>
                <c:pt idx="4">
                  <c:v>1.8345343303874915E-3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55344"/>
        <c:axId val="304377296"/>
      </c:lineChart>
      <c:catAx>
        <c:axId val="304374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76904"/>
        <c:crosses val="autoZero"/>
        <c:auto val="1"/>
        <c:lblAlgn val="ctr"/>
        <c:lblOffset val="100"/>
        <c:noMultiLvlLbl val="0"/>
      </c:catAx>
      <c:valAx>
        <c:axId val="3043769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74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772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55344"/>
        <c:crosses val="max"/>
        <c:crossBetween val="between"/>
      </c:valAx>
      <c:catAx>
        <c:axId val="30435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772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'RCTIT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'RCTIT Dpto'!$L$7:$L$31</c:f>
              <c:strCache>
                <c:ptCount val="25"/>
                <c:pt idx="0">
                  <c:v>Tacna</c:v>
                </c:pt>
                <c:pt idx="1">
                  <c:v>La Libertad</c:v>
                </c:pt>
                <c:pt idx="2">
                  <c:v>Arequipa</c:v>
                </c:pt>
                <c:pt idx="3">
                  <c:v>Huancavelica</c:v>
                </c:pt>
                <c:pt idx="4">
                  <c:v>Piura</c:v>
                </c:pt>
                <c:pt idx="5">
                  <c:v>Ica</c:v>
                </c:pt>
                <c:pt idx="6">
                  <c:v>Amazonas</c:v>
                </c:pt>
                <c:pt idx="7">
                  <c:v>Cajamarca</c:v>
                </c:pt>
                <c:pt idx="8">
                  <c:v>San Martín</c:v>
                </c:pt>
                <c:pt idx="9">
                  <c:v>Junín</c:v>
                </c:pt>
                <c:pt idx="10">
                  <c:v>Lima</c:v>
                </c:pt>
                <c:pt idx="11">
                  <c:v>Ucayali</c:v>
                </c:pt>
                <c:pt idx="12">
                  <c:v>Ancash</c:v>
                </c:pt>
                <c:pt idx="13">
                  <c:v>Tumbes</c:v>
                </c:pt>
                <c:pt idx="14">
                  <c:v>Ayacucho</c:v>
                </c:pt>
                <c:pt idx="15">
                  <c:v>Cusco</c:v>
                </c:pt>
                <c:pt idx="16">
                  <c:v>Apurímac</c:v>
                </c:pt>
                <c:pt idx="17">
                  <c:v>Puno</c:v>
                </c:pt>
                <c:pt idx="18">
                  <c:v>Huánuco</c:v>
                </c:pt>
                <c:pt idx="19">
                  <c:v>Pasco</c:v>
                </c:pt>
                <c:pt idx="20">
                  <c:v>Lambayeque</c:v>
                </c:pt>
                <c:pt idx="21">
                  <c:v>Moquegua</c:v>
                </c:pt>
                <c:pt idx="22">
                  <c:v>Provincia Constitucional del Callao</c:v>
                </c:pt>
                <c:pt idx="23">
                  <c:v>Loreto</c:v>
                </c:pt>
                <c:pt idx="24">
                  <c:v>Madre de Dios</c:v>
                </c:pt>
              </c:strCache>
            </c:strRef>
          </c:cat>
          <c:val>
            <c:numRef>
              <c:f>'RCTIT Dpto'!$M$7:$M$31</c:f>
              <c:numCache>
                <c:formatCode>#,##0.0</c:formatCode>
                <c:ptCount val="25"/>
                <c:pt idx="0">
                  <c:v>69.986058659999983</c:v>
                </c:pt>
                <c:pt idx="1">
                  <c:v>28.825203399999999</c:v>
                </c:pt>
                <c:pt idx="2">
                  <c:v>30.580639090000002</c:v>
                </c:pt>
                <c:pt idx="3">
                  <c:v>31.06687857</c:v>
                </c:pt>
                <c:pt idx="4">
                  <c:v>49.635024049999984</c:v>
                </c:pt>
                <c:pt idx="5">
                  <c:v>1.5522395400000002</c:v>
                </c:pt>
                <c:pt idx="6">
                  <c:v>8.544159180000003</c:v>
                </c:pt>
                <c:pt idx="7">
                  <c:v>21.108014909999998</c:v>
                </c:pt>
                <c:pt idx="8">
                  <c:v>9.6732048900000009</c:v>
                </c:pt>
                <c:pt idx="9">
                  <c:v>13.760137729999999</c:v>
                </c:pt>
                <c:pt idx="10">
                  <c:v>110.46907910000002</c:v>
                </c:pt>
                <c:pt idx="11">
                  <c:v>5.5878374900000001</c:v>
                </c:pt>
                <c:pt idx="12">
                  <c:v>5.8193899600000014</c:v>
                </c:pt>
                <c:pt idx="13">
                  <c:v>2.0498186899999995</c:v>
                </c:pt>
                <c:pt idx="14">
                  <c:v>7.2212162700000002</c:v>
                </c:pt>
                <c:pt idx="15">
                  <c:v>15.437712860000001</c:v>
                </c:pt>
                <c:pt idx="16">
                  <c:v>5.308300130000001</c:v>
                </c:pt>
                <c:pt idx="17">
                  <c:v>12.365990089999997</c:v>
                </c:pt>
                <c:pt idx="18">
                  <c:v>4.6279041199999993</c:v>
                </c:pt>
                <c:pt idx="19">
                  <c:v>1.5283544499999999</c:v>
                </c:pt>
                <c:pt idx="20">
                  <c:v>0.85012606999999996</c:v>
                </c:pt>
                <c:pt idx="21">
                  <c:v>0.76716208000000008</c:v>
                </c:pt>
                <c:pt idx="22">
                  <c:v>0.77882200999999995</c:v>
                </c:pt>
                <c:pt idx="23">
                  <c:v>0.47588954000000006</c:v>
                </c:pt>
                <c:pt idx="24">
                  <c:v>9.5355830000000003E-2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5736"/>
        <c:axId val="304350248"/>
      </c:barChart>
      <c:lineChart>
        <c:grouping val="standard"/>
        <c:varyColors val="0"/>
        <c:ser>
          <c:idx val="1"/>
          <c:order val="1"/>
          <c:tx>
            <c:strRef>
              <c:f>'RCTIT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'RCTIT Dpto'!$L$7:$L$31</c:f>
              <c:strCache>
                <c:ptCount val="25"/>
                <c:pt idx="0">
                  <c:v>Tacna</c:v>
                </c:pt>
                <c:pt idx="1">
                  <c:v>La Libertad</c:v>
                </c:pt>
                <c:pt idx="2">
                  <c:v>Arequipa</c:v>
                </c:pt>
                <c:pt idx="3">
                  <c:v>Huancavelica</c:v>
                </c:pt>
                <c:pt idx="4">
                  <c:v>Piura</c:v>
                </c:pt>
                <c:pt idx="5">
                  <c:v>Ica</c:v>
                </c:pt>
                <c:pt idx="6">
                  <c:v>Amazonas</c:v>
                </c:pt>
                <c:pt idx="7">
                  <c:v>Cajamarca</c:v>
                </c:pt>
                <c:pt idx="8">
                  <c:v>San Martín</c:v>
                </c:pt>
                <c:pt idx="9">
                  <c:v>Junín</c:v>
                </c:pt>
                <c:pt idx="10">
                  <c:v>Lima</c:v>
                </c:pt>
                <c:pt idx="11">
                  <c:v>Ucayali</c:v>
                </c:pt>
                <c:pt idx="12">
                  <c:v>Ancash</c:v>
                </c:pt>
                <c:pt idx="13">
                  <c:v>Tumbes</c:v>
                </c:pt>
                <c:pt idx="14">
                  <c:v>Ayacucho</c:v>
                </c:pt>
                <c:pt idx="15">
                  <c:v>Cusco</c:v>
                </c:pt>
                <c:pt idx="16">
                  <c:v>Apurímac</c:v>
                </c:pt>
                <c:pt idx="17">
                  <c:v>Puno</c:v>
                </c:pt>
                <c:pt idx="18">
                  <c:v>Huánuco</c:v>
                </c:pt>
                <c:pt idx="19">
                  <c:v>Pasco</c:v>
                </c:pt>
                <c:pt idx="20">
                  <c:v>Lambayeque</c:v>
                </c:pt>
                <c:pt idx="21">
                  <c:v>Moquegua</c:v>
                </c:pt>
                <c:pt idx="22">
                  <c:v>Provincia Constitucional del Callao</c:v>
                </c:pt>
                <c:pt idx="23">
                  <c:v>Loreto</c:v>
                </c:pt>
                <c:pt idx="24">
                  <c:v>Madre de Dios</c:v>
                </c:pt>
              </c:strCache>
            </c:strRef>
          </c:cat>
          <c:val>
            <c:numRef>
              <c:f>'RCTIT Dpto'!$N$7:$N$31</c:f>
              <c:numCache>
                <c:formatCode>0%</c:formatCode>
                <c:ptCount val="25"/>
                <c:pt idx="0">
                  <c:v>0.29858055309703702</c:v>
                </c:pt>
                <c:pt idx="1">
                  <c:v>0.18797316955448251</c:v>
                </c:pt>
                <c:pt idx="2">
                  <c:v>0.10868403349337347</c:v>
                </c:pt>
                <c:pt idx="3">
                  <c:v>0.10471936522888602</c:v>
                </c:pt>
                <c:pt idx="4">
                  <c:v>9.3991882790324985E-2</c:v>
                </c:pt>
                <c:pt idx="5">
                  <c:v>4.4437966370975537E-2</c:v>
                </c:pt>
                <c:pt idx="6">
                  <c:v>3.5907912746591171E-2</c:v>
                </c:pt>
                <c:pt idx="7">
                  <c:v>3.5227210877001501E-2</c:v>
                </c:pt>
                <c:pt idx="8">
                  <c:v>2.9974056613741942E-2</c:v>
                </c:pt>
                <c:pt idx="9">
                  <c:v>2.6926414360627263E-2</c:v>
                </c:pt>
                <c:pt idx="10">
                  <c:v>2.6667027239809418E-2</c:v>
                </c:pt>
                <c:pt idx="11">
                  <c:v>2.5059591203126275E-2</c:v>
                </c:pt>
                <c:pt idx="12">
                  <c:v>2.4938651813488474E-2</c:v>
                </c:pt>
                <c:pt idx="13">
                  <c:v>2.057603922505347E-2</c:v>
                </c:pt>
                <c:pt idx="14">
                  <c:v>2.0093827405336009E-2</c:v>
                </c:pt>
                <c:pt idx="15">
                  <c:v>1.6888118631370443E-2</c:v>
                </c:pt>
                <c:pt idx="16">
                  <c:v>1.6642011609993471E-2</c:v>
                </c:pt>
                <c:pt idx="17">
                  <c:v>1.4996794993395889E-2</c:v>
                </c:pt>
                <c:pt idx="18">
                  <c:v>1.2544433763022689E-2</c:v>
                </c:pt>
                <c:pt idx="19">
                  <c:v>9.5930477003406608E-3</c:v>
                </c:pt>
                <c:pt idx="20">
                  <c:v>8.4827091846673124E-3</c:v>
                </c:pt>
                <c:pt idx="21">
                  <c:v>5.9100197844455639E-3</c:v>
                </c:pt>
                <c:pt idx="22">
                  <c:v>4.3714457398293868E-3</c:v>
                </c:pt>
                <c:pt idx="23">
                  <c:v>2.8700367589288667E-3</c:v>
                </c:pt>
                <c:pt idx="24">
                  <c:v>3.5116906554303354E-4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46328"/>
        <c:axId val="304345152"/>
      </c:lineChart>
      <c:catAx>
        <c:axId val="30435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50248"/>
        <c:crosses val="autoZero"/>
        <c:auto val="1"/>
        <c:lblAlgn val="ctr"/>
        <c:lblOffset val="100"/>
        <c:noMultiLvlLbl val="0"/>
      </c:catAx>
      <c:valAx>
        <c:axId val="304350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55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45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46328"/>
        <c:crosses val="max"/>
        <c:crossBetween val="between"/>
      </c:valAx>
      <c:catAx>
        <c:axId val="304346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451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'DCSV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'DCSV Dpto'!$L$7:$L$19</c:f>
              <c:strCache>
                <c:ptCount val="13"/>
                <c:pt idx="0">
                  <c:v>Lima</c:v>
                </c:pt>
                <c:pt idx="1">
                  <c:v>Junín</c:v>
                </c:pt>
                <c:pt idx="2">
                  <c:v>Arequipa</c:v>
                </c:pt>
                <c:pt idx="3">
                  <c:v>Amazonas</c:v>
                </c:pt>
                <c:pt idx="4">
                  <c:v>Apurímac</c:v>
                </c:pt>
                <c:pt idx="5">
                  <c:v>Cusco</c:v>
                </c:pt>
                <c:pt idx="6">
                  <c:v>La Libertad</c:v>
                </c:pt>
                <c:pt idx="7">
                  <c:v>Lambayeque</c:v>
                </c:pt>
                <c:pt idx="8">
                  <c:v>Madre de Dios</c:v>
                </c:pt>
                <c:pt idx="9">
                  <c:v>Moquegua</c:v>
                </c:pt>
                <c:pt idx="10">
                  <c:v>Piura</c:v>
                </c:pt>
                <c:pt idx="11">
                  <c:v>Tacna</c:v>
                </c:pt>
                <c:pt idx="12">
                  <c:v>Tumbes</c:v>
                </c:pt>
              </c:strCache>
            </c:strRef>
          </c:cat>
          <c:val>
            <c:numRef>
              <c:f>'DCSV Dpto'!$M$7:$M$19</c:f>
              <c:numCache>
                <c:formatCode>#,##0.0</c:formatCode>
                <c:ptCount val="13"/>
                <c:pt idx="0">
                  <c:v>13.552994720000001</c:v>
                </c:pt>
                <c:pt idx="1">
                  <c:v>2.68212E-2</c:v>
                </c:pt>
                <c:pt idx="2">
                  <c:v>2.359E-2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48680"/>
        <c:axId val="304350640"/>
      </c:barChart>
      <c:lineChart>
        <c:grouping val="standard"/>
        <c:varyColors val="0"/>
        <c:ser>
          <c:idx val="1"/>
          <c:order val="1"/>
          <c:tx>
            <c:strRef>
              <c:f>'DCSV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'DCSV Dpto'!$L$7:$L$19</c:f>
              <c:strCache>
                <c:ptCount val="13"/>
                <c:pt idx="0">
                  <c:v>Lima</c:v>
                </c:pt>
                <c:pt idx="1">
                  <c:v>Junín</c:v>
                </c:pt>
                <c:pt idx="2">
                  <c:v>Arequipa</c:v>
                </c:pt>
                <c:pt idx="3">
                  <c:v>Amazonas</c:v>
                </c:pt>
                <c:pt idx="4">
                  <c:v>Apurímac</c:v>
                </c:pt>
                <c:pt idx="5">
                  <c:v>Cusco</c:v>
                </c:pt>
                <c:pt idx="6">
                  <c:v>La Libertad</c:v>
                </c:pt>
                <c:pt idx="7">
                  <c:v>Lambayeque</c:v>
                </c:pt>
                <c:pt idx="8">
                  <c:v>Madre de Dios</c:v>
                </c:pt>
                <c:pt idx="9">
                  <c:v>Moquegua</c:v>
                </c:pt>
                <c:pt idx="10">
                  <c:v>Piura</c:v>
                </c:pt>
                <c:pt idx="11">
                  <c:v>Tacna</c:v>
                </c:pt>
                <c:pt idx="12">
                  <c:v>Tumbes</c:v>
                </c:pt>
              </c:strCache>
            </c:strRef>
          </c:cat>
          <c:val>
            <c:numRef>
              <c:f>'DCSV Dpto'!$N$7:$N$19</c:f>
              <c:numCache>
                <c:formatCode>0%</c:formatCode>
                <c:ptCount val="13"/>
                <c:pt idx="0">
                  <c:v>5.6295972462523373E-2</c:v>
                </c:pt>
                <c:pt idx="1">
                  <c:v>2.0784152056934558E-2</c:v>
                </c:pt>
                <c:pt idx="2">
                  <c:v>6.9041147528844946E-3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48288"/>
        <c:axId val="304345936"/>
      </c:lineChart>
      <c:catAx>
        <c:axId val="30434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50640"/>
        <c:crosses val="autoZero"/>
        <c:auto val="1"/>
        <c:lblAlgn val="ctr"/>
        <c:lblOffset val="100"/>
        <c:noMultiLvlLbl val="0"/>
      </c:catAx>
      <c:valAx>
        <c:axId val="304350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48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45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48288"/>
        <c:crosses val="max"/>
        <c:crossBetween val="between"/>
      </c:valAx>
      <c:catAx>
        <c:axId val="30434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45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'DPIC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'DPIC Dpto'!$L$7:$L$8</c:f>
              <c:strCache>
                <c:ptCount val="2"/>
                <c:pt idx="0">
                  <c:v>La Libertad</c:v>
                </c:pt>
                <c:pt idx="1">
                  <c:v>Lima</c:v>
                </c:pt>
              </c:strCache>
            </c:strRef>
          </c:cat>
          <c:val>
            <c:numRef>
              <c:f>'DPIC Dpto'!$M$7:$M$8</c:f>
              <c:numCache>
                <c:formatCode>#,##0.0</c:formatCode>
                <c:ptCount val="2"/>
                <c:pt idx="0">
                  <c:v>0.25426983999999997</c:v>
                </c:pt>
                <c:pt idx="1">
                  <c:v>1.3960111399999999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45544"/>
        <c:axId val="304347112"/>
      </c:barChart>
      <c:lineChart>
        <c:grouping val="standard"/>
        <c:varyColors val="0"/>
        <c:ser>
          <c:idx val="1"/>
          <c:order val="1"/>
          <c:tx>
            <c:strRef>
              <c:f>'DPIC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'DPIC Dpto'!$L$7:$L$8</c:f>
              <c:strCache>
                <c:ptCount val="2"/>
                <c:pt idx="0">
                  <c:v>La Libertad</c:v>
                </c:pt>
                <c:pt idx="1">
                  <c:v>Lima</c:v>
                </c:pt>
              </c:strCache>
            </c:strRef>
          </c:cat>
          <c:val>
            <c:numRef>
              <c:f>'DPIC Dpto'!$N$7:$N$8</c:f>
              <c:numCache>
                <c:formatCode>0%</c:formatCode>
                <c:ptCount val="2"/>
                <c:pt idx="0">
                  <c:v>0.11121791280058753</c:v>
                </c:pt>
                <c:pt idx="1">
                  <c:v>3.4708529493387312E-2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47504"/>
        <c:axId val="304349072"/>
      </c:lineChart>
      <c:catAx>
        <c:axId val="30434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47112"/>
        <c:crosses val="autoZero"/>
        <c:auto val="1"/>
        <c:lblAlgn val="ctr"/>
        <c:lblOffset val="100"/>
        <c:noMultiLvlLbl val="0"/>
      </c:catAx>
      <c:valAx>
        <c:axId val="304347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455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490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47504"/>
        <c:crosses val="max"/>
        <c:crossBetween val="between"/>
      </c:valAx>
      <c:catAx>
        <c:axId val="30434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490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'PPI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'PPI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'PPI Dpto'!$M$7</c:f>
              <c:numCache>
                <c:formatCode>#,##0.0</c:formatCode>
                <c:ptCount val="1"/>
                <c:pt idx="0">
                  <c:v>1.37883234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4168"/>
        <c:axId val="304349856"/>
      </c:barChart>
      <c:lineChart>
        <c:grouping val="standard"/>
        <c:varyColors val="0"/>
        <c:ser>
          <c:idx val="1"/>
          <c:order val="1"/>
          <c:tx>
            <c:strRef>
              <c:f>'PPI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'PPI Dpto'!$L$7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'PPI Dpto'!$N$7</c:f>
              <c:numCache>
                <c:formatCode>0%</c:formatCode>
                <c:ptCount val="1"/>
                <c:pt idx="0">
                  <c:v>6.6587049006831683E-2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47896"/>
        <c:axId val="304356128"/>
      </c:lineChart>
      <c:catAx>
        <c:axId val="30435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49856"/>
        <c:crosses val="autoZero"/>
        <c:auto val="1"/>
        <c:lblAlgn val="ctr"/>
        <c:lblOffset val="100"/>
        <c:noMultiLvlLbl val="0"/>
      </c:catAx>
      <c:valAx>
        <c:axId val="304349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54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56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47896"/>
        <c:crosses val="max"/>
        <c:crossBetween val="between"/>
      </c:valAx>
      <c:catAx>
        <c:axId val="304347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56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'APAMS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'APAMS Dpto'!$L$7:$L$22</c:f>
              <c:strCache>
                <c:ptCount val="16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Ayacucho</c:v>
                </c:pt>
                <c:pt idx="4">
                  <c:v>Cusco</c:v>
                </c:pt>
                <c:pt idx="5">
                  <c:v>Huancavelica</c:v>
                </c:pt>
                <c:pt idx="6">
                  <c:v>Huánuco</c:v>
                </c:pt>
                <c:pt idx="7">
                  <c:v>Ica</c:v>
                </c:pt>
                <c:pt idx="8">
                  <c:v>Junín</c:v>
                </c:pt>
                <c:pt idx="9">
                  <c:v>La Libertad</c:v>
                </c:pt>
                <c:pt idx="10">
                  <c:v>Loreto</c:v>
                </c:pt>
                <c:pt idx="11">
                  <c:v>Moquegua</c:v>
                </c:pt>
                <c:pt idx="12">
                  <c:v>Piura</c:v>
                </c:pt>
                <c:pt idx="13">
                  <c:v>Puno</c:v>
                </c:pt>
                <c:pt idx="14">
                  <c:v>Tacna</c:v>
                </c:pt>
                <c:pt idx="15">
                  <c:v>Tumbes</c:v>
                </c:pt>
              </c:strCache>
            </c:strRef>
          </c:cat>
          <c:val>
            <c:numRef>
              <c:f>'APAMS Dpto'!$M$7:$M$22</c:f>
              <c:numCache>
                <c:formatCode>#,##0.0</c:formatCode>
                <c:ptCount val="16"/>
                <c:pt idx="0">
                  <c:v>0.32613511999999995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1816"/>
        <c:axId val="304353384"/>
      </c:barChart>
      <c:lineChart>
        <c:grouping val="standard"/>
        <c:varyColors val="0"/>
        <c:ser>
          <c:idx val="1"/>
          <c:order val="1"/>
          <c:tx>
            <c:strRef>
              <c:f>'APAMS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'APAMS Dpto'!$L$7:$L$22</c:f>
              <c:strCache>
                <c:ptCount val="16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Ayacucho</c:v>
                </c:pt>
                <c:pt idx="4">
                  <c:v>Cusco</c:v>
                </c:pt>
                <c:pt idx="5">
                  <c:v>Huancavelica</c:v>
                </c:pt>
                <c:pt idx="6">
                  <c:v>Huánuco</c:v>
                </c:pt>
                <c:pt idx="7">
                  <c:v>Ica</c:v>
                </c:pt>
                <c:pt idx="8">
                  <c:v>Junín</c:v>
                </c:pt>
                <c:pt idx="9">
                  <c:v>La Libertad</c:v>
                </c:pt>
                <c:pt idx="10">
                  <c:v>Loreto</c:v>
                </c:pt>
                <c:pt idx="11">
                  <c:v>Moquegua</c:v>
                </c:pt>
                <c:pt idx="12">
                  <c:v>Piura</c:v>
                </c:pt>
                <c:pt idx="13">
                  <c:v>Puno</c:v>
                </c:pt>
                <c:pt idx="14">
                  <c:v>Tacna</c:v>
                </c:pt>
                <c:pt idx="15">
                  <c:v>Tumbes</c:v>
                </c:pt>
              </c:strCache>
            </c:strRef>
          </c:cat>
          <c:val>
            <c:numRef>
              <c:f>'APAMS Dpto'!$N$7:$N$22</c:f>
              <c:numCache>
                <c:formatCode>0%</c:formatCode>
                <c:ptCount val="16"/>
                <c:pt idx="0">
                  <c:v>2.5735470691394459E-2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52600"/>
        <c:axId val="304351032"/>
      </c:lineChart>
      <c:catAx>
        <c:axId val="30435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4353384"/>
        <c:crosses val="autoZero"/>
        <c:auto val="1"/>
        <c:lblAlgn val="ctr"/>
        <c:lblOffset val="100"/>
        <c:noMultiLvlLbl val="0"/>
      </c:catAx>
      <c:valAx>
        <c:axId val="304353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04351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04351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352600"/>
        <c:crosses val="max"/>
        <c:crossBetween val="between"/>
      </c:valAx>
      <c:catAx>
        <c:axId val="304352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351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Dpto'!$L$7:$L$13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Ayacucho</c:v>
                </c:pt>
                <c:pt idx="4">
                  <c:v>Provincia Constitucional del Callao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Dpto'!$M$7:$M$13</c:f>
              <c:numCache>
                <c:formatCode>#,##0.0</c:formatCode>
                <c:ptCount val="7"/>
                <c:pt idx="0">
                  <c:v>4.6999764800000001</c:v>
                </c:pt>
                <c:pt idx="1">
                  <c:v>2.0086090400000001</c:v>
                </c:pt>
                <c:pt idx="2">
                  <c:v>5.6717567099999995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46480"/>
        <c:axId val="287446088"/>
      </c:barChart>
      <c:lineChart>
        <c:grouping val="standard"/>
        <c:varyColors val="0"/>
        <c:ser>
          <c:idx val="1"/>
          <c:order val="1"/>
          <c:tx>
            <c:strRef>
              <c:f>'LCT Dpto'!$N$6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Dpto'!$L$7:$L$13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Ayacucho</c:v>
                </c:pt>
                <c:pt idx="4">
                  <c:v>Provincia Constitucional del Callao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Dpto'!$N$7:$N$13</c:f>
              <c:numCache>
                <c:formatCode>0%</c:formatCode>
                <c:ptCount val="7"/>
                <c:pt idx="0">
                  <c:v>8.348622900195371E-2</c:v>
                </c:pt>
                <c:pt idx="1">
                  <c:v>6.1015411440565985E-2</c:v>
                </c:pt>
                <c:pt idx="2">
                  <c:v>1.4903639031958923E-2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50008"/>
        <c:axId val="287452752"/>
      </c:lineChart>
      <c:catAx>
        <c:axId val="28744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7446088"/>
        <c:crosses val="autoZero"/>
        <c:auto val="1"/>
        <c:lblAlgn val="ctr"/>
        <c:lblOffset val="100"/>
        <c:noMultiLvlLbl val="0"/>
      </c:catAx>
      <c:valAx>
        <c:axId val="2874460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446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87452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7450008"/>
        <c:crosses val="max"/>
        <c:crossBetween val="between"/>
      </c:valAx>
      <c:catAx>
        <c:axId val="287450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7452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6</xdr:row>
      <xdr:rowOff>23812</xdr:rowOff>
    </xdr:from>
    <xdr:to>
      <xdr:col>22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8" width="11.7109375" hidden="1" customWidth="1"/>
  </cols>
  <sheetData>
    <row r="1" spans="1:11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</row>
    <row r="2" spans="1:11" ht="15.75" thickBot="1" x14ac:dyDescent="0.3"/>
    <row r="3" spans="1:11" ht="15.75" thickBot="1" x14ac:dyDescent="0.3">
      <c r="A3" s="78" t="s">
        <v>1</v>
      </c>
      <c r="B3" s="79"/>
      <c r="C3" s="80"/>
      <c r="D3" s="79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2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2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11</v>
      </c>
      <c r="B6" s="9"/>
      <c r="C6" s="10"/>
      <c r="D6" s="11">
        <f ca="1">SUM(D7:OFFSET(D7,300,0))</f>
        <v>66913.809124000094</v>
      </c>
      <c r="E6" s="12">
        <f ca="1">SUM(E7:OFFSET(E7,300,0))</f>
        <v>71205.525124000138</v>
      </c>
      <c r="F6" s="12">
        <f ca="1">SUM(F7:OFFSET(F7,300,0))</f>
        <v>8856.5524933599972</v>
      </c>
      <c r="G6" s="12">
        <f ca="1">SUM(G7:OFFSET(G7,300,0))</f>
        <v>3533.63539158</v>
      </c>
      <c r="H6" s="12">
        <f ca="1">SUM(H7:OFFSET(H7,300,0))</f>
        <v>5322.9171017799999</v>
      </c>
      <c r="I6" s="13">
        <f ca="1">IFERROR(G6/E6,0)</f>
        <v>4.9625859586406904E-2</v>
      </c>
      <c r="J6" s="14">
        <f ca="1">IFERROR(SUM(G6,H6)/E6,0)</f>
        <v>0.12438013030501278</v>
      </c>
      <c r="K6" s="4"/>
    </row>
    <row r="7" spans="1:11" x14ac:dyDescent="0.25">
      <c r="A7" s="15"/>
      <c r="B7" s="16">
        <v>1</v>
      </c>
      <c r="C7" s="17" t="s">
        <v>12</v>
      </c>
      <c r="D7" s="18">
        <v>1741.5541749999984</v>
      </c>
      <c r="E7" s="19">
        <v>1933.9603899999979</v>
      </c>
      <c r="F7" s="19">
        <f t="shared" ref="F7:F70" si="0">SUM(G7,H7)</f>
        <v>369.19768020000049</v>
      </c>
      <c r="G7" s="19">
        <v>225.35466958000029</v>
      </c>
      <c r="H7" s="19">
        <v>143.8430106200002</v>
      </c>
      <c r="I7" s="20">
        <f t="shared" ref="I7:I70" si="1">IFERROR(G7/E7,0)</f>
        <v>0.11652496646014582</v>
      </c>
      <c r="J7" s="21">
        <f t="shared" ref="J7:J70" si="2">IFERROR(SUM(G7,H7)/E7,0)</f>
        <v>0.19090240012619952</v>
      </c>
      <c r="K7" s="4"/>
    </row>
    <row r="8" spans="1:11" x14ac:dyDescent="0.25">
      <c r="A8" s="15"/>
      <c r="B8" s="16">
        <v>2</v>
      </c>
      <c r="C8" s="17" t="s">
        <v>13</v>
      </c>
      <c r="D8" s="18">
        <v>1448.312901</v>
      </c>
      <c r="E8" s="19">
        <v>1712.3698480000005</v>
      </c>
      <c r="F8" s="19">
        <f t="shared" si="0"/>
        <v>384.74822281999968</v>
      </c>
      <c r="G8" s="19">
        <v>283.46000783999983</v>
      </c>
      <c r="H8" s="19">
        <v>101.28821497999986</v>
      </c>
      <c r="I8" s="20">
        <f t="shared" si="1"/>
        <v>0.16553667314982981</v>
      </c>
      <c r="J8" s="21">
        <f t="shared" si="2"/>
        <v>0.2246875715952221</v>
      </c>
      <c r="K8" s="4"/>
    </row>
    <row r="9" spans="1:11" x14ac:dyDescent="0.25">
      <c r="A9" s="15"/>
      <c r="B9" s="16">
        <v>16</v>
      </c>
      <c r="C9" s="17" t="s">
        <v>14</v>
      </c>
      <c r="D9" s="18">
        <v>521.51113799999882</v>
      </c>
      <c r="E9" s="19">
        <v>542.85124999999834</v>
      </c>
      <c r="F9" s="19">
        <f t="shared" si="0"/>
        <v>75.744896710000006</v>
      </c>
      <c r="G9" s="19">
        <v>43.771919290000007</v>
      </c>
      <c r="H9" s="19">
        <v>31.972977420000003</v>
      </c>
      <c r="I9" s="20">
        <f t="shared" si="1"/>
        <v>8.0633358198954397E-2</v>
      </c>
      <c r="J9" s="21">
        <f t="shared" si="2"/>
        <v>0.13953158753894412</v>
      </c>
      <c r="K9" s="4"/>
    </row>
    <row r="10" spans="1:11" x14ac:dyDescent="0.25">
      <c r="A10" s="15"/>
      <c r="B10" s="16">
        <v>17</v>
      </c>
      <c r="C10" s="17" t="s">
        <v>15</v>
      </c>
      <c r="D10" s="18">
        <v>295.62321899999989</v>
      </c>
      <c r="E10" s="19">
        <v>327.84533299999975</v>
      </c>
      <c r="F10" s="19">
        <f t="shared" si="0"/>
        <v>44.598995610000003</v>
      </c>
      <c r="G10" s="19">
        <v>25.636123450000014</v>
      </c>
      <c r="H10" s="19">
        <v>18.962872159999986</v>
      </c>
      <c r="I10" s="20">
        <f t="shared" si="1"/>
        <v>7.8195785846370533E-2</v>
      </c>
      <c r="J10" s="21">
        <f t="shared" si="2"/>
        <v>0.13603669511440028</v>
      </c>
      <c r="K10" s="4"/>
    </row>
    <row r="11" spans="1:11" x14ac:dyDescent="0.25">
      <c r="A11" s="15"/>
      <c r="B11" s="16">
        <v>18</v>
      </c>
      <c r="C11" s="17" t="s">
        <v>16</v>
      </c>
      <c r="D11" s="18">
        <v>390.11086499999891</v>
      </c>
      <c r="E11" s="19">
        <v>411.23928699999897</v>
      </c>
      <c r="F11" s="19">
        <f t="shared" si="0"/>
        <v>69.098158380000001</v>
      </c>
      <c r="G11" s="19">
        <v>41.268435709999977</v>
      </c>
      <c r="H11" s="19">
        <v>27.82972267000002</v>
      </c>
      <c r="I11" s="20">
        <f t="shared" si="1"/>
        <v>0.1003513939805077</v>
      </c>
      <c r="J11" s="21">
        <f t="shared" si="2"/>
        <v>0.1680242150113449</v>
      </c>
      <c r="K11" s="4"/>
    </row>
    <row r="12" spans="1:11" x14ac:dyDescent="0.25">
      <c r="A12" s="15"/>
      <c r="B12" s="16">
        <v>24</v>
      </c>
      <c r="C12" s="17" t="s">
        <v>17</v>
      </c>
      <c r="D12" s="18">
        <v>492.01025599999764</v>
      </c>
      <c r="E12" s="19">
        <v>532.00461599999676</v>
      </c>
      <c r="F12" s="19">
        <f t="shared" si="0"/>
        <v>86.76736580000005</v>
      </c>
      <c r="G12" s="19">
        <v>43.811099559999981</v>
      </c>
      <c r="H12" s="19">
        <v>42.956266240000062</v>
      </c>
      <c r="I12" s="20">
        <f t="shared" si="1"/>
        <v>8.2350976368220544E-2</v>
      </c>
      <c r="J12" s="21">
        <f t="shared" si="2"/>
        <v>0.16309513712941276</v>
      </c>
      <c r="K12" s="4"/>
    </row>
    <row r="13" spans="1:11" ht="25.5" x14ac:dyDescent="0.25">
      <c r="A13" s="15"/>
      <c r="B13" s="16">
        <v>30</v>
      </c>
      <c r="C13" s="17" t="s">
        <v>18</v>
      </c>
      <c r="D13" s="18">
        <v>4256.8641000000189</v>
      </c>
      <c r="E13" s="19">
        <v>4497.9435100000246</v>
      </c>
      <c r="F13" s="19">
        <f t="shared" si="0"/>
        <v>665.92433851999999</v>
      </c>
      <c r="G13" s="19">
        <v>318.02177303000002</v>
      </c>
      <c r="H13" s="19">
        <v>347.90256548999997</v>
      </c>
      <c r="I13" s="20">
        <f t="shared" si="1"/>
        <v>7.0703816604846217E-2</v>
      </c>
      <c r="J13" s="21">
        <f t="shared" si="2"/>
        <v>0.14805084524505208</v>
      </c>
      <c r="K13" s="4"/>
    </row>
    <row r="14" spans="1:11" x14ac:dyDescent="0.25">
      <c r="A14" s="15"/>
      <c r="B14" s="16">
        <v>31</v>
      </c>
      <c r="C14" s="17" t="s">
        <v>19</v>
      </c>
      <c r="D14" s="18">
        <v>295.08797400000003</v>
      </c>
      <c r="E14" s="19">
        <v>295.08797399999997</v>
      </c>
      <c r="F14" s="19">
        <f t="shared" si="0"/>
        <v>32.724488139999998</v>
      </c>
      <c r="G14" s="19">
        <v>16.404959680000001</v>
      </c>
      <c r="H14" s="19">
        <v>16.319528459999997</v>
      </c>
      <c r="I14" s="20">
        <f t="shared" si="1"/>
        <v>5.5593453903343422E-2</v>
      </c>
      <c r="J14" s="21">
        <f t="shared" si="2"/>
        <v>0.11089739678784741</v>
      </c>
      <c r="K14" s="4"/>
    </row>
    <row r="15" spans="1:11" x14ac:dyDescent="0.25">
      <c r="A15" s="15"/>
      <c r="B15" s="16">
        <v>32</v>
      </c>
      <c r="C15" s="17" t="s">
        <v>20</v>
      </c>
      <c r="D15" s="18">
        <v>516.30520399999989</v>
      </c>
      <c r="E15" s="19">
        <v>509.16943699999996</v>
      </c>
      <c r="F15" s="19">
        <f t="shared" si="0"/>
        <v>40.618771679999995</v>
      </c>
      <c r="G15" s="19">
        <v>12.38034223</v>
      </c>
      <c r="H15" s="19">
        <v>28.238429449999998</v>
      </c>
      <c r="I15" s="20">
        <f t="shared" si="1"/>
        <v>2.4314778795334491E-2</v>
      </c>
      <c r="J15" s="21">
        <f t="shared" si="2"/>
        <v>7.9774567616084147E-2</v>
      </c>
      <c r="K15" s="4"/>
    </row>
    <row r="16" spans="1:11" x14ac:dyDescent="0.25">
      <c r="A16" s="15"/>
      <c r="B16" s="16">
        <v>34</v>
      </c>
      <c r="C16" s="17" t="s">
        <v>21</v>
      </c>
      <c r="D16" s="18">
        <v>38.508765000000004</v>
      </c>
      <c r="E16" s="19">
        <v>52.782672000000005</v>
      </c>
      <c r="F16" s="19">
        <f t="shared" si="0"/>
        <v>6.1693378499999998</v>
      </c>
      <c r="G16" s="19">
        <v>2.9986079600000002</v>
      </c>
      <c r="H16" s="19">
        <v>3.1707298899999996</v>
      </c>
      <c r="I16" s="20">
        <f t="shared" si="1"/>
        <v>5.6810461584817076E-2</v>
      </c>
      <c r="J16" s="21">
        <f t="shared" si="2"/>
        <v>0.11688187839372738</v>
      </c>
      <c r="K16" s="4"/>
    </row>
    <row r="17" spans="1:11" ht="25.5" x14ac:dyDescent="0.25">
      <c r="A17" s="15"/>
      <c r="B17" s="16">
        <v>35</v>
      </c>
      <c r="C17" s="17" t="s">
        <v>22</v>
      </c>
      <c r="D17" s="18">
        <v>194.63456700000006</v>
      </c>
      <c r="E17" s="19">
        <v>215.28039200000001</v>
      </c>
      <c r="F17" s="19">
        <f t="shared" si="0"/>
        <v>22.423140119999989</v>
      </c>
      <c r="G17" s="19">
        <v>6.6822601699999948</v>
      </c>
      <c r="H17" s="19">
        <v>15.740879949999995</v>
      </c>
      <c r="I17" s="20">
        <f t="shared" si="1"/>
        <v>3.103979934224569E-2</v>
      </c>
      <c r="J17" s="21">
        <f t="shared" si="2"/>
        <v>0.10415783765388159</v>
      </c>
      <c r="K17" s="4"/>
    </row>
    <row r="18" spans="1:11" x14ac:dyDescent="0.25">
      <c r="A18" s="15"/>
      <c r="B18" s="16">
        <v>36</v>
      </c>
      <c r="C18" s="17" t="s">
        <v>23</v>
      </c>
      <c r="D18" s="18">
        <v>1151.5703320000007</v>
      </c>
      <c r="E18" s="19">
        <v>1276.3079280000009</v>
      </c>
      <c r="F18" s="19">
        <f t="shared" si="0"/>
        <v>174.89405752999988</v>
      </c>
      <c r="G18" s="19">
        <v>61.741282290000044</v>
      </c>
      <c r="H18" s="19">
        <v>113.15277523999983</v>
      </c>
      <c r="I18" s="20">
        <f t="shared" si="1"/>
        <v>4.8374910893760427E-2</v>
      </c>
      <c r="J18" s="21">
        <f t="shared" si="2"/>
        <v>0.13703123963514216</v>
      </c>
      <c r="K18" s="4"/>
    </row>
    <row r="19" spans="1:11" x14ac:dyDescent="0.25">
      <c r="A19" s="15"/>
      <c r="B19" s="16">
        <v>39</v>
      </c>
      <c r="C19" s="17" t="s">
        <v>24</v>
      </c>
      <c r="D19" s="18">
        <v>66.566188000000025</v>
      </c>
      <c r="E19" s="19">
        <v>75.19023199999998</v>
      </c>
      <c r="F19" s="19">
        <f t="shared" si="0"/>
        <v>6.4201594499999999</v>
      </c>
      <c r="G19" s="19">
        <v>2.0657299200000003</v>
      </c>
      <c r="H19" s="19">
        <v>4.3544295299999991</v>
      </c>
      <c r="I19" s="20">
        <f t="shared" si="1"/>
        <v>2.747338138283708E-2</v>
      </c>
      <c r="J19" s="21">
        <f t="shared" si="2"/>
        <v>8.5385551809442503E-2</v>
      </c>
      <c r="K19" s="4"/>
    </row>
    <row r="20" spans="1:11" x14ac:dyDescent="0.25">
      <c r="A20" s="15"/>
      <c r="B20" s="16">
        <v>40</v>
      </c>
      <c r="C20" s="17" t="s">
        <v>25</v>
      </c>
      <c r="D20" s="18">
        <v>130.35707399999995</v>
      </c>
      <c r="E20" s="19">
        <v>126.50740999999991</v>
      </c>
      <c r="F20" s="19">
        <f t="shared" si="0"/>
        <v>20.234916949999992</v>
      </c>
      <c r="G20" s="19">
        <v>3.930920350000001</v>
      </c>
      <c r="H20" s="19">
        <v>16.303996599999991</v>
      </c>
      <c r="I20" s="20">
        <f t="shared" si="1"/>
        <v>3.1072649025065045E-2</v>
      </c>
      <c r="J20" s="21">
        <f t="shared" si="2"/>
        <v>0.15995044835713582</v>
      </c>
      <c r="K20" s="4"/>
    </row>
    <row r="21" spans="1:11" x14ac:dyDescent="0.25">
      <c r="A21" s="15"/>
      <c r="B21" s="16">
        <v>41</v>
      </c>
      <c r="C21" s="17" t="s">
        <v>26</v>
      </c>
      <c r="D21" s="18">
        <v>40.081593000000012</v>
      </c>
      <c r="E21" s="19">
        <v>43.912035999999993</v>
      </c>
      <c r="F21" s="19">
        <f t="shared" si="0"/>
        <v>3.6589750199999993</v>
      </c>
      <c r="G21" s="19">
        <v>0.92518817000000031</v>
      </c>
      <c r="H21" s="19">
        <v>2.7337868499999991</v>
      </c>
      <c r="I21" s="20">
        <f t="shared" si="1"/>
        <v>2.1069124875011499E-2</v>
      </c>
      <c r="J21" s="21">
        <f t="shared" si="2"/>
        <v>8.332510521716642E-2</v>
      </c>
      <c r="K21" s="4"/>
    </row>
    <row r="22" spans="1:11" ht="25.5" x14ac:dyDescent="0.25">
      <c r="A22" s="15"/>
      <c r="B22" s="16">
        <v>42</v>
      </c>
      <c r="C22" s="17" t="s">
        <v>27</v>
      </c>
      <c r="D22" s="18">
        <v>1063.0552709999968</v>
      </c>
      <c r="E22" s="19">
        <v>1287.1252819999952</v>
      </c>
      <c r="F22" s="19">
        <f t="shared" si="0"/>
        <v>210.76601184999976</v>
      </c>
      <c r="G22" s="19">
        <v>5.9289143899999983</v>
      </c>
      <c r="H22" s="19">
        <v>204.83709745999977</v>
      </c>
      <c r="I22" s="20">
        <f t="shared" si="1"/>
        <v>4.6063226889517511E-3</v>
      </c>
      <c r="J22" s="21">
        <f t="shared" si="2"/>
        <v>0.16374941491515241</v>
      </c>
      <c r="K22" s="4"/>
    </row>
    <row r="23" spans="1:11" x14ac:dyDescent="0.25">
      <c r="A23" s="15"/>
      <c r="B23" s="16">
        <v>46</v>
      </c>
      <c r="C23" s="17" t="s">
        <v>28</v>
      </c>
      <c r="D23" s="18">
        <v>423.88488599999954</v>
      </c>
      <c r="E23" s="19">
        <v>442.47042899999968</v>
      </c>
      <c r="F23" s="19">
        <f t="shared" si="0"/>
        <v>34.442466749999987</v>
      </c>
      <c r="G23" s="19">
        <v>11.377193199999999</v>
      </c>
      <c r="H23" s="19">
        <v>23.065273549999986</v>
      </c>
      <c r="I23" s="20">
        <f t="shared" si="1"/>
        <v>2.5712889391756408E-2</v>
      </c>
      <c r="J23" s="21">
        <f t="shared" si="2"/>
        <v>7.7841284959632884E-2</v>
      </c>
      <c r="K23" s="4"/>
    </row>
    <row r="24" spans="1:11" ht="25.5" x14ac:dyDescent="0.25">
      <c r="A24" s="15"/>
      <c r="B24" s="16">
        <v>47</v>
      </c>
      <c r="C24" s="17" t="s">
        <v>29</v>
      </c>
      <c r="D24" s="18">
        <v>83.747569000000041</v>
      </c>
      <c r="E24" s="19">
        <v>87.601513000000139</v>
      </c>
      <c r="F24" s="19">
        <f t="shared" si="0"/>
        <v>4.5323301799999998</v>
      </c>
      <c r="G24" s="19">
        <v>1.0557222900000001</v>
      </c>
      <c r="H24" s="19">
        <v>3.4766078899999995</v>
      </c>
      <c r="I24" s="20">
        <f t="shared" si="1"/>
        <v>1.2051416166750435E-2</v>
      </c>
      <c r="J24" s="21">
        <f t="shared" si="2"/>
        <v>5.1738035392151188E-2</v>
      </c>
      <c r="K24" s="4"/>
    </row>
    <row r="25" spans="1:11" ht="25.5" x14ac:dyDescent="0.25">
      <c r="A25" s="15"/>
      <c r="B25" s="16">
        <v>48</v>
      </c>
      <c r="C25" s="17" t="s">
        <v>30</v>
      </c>
      <c r="D25" s="18">
        <v>28.409458999999998</v>
      </c>
      <c r="E25" s="19">
        <v>31.221045999999994</v>
      </c>
      <c r="F25" s="19">
        <f t="shared" si="0"/>
        <v>3.7198551699999998</v>
      </c>
      <c r="G25" s="19">
        <v>1.0878473</v>
      </c>
      <c r="H25" s="19">
        <v>2.6320078699999998</v>
      </c>
      <c r="I25" s="20">
        <f t="shared" si="1"/>
        <v>3.4843396982919793E-2</v>
      </c>
      <c r="J25" s="21">
        <f t="shared" si="2"/>
        <v>0.11914575732023842</v>
      </c>
      <c r="K25" s="4"/>
    </row>
    <row r="26" spans="1:11" x14ac:dyDescent="0.25">
      <c r="A26" s="15"/>
      <c r="B26" s="16">
        <v>49</v>
      </c>
      <c r="C26" s="17" t="s">
        <v>31</v>
      </c>
      <c r="D26" s="18">
        <v>1041.4562659999997</v>
      </c>
      <c r="E26" s="19">
        <v>1041.4562660000001</v>
      </c>
      <c r="F26" s="19">
        <f t="shared" si="0"/>
        <v>163.19823341999995</v>
      </c>
      <c r="G26" s="19">
        <v>6.943616529999999</v>
      </c>
      <c r="H26" s="19">
        <v>156.25461688999997</v>
      </c>
      <c r="I26" s="20">
        <f t="shared" si="1"/>
        <v>6.6672185445375183E-3</v>
      </c>
      <c r="J26" s="21">
        <f t="shared" si="2"/>
        <v>0.15670195547126309</v>
      </c>
      <c r="K26" s="4"/>
    </row>
    <row r="27" spans="1:11" x14ac:dyDescent="0.25">
      <c r="A27" s="15"/>
      <c r="B27" s="16">
        <v>51</v>
      </c>
      <c r="C27" s="17" t="s">
        <v>32</v>
      </c>
      <c r="D27" s="18">
        <v>28.384374000000005</v>
      </c>
      <c r="E27" s="19">
        <v>32.525293999999995</v>
      </c>
      <c r="F27" s="19">
        <f t="shared" si="0"/>
        <v>5.0638742199999989</v>
      </c>
      <c r="G27" s="19">
        <v>0.93009516999999997</v>
      </c>
      <c r="H27" s="19">
        <v>4.1337790499999993</v>
      </c>
      <c r="I27" s="20">
        <f t="shared" si="1"/>
        <v>2.8596057271611446E-2</v>
      </c>
      <c r="J27" s="21">
        <f t="shared" si="2"/>
        <v>0.15569034425945541</v>
      </c>
      <c r="K27" s="4"/>
    </row>
    <row r="28" spans="1:11" ht="38.25" x14ac:dyDescent="0.25">
      <c r="A28" s="15"/>
      <c r="B28" s="16">
        <v>57</v>
      </c>
      <c r="C28" s="17" t="s">
        <v>33</v>
      </c>
      <c r="D28" s="18">
        <v>52.656755999999994</v>
      </c>
      <c r="E28" s="19">
        <v>56.880246999999997</v>
      </c>
      <c r="F28" s="19">
        <f t="shared" si="0"/>
        <v>7.7921052700000004</v>
      </c>
      <c r="G28" s="19">
        <v>2.9407516199999995</v>
      </c>
      <c r="H28" s="19">
        <v>4.851353650000001</v>
      </c>
      <c r="I28" s="20">
        <f t="shared" si="1"/>
        <v>5.1700753338852407E-2</v>
      </c>
      <c r="J28" s="21">
        <f t="shared" si="2"/>
        <v>0.13699141056824174</v>
      </c>
      <c r="K28" s="4"/>
    </row>
    <row r="29" spans="1:11" x14ac:dyDescent="0.25">
      <c r="A29" s="15"/>
      <c r="B29" s="16">
        <v>58</v>
      </c>
      <c r="C29" s="17" t="s">
        <v>34</v>
      </c>
      <c r="D29" s="18">
        <v>61.356650000000016</v>
      </c>
      <c r="E29" s="19">
        <v>62.081415</v>
      </c>
      <c r="F29" s="19">
        <f t="shared" si="0"/>
        <v>7.2295399400000004</v>
      </c>
      <c r="G29" s="19">
        <v>2.9244709199999996</v>
      </c>
      <c r="H29" s="19">
        <v>4.3050690200000004</v>
      </c>
      <c r="I29" s="20">
        <f t="shared" si="1"/>
        <v>4.7107027441304287E-2</v>
      </c>
      <c r="J29" s="21">
        <f t="shared" si="2"/>
        <v>0.11645256378257487</v>
      </c>
      <c r="K29" s="4"/>
    </row>
    <row r="30" spans="1:11" x14ac:dyDescent="0.25">
      <c r="A30" s="15"/>
      <c r="B30" s="16">
        <v>59</v>
      </c>
      <c r="C30" s="17" t="s">
        <v>35</v>
      </c>
      <c r="D30" s="18">
        <v>467.22352600000005</v>
      </c>
      <c r="E30" s="19">
        <v>467.27965600000005</v>
      </c>
      <c r="F30" s="19">
        <f t="shared" si="0"/>
        <v>465.44215073999999</v>
      </c>
      <c r="G30" s="19">
        <v>9.5319870000000001E-2</v>
      </c>
      <c r="H30" s="19">
        <v>465.34683086999996</v>
      </c>
      <c r="I30" s="20">
        <f t="shared" si="1"/>
        <v>2.0398891493791032E-4</v>
      </c>
      <c r="J30" s="21">
        <f t="shared" si="2"/>
        <v>0.99606765405596842</v>
      </c>
      <c r="K30" s="4"/>
    </row>
    <row r="31" spans="1:11" x14ac:dyDescent="0.25">
      <c r="A31" s="15"/>
      <c r="B31" s="16">
        <v>60</v>
      </c>
      <c r="C31" s="17" t="s">
        <v>36</v>
      </c>
      <c r="D31" s="18">
        <v>4.6384399999999992</v>
      </c>
      <c r="E31" s="19">
        <v>8.5391300000000001</v>
      </c>
      <c r="F31" s="19">
        <f t="shared" si="0"/>
        <v>1.7053461199999997</v>
      </c>
      <c r="G31" s="19">
        <v>0.23247538000000001</v>
      </c>
      <c r="H31" s="19">
        <v>1.4728707399999998</v>
      </c>
      <c r="I31" s="20">
        <f t="shared" si="1"/>
        <v>2.7224714929975302E-2</v>
      </c>
      <c r="J31" s="21">
        <f t="shared" si="2"/>
        <v>0.19970958633959193</v>
      </c>
      <c r="K31" s="4"/>
    </row>
    <row r="32" spans="1:11" ht="25.5" x14ac:dyDescent="0.25">
      <c r="A32" s="15"/>
      <c r="B32" s="16">
        <v>62</v>
      </c>
      <c r="C32" s="17" t="s">
        <v>37</v>
      </c>
      <c r="D32" s="18">
        <v>146.23174599999999</v>
      </c>
      <c r="E32" s="19">
        <v>183.60527100000002</v>
      </c>
      <c r="F32" s="19">
        <f t="shared" si="0"/>
        <v>57.012795339999997</v>
      </c>
      <c r="G32" s="19">
        <v>16.960473700000001</v>
      </c>
      <c r="H32" s="19">
        <v>40.052321639999995</v>
      </c>
      <c r="I32" s="20">
        <f t="shared" si="1"/>
        <v>9.2374655736326874E-2</v>
      </c>
      <c r="J32" s="21">
        <f t="shared" si="2"/>
        <v>0.31051829301785128</v>
      </c>
      <c r="K32" s="4"/>
    </row>
    <row r="33" spans="1:11" ht="25.5" x14ac:dyDescent="0.25">
      <c r="A33" s="15"/>
      <c r="B33" s="16">
        <v>65</v>
      </c>
      <c r="C33" s="17" t="s">
        <v>38</v>
      </c>
      <c r="D33" s="18">
        <v>129.39033699999999</v>
      </c>
      <c r="E33" s="19">
        <v>131.66064399999999</v>
      </c>
      <c r="F33" s="19">
        <f t="shared" si="0"/>
        <v>27.115956489999995</v>
      </c>
      <c r="G33" s="19">
        <v>29.264901869999996</v>
      </c>
      <c r="H33" s="19">
        <v>-2.1489453800000007</v>
      </c>
      <c r="I33" s="20">
        <f t="shared" si="1"/>
        <v>0.22227524475727156</v>
      </c>
      <c r="J33" s="21">
        <f t="shared" si="2"/>
        <v>0.20595339401499507</v>
      </c>
      <c r="K33" s="4"/>
    </row>
    <row r="34" spans="1:11" x14ac:dyDescent="0.25">
      <c r="A34" s="15"/>
      <c r="B34" s="16">
        <v>66</v>
      </c>
      <c r="C34" s="17" t="s">
        <v>39</v>
      </c>
      <c r="D34" s="18">
        <v>2123.5458120000003</v>
      </c>
      <c r="E34" s="19">
        <v>2222.4911619999971</v>
      </c>
      <c r="F34" s="19">
        <f t="shared" si="0"/>
        <v>229.90777187999996</v>
      </c>
      <c r="G34" s="19">
        <v>105.72436513000001</v>
      </c>
      <c r="H34" s="19">
        <v>124.18340674999995</v>
      </c>
      <c r="I34" s="20">
        <f t="shared" si="1"/>
        <v>4.7570207224068212E-2</v>
      </c>
      <c r="J34" s="21">
        <f t="shared" si="2"/>
        <v>0.10344597801374755</v>
      </c>
      <c r="K34" s="4"/>
    </row>
    <row r="35" spans="1:11" x14ac:dyDescent="0.25">
      <c r="A35" s="15"/>
      <c r="B35" s="16">
        <v>67</v>
      </c>
      <c r="C35" s="17" t="s">
        <v>40</v>
      </c>
      <c r="D35" s="18">
        <v>22.125677000000003</v>
      </c>
      <c r="E35" s="19">
        <v>27.453157999999991</v>
      </c>
      <c r="F35" s="19">
        <f t="shared" si="0"/>
        <v>5.641569900000003</v>
      </c>
      <c r="G35" s="19">
        <v>2.932822980000001</v>
      </c>
      <c r="H35" s="19">
        <v>2.7087469200000021</v>
      </c>
      <c r="I35" s="20">
        <f t="shared" si="1"/>
        <v>0.10683007688951493</v>
      </c>
      <c r="J35" s="21">
        <f t="shared" si="2"/>
        <v>0.20549803049980642</v>
      </c>
      <c r="K35" s="4"/>
    </row>
    <row r="36" spans="1:11" ht="25.5" x14ac:dyDescent="0.25">
      <c r="A36" s="15"/>
      <c r="B36" s="16">
        <v>68</v>
      </c>
      <c r="C36" s="17" t="s">
        <v>41</v>
      </c>
      <c r="D36" s="18">
        <v>2095.3467619999992</v>
      </c>
      <c r="E36" s="19">
        <v>2208.9462240000075</v>
      </c>
      <c r="F36" s="19">
        <f t="shared" si="0"/>
        <v>150.00447729999988</v>
      </c>
      <c r="G36" s="19">
        <v>17.675238569999983</v>
      </c>
      <c r="H36" s="19">
        <v>132.3292387299999</v>
      </c>
      <c r="I36" s="20">
        <f t="shared" si="1"/>
        <v>8.001660872483024E-3</v>
      </c>
      <c r="J36" s="21">
        <f t="shared" si="2"/>
        <v>6.7907708965575686E-2</v>
      </c>
      <c r="K36" s="4"/>
    </row>
    <row r="37" spans="1:11" ht="25.5" x14ac:dyDescent="0.25">
      <c r="A37" s="15"/>
      <c r="B37" s="16">
        <v>72</v>
      </c>
      <c r="C37" s="17" t="s">
        <v>42</v>
      </c>
      <c r="D37" s="18">
        <v>131.454386</v>
      </c>
      <c r="E37" s="19">
        <v>197.07157399999994</v>
      </c>
      <c r="F37" s="19">
        <f t="shared" si="0"/>
        <v>26.773800600000001</v>
      </c>
      <c r="G37" s="19">
        <v>2.3312312799999999</v>
      </c>
      <c r="H37" s="19">
        <v>24.44256932</v>
      </c>
      <c r="I37" s="20">
        <f t="shared" si="1"/>
        <v>1.1829363477860082E-2</v>
      </c>
      <c r="J37" s="21">
        <f t="shared" si="2"/>
        <v>0.13585825726443942</v>
      </c>
      <c r="K37" s="4"/>
    </row>
    <row r="38" spans="1:11" ht="25.5" x14ac:dyDescent="0.25">
      <c r="A38" s="15"/>
      <c r="B38" s="16">
        <v>73</v>
      </c>
      <c r="C38" s="17" t="s">
        <v>43</v>
      </c>
      <c r="D38" s="18">
        <v>118.62791800000002</v>
      </c>
      <c r="E38" s="19">
        <v>332.47672599999987</v>
      </c>
      <c r="F38" s="19">
        <f t="shared" si="0"/>
        <v>20.624730280000009</v>
      </c>
      <c r="G38" s="19">
        <v>4.239998599999999</v>
      </c>
      <c r="H38" s="19">
        <v>16.384731680000009</v>
      </c>
      <c r="I38" s="20">
        <f t="shared" si="1"/>
        <v>1.2752768144137706E-2</v>
      </c>
      <c r="J38" s="21">
        <f t="shared" si="2"/>
        <v>6.2033606165864424E-2</v>
      </c>
      <c r="K38" s="4"/>
    </row>
    <row r="39" spans="1:11" ht="25.5" x14ac:dyDescent="0.25">
      <c r="A39" s="15"/>
      <c r="B39" s="16">
        <v>74</v>
      </c>
      <c r="C39" s="17" t="s">
        <v>44</v>
      </c>
      <c r="D39" s="18">
        <v>83.765738000000013</v>
      </c>
      <c r="E39" s="19">
        <v>88.664883000000017</v>
      </c>
      <c r="F39" s="19">
        <f t="shared" si="0"/>
        <v>55.292013250000004</v>
      </c>
      <c r="G39" s="19">
        <v>0.12598726000000002</v>
      </c>
      <c r="H39" s="19">
        <v>55.166025990000001</v>
      </c>
      <c r="I39" s="20">
        <f t="shared" si="1"/>
        <v>1.4209375317170384E-3</v>
      </c>
      <c r="J39" s="21">
        <f t="shared" si="2"/>
        <v>0.62360667920804669</v>
      </c>
      <c r="K39" s="4"/>
    </row>
    <row r="40" spans="1:11" x14ac:dyDescent="0.25">
      <c r="A40" s="15"/>
      <c r="B40" s="16">
        <v>79</v>
      </c>
      <c r="C40" s="17" t="s">
        <v>45</v>
      </c>
      <c r="D40" s="18">
        <v>171.49000700000013</v>
      </c>
      <c r="E40" s="19">
        <v>181.04092199999994</v>
      </c>
      <c r="F40" s="19">
        <f t="shared" si="0"/>
        <v>17.088314320000002</v>
      </c>
      <c r="G40" s="19">
        <v>7.0599159199999999</v>
      </c>
      <c r="H40" s="19">
        <v>10.0283984</v>
      </c>
      <c r="I40" s="20">
        <f t="shared" si="1"/>
        <v>3.899624373322625E-2</v>
      </c>
      <c r="J40" s="21">
        <f t="shared" si="2"/>
        <v>9.4389236042445743E-2</v>
      </c>
      <c r="K40" s="4"/>
    </row>
    <row r="41" spans="1:11" x14ac:dyDescent="0.25">
      <c r="A41" s="15"/>
      <c r="B41" s="16">
        <v>80</v>
      </c>
      <c r="C41" s="17" t="s">
        <v>46</v>
      </c>
      <c r="D41" s="18">
        <v>84.200426000000007</v>
      </c>
      <c r="E41" s="19">
        <v>90.108677999999969</v>
      </c>
      <c r="F41" s="19">
        <f t="shared" si="0"/>
        <v>12.494568020000001</v>
      </c>
      <c r="G41" s="19">
        <v>5.7726954999999993</v>
      </c>
      <c r="H41" s="19">
        <v>6.7218725200000016</v>
      </c>
      <c r="I41" s="20">
        <f t="shared" si="1"/>
        <v>6.4063702055422472E-2</v>
      </c>
      <c r="J41" s="21">
        <f t="shared" si="2"/>
        <v>0.13866109566050902</v>
      </c>
      <c r="K41" s="4"/>
    </row>
    <row r="42" spans="1:11" x14ac:dyDescent="0.25">
      <c r="A42" s="15"/>
      <c r="B42" s="16">
        <v>82</v>
      </c>
      <c r="C42" s="17" t="s">
        <v>47</v>
      </c>
      <c r="D42" s="18">
        <v>2115.721847999997</v>
      </c>
      <c r="E42" s="19">
        <v>2259.9931059999976</v>
      </c>
      <c r="F42" s="19">
        <f t="shared" si="0"/>
        <v>77.120232920000021</v>
      </c>
      <c r="G42" s="19">
        <v>10.498231299999999</v>
      </c>
      <c r="H42" s="19">
        <v>66.62200162000002</v>
      </c>
      <c r="I42" s="20">
        <f t="shared" si="1"/>
        <v>4.6452492585612381E-3</v>
      </c>
      <c r="J42" s="21">
        <f t="shared" si="2"/>
        <v>3.4124100960863775E-2</v>
      </c>
      <c r="K42" s="4"/>
    </row>
    <row r="43" spans="1:11" x14ac:dyDescent="0.25">
      <c r="A43" s="15"/>
      <c r="B43" s="16">
        <v>83</v>
      </c>
      <c r="C43" s="17" t="s">
        <v>48</v>
      </c>
      <c r="D43" s="18">
        <v>1227.375785999996</v>
      </c>
      <c r="E43" s="19">
        <v>1544.7626259999911</v>
      </c>
      <c r="F43" s="19">
        <f t="shared" si="0"/>
        <v>84.425306700000036</v>
      </c>
      <c r="G43" s="19">
        <v>22.540196030000008</v>
      </c>
      <c r="H43" s="19">
        <v>61.885110670000032</v>
      </c>
      <c r="I43" s="20">
        <f t="shared" si="1"/>
        <v>1.4591365463291664E-2</v>
      </c>
      <c r="J43" s="21">
        <f t="shared" si="2"/>
        <v>5.4652608290123486E-2</v>
      </c>
      <c r="K43" s="4"/>
    </row>
    <row r="44" spans="1:11" x14ac:dyDescent="0.25">
      <c r="A44" s="15"/>
      <c r="B44" s="16">
        <v>86</v>
      </c>
      <c r="C44" s="17" t="s">
        <v>49</v>
      </c>
      <c r="D44" s="18">
        <v>1463.1720770000006</v>
      </c>
      <c r="E44" s="19">
        <v>1603.0792640000002</v>
      </c>
      <c r="F44" s="19">
        <f t="shared" si="0"/>
        <v>246.22487481000002</v>
      </c>
      <c r="G44" s="19">
        <v>124.58311205000005</v>
      </c>
      <c r="H44" s="19">
        <v>121.64176275999995</v>
      </c>
      <c r="I44" s="20">
        <f t="shared" si="1"/>
        <v>7.7714879636793827E-2</v>
      </c>
      <c r="J44" s="21">
        <f t="shared" si="2"/>
        <v>0.15359494713668756</v>
      </c>
      <c r="K44" s="4"/>
    </row>
    <row r="45" spans="1:11" x14ac:dyDescent="0.25">
      <c r="A45" s="15"/>
      <c r="B45" s="16">
        <v>87</v>
      </c>
      <c r="C45" s="17" t="s">
        <v>50</v>
      </c>
      <c r="D45" s="18">
        <v>18.936401</v>
      </c>
      <c r="E45" s="19">
        <v>18.998118999999996</v>
      </c>
      <c r="F45" s="19">
        <f t="shared" si="0"/>
        <v>0.94096806000000011</v>
      </c>
      <c r="G45" s="19">
        <v>1.6124403900000002</v>
      </c>
      <c r="H45" s="19">
        <v>-0.67147233000000006</v>
      </c>
      <c r="I45" s="20">
        <f t="shared" si="1"/>
        <v>8.4873686179142288E-2</v>
      </c>
      <c r="J45" s="21">
        <f t="shared" si="2"/>
        <v>4.9529538161120074E-2</v>
      </c>
      <c r="K45" s="4"/>
    </row>
    <row r="46" spans="1:11" ht="25.5" x14ac:dyDescent="0.25">
      <c r="A46" s="15"/>
      <c r="B46" s="16">
        <v>88</v>
      </c>
      <c r="C46" s="17" t="s">
        <v>51</v>
      </c>
      <c r="D46" s="18">
        <v>17.015211999999998</v>
      </c>
      <c r="E46" s="19">
        <v>17.015212000000002</v>
      </c>
      <c r="F46" s="19">
        <f t="shared" si="0"/>
        <v>1.44795059</v>
      </c>
      <c r="G46" s="19">
        <v>0.60773516999999999</v>
      </c>
      <c r="H46" s="19">
        <v>0.84021542000000005</v>
      </c>
      <c r="I46" s="20">
        <f t="shared" si="1"/>
        <v>3.5717167085546737E-2</v>
      </c>
      <c r="J46" s="21">
        <f t="shared" si="2"/>
        <v>8.5097416946671001E-2</v>
      </c>
      <c r="K46" s="4"/>
    </row>
    <row r="47" spans="1:11" x14ac:dyDescent="0.25">
      <c r="A47" s="15"/>
      <c r="B47" s="16">
        <v>89</v>
      </c>
      <c r="C47" s="17" t="s">
        <v>52</v>
      </c>
      <c r="D47" s="18">
        <v>19.445844999999998</v>
      </c>
      <c r="E47" s="19">
        <v>28.516269999999999</v>
      </c>
      <c r="F47" s="19">
        <f t="shared" si="0"/>
        <v>2.3608033400000004</v>
      </c>
      <c r="G47" s="19">
        <v>0.33298561000000004</v>
      </c>
      <c r="H47" s="19">
        <v>2.0278177300000002</v>
      </c>
      <c r="I47" s="20">
        <f t="shared" si="1"/>
        <v>1.1677039458526661E-2</v>
      </c>
      <c r="J47" s="21">
        <f t="shared" si="2"/>
        <v>8.2787943163674646E-2</v>
      </c>
      <c r="K47" s="4"/>
    </row>
    <row r="48" spans="1:11" ht="25.5" x14ac:dyDescent="0.25">
      <c r="A48" s="15"/>
      <c r="B48" s="16">
        <v>90</v>
      </c>
      <c r="C48" s="17" t="s">
        <v>53</v>
      </c>
      <c r="D48" s="18">
        <v>14646.631013000042</v>
      </c>
      <c r="E48" s="19">
        <v>15260.275225000049</v>
      </c>
      <c r="F48" s="19">
        <f t="shared" si="0"/>
        <v>1874.41255684</v>
      </c>
      <c r="G48" s="19">
        <v>860.61463294999987</v>
      </c>
      <c r="H48" s="19">
        <v>1013.7979238900001</v>
      </c>
      <c r="I48" s="20">
        <f t="shared" si="1"/>
        <v>5.6395747800151302E-2</v>
      </c>
      <c r="J48" s="21">
        <f t="shared" si="2"/>
        <v>0.12282953807866162</v>
      </c>
      <c r="K48" s="4"/>
    </row>
    <row r="49" spans="1:11" ht="38.25" x14ac:dyDescent="0.25">
      <c r="A49" s="15"/>
      <c r="B49" s="16">
        <v>91</v>
      </c>
      <c r="C49" s="17" t="s">
        <v>54</v>
      </c>
      <c r="D49" s="18">
        <v>710.96227299999794</v>
      </c>
      <c r="E49" s="19">
        <v>794.98907899999801</v>
      </c>
      <c r="F49" s="19">
        <f t="shared" si="0"/>
        <v>24.217284189999994</v>
      </c>
      <c r="G49" s="19">
        <v>2.9194203999999999</v>
      </c>
      <c r="H49" s="19">
        <v>21.297863789999994</v>
      </c>
      <c r="I49" s="20">
        <f t="shared" si="1"/>
        <v>3.6722773647057953E-3</v>
      </c>
      <c r="J49" s="21">
        <f t="shared" si="2"/>
        <v>3.0462411157223021E-2</v>
      </c>
      <c r="K49" s="4"/>
    </row>
    <row r="50" spans="1:11" x14ac:dyDescent="0.25">
      <c r="A50" s="15"/>
      <c r="B50" s="16">
        <v>93</v>
      </c>
      <c r="C50" s="17" t="s">
        <v>55</v>
      </c>
      <c r="D50" s="18">
        <v>223.46996300000004</v>
      </c>
      <c r="E50" s="19">
        <v>224.11366800000005</v>
      </c>
      <c r="F50" s="19">
        <f t="shared" si="0"/>
        <v>16.774035649999998</v>
      </c>
      <c r="G50" s="19">
        <v>5.9252966599999999</v>
      </c>
      <c r="H50" s="19">
        <v>10.848738989999999</v>
      </c>
      <c r="I50" s="20">
        <f t="shared" si="1"/>
        <v>2.6438800957021499E-2</v>
      </c>
      <c r="J50" s="21">
        <f t="shared" si="2"/>
        <v>7.4846107333355477E-2</v>
      </c>
      <c r="K50" s="4"/>
    </row>
    <row r="51" spans="1:11" x14ac:dyDescent="0.25">
      <c r="A51" s="15"/>
      <c r="B51" s="16">
        <v>94</v>
      </c>
      <c r="C51" s="17" t="s">
        <v>56</v>
      </c>
      <c r="D51" s="18">
        <v>28.876789999999993</v>
      </c>
      <c r="E51" s="19">
        <v>28.970206999999991</v>
      </c>
      <c r="F51" s="19">
        <f t="shared" si="0"/>
        <v>2.00694719</v>
      </c>
      <c r="G51" s="19">
        <v>0.79090017000000001</v>
      </c>
      <c r="H51" s="19">
        <v>1.21604702</v>
      </c>
      <c r="I51" s="20">
        <f t="shared" si="1"/>
        <v>2.7300466648374318E-2</v>
      </c>
      <c r="J51" s="21">
        <f t="shared" si="2"/>
        <v>6.9276246110357459E-2</v>
      </c>
      <c r="K51" s="4"/>
    </row>
    <row r="52" spans="1:11" x14ac:dyDescent="0.25">
      <c r="A52" s="15"/>
      <c r="B52" s="16">
        <v>95</v>
      </c>
      <c r="C52" s="17" t="s">
        <v>57</v>
      </c>
      <c r="D52" s="18">
        <v>102.51087299999993</v>
      </c>
      <c r="E52" s="19">
        <v>101.03394299999995</v>
      </c>
      <c r="F52" s="19">
        <f t="shared" si="0"/>
        <v>4.0563173700000004</v>
      </c>
      <c r="G52" s="19">
        <v>0.66538911999999995</v>
      </c>
      <c r="H52" s="19">
        <v>3.3909282500000004</v>
      </c>
      <c r="I52" s="20">
        <f t="shared" si="1"/>
        <v>6.5857978046051343E-3</v>
      </c>
      <c r="J52" s="21">
        <f t="shared" si="2"/>
        <v>4.014806558623573E-2</v>
      </c>
      <c r="K52" s="4"/>
    </row>
    <row r="53" spans="1:11" x14ac:dyDescent="0.25">
      <c r="A53" s="15"/>
      <c r="B53" s="16">
        <v>96</v>
      </c>
      <c r="C53" s="17" t="s">
        <v>58</v>
      </c>
      <c r="D53" s="18">
        <v>3.0254169999999996</v>
      </c>
      <c r="E53" s="19">
        <v>3.6624319999999995</v>
      </c>
      <c r="F53" s="19">
        <f t="shared" si="0"/>
        <v>0.39708048999999995</v>
      </c>
      <c r="G53" s="19">
        <v>0.21585515999999996</v>
      </c>
      <c r="H53" s="19">
        <v>0.18122532999999999</v>
      </c>
      <c r="I53" s="20">
        <f t="shared" si="1"/>
        <v>5.8937656726459356E-2</v>
      </c>
      <c r="J53" s="21">
        <f t="shared" si="2"/>
        <v>0.10841989421237036</v>
      </c>
      <c r="K53" s="4"/>
    </row>
    <row r="54" spans="1:11" x14ac:dyDescent="0.25">
      <c r="A54" s="15"/>
      <c r="B54" s="16">
        <v>97</v>
      </c>
      <c r="C54" s="17" t="s">
        <v>59</v>
      </c>
      <c r="D54" s="18">
        <v>801.83764600000006</v>
      </c>
      <c r="E54" s="19">
        <v>801.83764600000006</v>
      </c>
      <c r="F54" s="19">
        <f t="shared" si="0"/>
        <v>130.23783661000004</v>
      </c>
      <c r="G54" s="19">
        <v>2.35997374</v>
      </c>
      <c r="H54" s="19">
        <v>127.87786287000004</v>
      </c>
      <c r="I54" s="20">
        <f t="shared" si="1"/>
        <v>2.9432064605258005E-3</v>
      </c>
      <c r="J54" s="21">
        <f t="shared" si="2"/>
        <v>0.1624241980402103</v>
      </c>
      <c r="K54" s="4"/>
    </row>
    <row r="55" spans="1:11" x14ac:dyDescent="0.25">
      <c r="A55" s="15"/>
      <c r="B55" s="16">
        <v>98</v>
      </c>
      <c r="C55" s="17" t="s">
        <v>60</v>
      </c>
      <c r="D55" s="18">
        <v>369.89777199999992</v>
      </c>
      <c r="E55" s="19">
        <v>369.4999590000001</v>
      </c>
      <c r="F55" s="19">
        <f t="shared" si="0"/>
        <v>37.886806840000027</v>
      </c>
      <c r="G55" s="19">
        <v>11.989869070000003</v>
      </c>
      <c r="H55" s="19">
        <v>25.896937770000026</v>
      </c>
      <c r="I55" s="20">
        <f t="shared" si="1"/>
        <v>3.244890500786226E-2</v>
      </c>
      <c r="J55" s="21">
        <f t="shared" si="2"/>
        <v>0.10253534788619562</v>
      </c>
      <c r="K55" s="4"/>
    </row>
    <row r="56" spans="1:11" x14ac:dyDescent="0.25">
      <c r="A56" s="15"/>
      <c r="B56" s="16">
        <v>99</v>
      </c>
      <c r="C56" s="17" t="s">
        <v>61</v>
      </c>
      <c r="D56" s="18">
        <v>55.100848999999997</v>
      </c>
      <c r="E56" s="19">
        <v>59.062322999999985</v>
      </c>
      <c r="F56" s="19">
        <f t="shared" si="0"/>
        <v>10.112480160000002</v>
      </c>
      <c r="G56" s="19">
        <v>5.0217023900000006</v>
      </c>
      <c r="H56" s="19">
        <v>5.0907777700000016</v>
      </c>
      <c r="I56" s="20">
        <f t="shared" si="1"/>
        <v>8.5023787330545761E-2</v>
      </c>
      <c r="J56" s="21">
        <f t="shared" si="2"/>
        <v>0.17121710840936624</v>
      </c>
      <c r="K56" s="4"/>
    </row>
    <row r="57" spans="1:11" ht="25.5" x14ac:dyDescent="0.25">
      <c r="A57" s="15"/>
      <c r="B57" s="16">
        <v>101</v>
      </c>
      <c r="C57" s="17" t="s">
        <v>62</v>
      </c>
      <c r="D57" s="18">
        <v>303.9116859999998</v>
      </c>
      <c r="E57" s="19">
        <v>383.84143499999936</v>
      </c>
      <c r="F57" s="19">
        <f t="shared" si="0"/>
        <v>52.001532520000026</v>
      </c>
      <c r="G57" s="19">
        <v>5.6047330100000021</v>
      </c>
      <c r="H57" s="19">
        <v>46.396799510000022</v>
      </c>
      <c r="I57" s="20">
        <f t="shared" si="1"/>
        <v>1.4601688350816037E-2</v>
      </c>
      <c r="J57" s="21">
        <f t="shared" si="2"/>
        <v>0.13547659991423311</v>
      </c>
      <c r="K57" s="4"/>
    </row>
    <row r="58" spans="1:11" x14ac:dyDescent="0.25">
      <c r="A58" s="15"/>
      <c r="B58" s="16">
        <v>103</v>
      </c>
      <c r="C58" s="17" t="s">
        <v>63</v>
      </c>
      <c r="D58" s="18">
        <v>85.712794999999986</v>
      </c>
      <c r="E58" s="19">
        <v>90.254555000000011</v>
      </c>
      <c r="F58" s="19">
        <f t="shared" si="0"/>
        <v>11.948426379999997</v>
      </c>
      <c r="G58" s="19">
        <v>5.68195052</v>
      </c>
      <c r="H58" s="19">
        <v>6.2664758599999972</v>
      </c>
      <c r="I58" s="20">
        <f t="shared" si="1"/>
        <v>6.2954723116190645E-2</v>
      </c>
      <c r="J58" s="21">
        <f t="shared" si="2"/>
        <v>0.13238585443139125</v>
      </c>
      <c r="K58" s="4"/>
    </row>
    <row r="59" spans="1:11" ht="25.5" x14ac:dyDescent="0.25">
      <c r="A59" s="15"/>
      <c r="B59" s="16">
        <v>104</v>
      </c>
      <c r="C59" s="17" t="s">
        <v>64</v>
      </c>
      <c r="D59" s="18">
        <v>295.45354999999955</v>
      </c>
      <c r="E59" s="19">
        <v>314.67693899999904</v>
      </c>
      <c r="F59" s="19">
        <f t="shared" si="0"/>
        <v>48.438916039999981</v>
      </c>
      <c r="G59" s="19">
        <v>27.165027699999996</v>
      </c>
      <c r="H59" s="19">
        <v>21.273888339999989</v>
      </c>
      <c r="I59" s="20">
        <f t="shared" si="1"/>
        <v>8.6326719035486998E-2</v>
      </c>
      <c r="J59" s="21">
        <f t="shared" si="2"/>
        <v>0.15393220804146734</v>
      </c>
      <c r="K59" s="4"/>
    </row>
    <row r="60" spans="1:11" ht="25.5" x14ac:dyDescent="0.25">
      <c r="A60" s="15"/>
      <c r="B60" s="16">
        <v>106</v>
      </c>
      <c r="C60" s="17" t="s">
        <v>65</v>
      </c>
      <c r="D60" s="18">
        <v>162.1095590000001</v>
      </c>
      <c r="E60" s="19">
        <v>164.21127300000012</v>
      </c>
      <c r="F60" s="19">
        <f t="shared" si="0"/>
        <v>18.688309489999998</v>
      </c>
      <c r="G60" s="19">
        <v>9.6355291199999975</v>
      </c>
      <c r="H60" s="19">
        <v>9.0527803700000007</v>
      </c>
      <c r="I60" s="20">
        <f t="shared" si="1"/>
        <v>5.8677634878331345E-2</v>
      </c>
      <c r="J60" s="21">
        <f t="shared" si="2"/>
        <v>0.11380649542860546</v>
      </c>
      <c r="K60" s="4"/>
    </row>
    <row r="61" spans="1:11" ht="25.5" x14ac:dyDescent="0.25">
      <c r="A61" s="15"/>
      <c r="B61" s="16">
        <v>107</v>
      </c>
      <c r="C61" s="17" t="s">
        <v>66</v>
      </c>
      <c r="D61" s="18">
        <v>109.56524499999995</v>
      </c>
      <c r="E61" s="19">
        <v>113.926309</v>
      </c>
      <c r="F61" s="19">
        <f t="shared" si="0"/>
        <v>17.498052360000006</v>
      </c>
      <c r="G61" s="19">
        <v>8.776350540000001</v>
      </c>
      <c r="H61" s="19">
        <v>8.7217018200000052</v>
      </c>
      <c r="I61" s="20">
        <f t="shared" si="1"/>
        <v>7.7035327634462386E-2</v>
      </c>
      <c r="J61" s="21">
        <f t="shared" si="2"/>
        <v>0.15359097045793002</v>
      </c>
      <c r="K61" s="4"/>
    </row>
    <row r="62" spans="1:11" x14ac:dyDescent="0.25">
      <c r="A62" s="15"/>
      <c r="B62" s="16">
        <v>108</v>
      </c>
      <c r="C62" s="17" t="s">
        <v>67</v>
      </c>
      <c r="D62" s="18">
        <v>890.12781999999959</v>
      </c>
      <c r="E62" s="19">
        <v>1182.2815419999995</v>
      </c>
      <c r="F62" s="19">
        <f t="shared" si="0"/>
        <v>71.672479180000011</v>
      </c>
      <c r="G62" s="19">
        <v>18.183852460000018</v>
      </c>
      <c r="H62" s="19">
        <v>53.488626719999992</v>
      </c>
      <c r="I62" s="20">
        <f t="shared" si="1"/>
        <v>1.5380306478640792E-2</v>
      </c>
      <c r="J62" s="21">
        <f t="shared" si="2"/>
        <v>6.0622175542684772E-2</v>
      </c>
      <c r="K62" s="4"/>
    </row>
    <row r="63" spans="1:11" x14ac:dyDescent="0.25">
      <c r="A63" s="15"/>
      <c r="B63" s="16">
        <v>109</v>
      </c>
      <c r="C63" s="17" t="s">
        <v>68</v>
      </c>
      <c r="D63" s="18">
        <v>553.60783700000002</v>
      </c>
      <c r="E63" s="19">
        <v>573.73828499999979</v>
      </c>
      <c r="F63" s="19">
        <f t="shared" si="0"/>
        <v>5.5440059799999997</v>
      </c>
      <c r="G63" s="19">
        <v>3.1624406999999999</v>
      </c>
      <c r="H63" s="19">
        <v>2.3815652799999998</v>
      </c>
      <c r="I63" s="20">
        <f t="shared" si="1"/>
        <v>5.5119917611912567E-3</v>
      </c>
      <c r="J63" s="21">
        <f t="shared" si="2"/>
        <v>9.6629528217730878E-3</v>
      </c>
      <c r="K63" s="4"/>
    </row>
    <row r="64" spans="1:11" x14ac:dyDescent="0.25">
      <c r="A64" s="15"/>
      <c r="B64" s="16">
        <v>110</v>
      </c>
      <c r="C64" s="17" t="s">
        <v>69</v>
      </c>
      <c r="D64" s="18">
        <v>12.299999999999999</v>
      </c>
      <c r="E64" s="19">
        <v>13.601595999999999</v>
      </c>
      <c r="F64" s="19">
        <f t="shared" si="0"/>
        <v>3.0954201599999998</v>
      </c>
      <c r="G64" s="19">
        <v>0.83876412999999994</v>
      </c>
      <c r="H64" s="19">
        <v>2.2566560299999998</v>
      </c>
      <c r="I64" s="20">
        <f t="shared" si="1"/>
        <v>6.1666596331783417E-2</v>
      </c>
      <c r="J64" s="21">
        <f t="shared" si="2"/>
        <v>0.22757771661502077</v>
      </c>
      <c r="K64" s="4"/>
    </row>
    <row r="65" spans="1:11" x14ac:dyDescent="0.25">
      <c r="A65" s="15"/>
      <c r="B65" s="16">
        <v>111</v>
      </c>
      <c r="C65" s="17" t="s">
        <v>70</v>
      </c>
      <c r="D65" s="18">
        <v>248.42140300000005</v>
      </c>
      <c r="E65" s="19">
        <v>252.14510300000009</v>
      </c>
      <c r="F65" s="19">
        <f t="shared" si="0"/>
        <v>24.327928020000002</v>
      </c>
      <c r="G65" s="19">
        <v>14.442393749999999</v>
      </c>
      <c r="H65" s="19">
        <v>9.8855342700000008</v>
      </c>
      <c r="I65" s="20">
        <f t="shared" si="1"/>
        <v>5.727810525830436E-2</v>
      </c>
      <c r="J65" s="21">
        <f t="shared" si="2"/>
        <v>9.648384097310822E-2</v>
      </c>
      <c r="K65" s="4"/>
    </row>
    <row r="66" spans="1:11" ht="25.5" x14ac:dyDescent="0.25">
      <c r="A66" s="15"/>
      <c r="B66" s="16">
        <v>113</v>
      </c>
      <c r="C66" s="17" t="s">
        <v>71</v>
      </c>
      <c r="D66" s="18">
        <v>596.15841899999987</v>
      </c>
      <c r="E66" s="19">
        <v>663.15841899999998</v>
      </c>
      <c r="F66" s="19">
        <f t="shared" si="0"/>
        <v>138.10422893999998</v>
      </c>
      <c r="G66" s="19">
        <v>31.279468479999998</v>
      </c>
      <c r="H66" s="19">
        <v>106.82476045999999</v>
      </c>
      <c r="I66" s="20">
        <f t="shared" si="1"/>
        <v>4.7167415181379159E-2</v>
      </c>
      <c r="J66" s="21">
        <f t="shared" si="2"/>
        <v>0.20825224408407908</v>
      </c>
      <c r="K66" s="4"/>
    </row>
    <row r="67" spans="1:11" x14ac:dyDescent="0.25">
      <c r="A67" s="15"/>
      <c r="B67" s="16">
        <v>114</v>
      </c>
      <c r="C67" s="17" t="s">
        <v>72</v>
      </c>
      <c r="D67" s="18">
        <v>34.858772999999999</v>
      </c>
      <c r="E67" s="19">
        <v>34.858773000000006</v>
      </c>
      <c r="F67" s="19">
        <f t="shared" si="0"/>
        <v>4.2996375799999997</v>
      </c>
      <c r="G67" s="19">
        <v>1.8533767800000001</v>
      </c>
      <c r="H67" s="19">
        <v>2.4462607999999997</v>
      </c>
      <c r="I67" s="20">
        <f t="shared" si="1"/>
        <v>5.3168158844833689E-2</v>
      </c>
      <c r="J67" s="21">
        <f t="shared" si="2"/>
        <v>0.12334449006567152</v>
      </c>
      <c r="K67" s="4"/>
    </row>
    <row r="68" spans="1:11" x14ac:dyDescent="0.25">
      <c r="A68" s="15"/>
      <c r="B68" s="16">
        <v>115</v>
      </c>
      <c r="C68" s="17" t="s">
        <v>73</v>
      </c>
      <c r="D68" s="18">
        <v>1479.669032</v>
      </c>
      <c r="E68" s="19">
        <v>1479.6780770000003</v>
      </c>
      <c r="F68" s="19">
        <f t="shared" si="0"/>
        <v>16.995058399999998</v>
      </c>
      <c r="G68" s="19">
        <v>8.7420624099999973</v>
      </c>
      <c r="H68" s="19">
        <v>8.2529959900000023</v>
      </c>
      <c r="I68" s="20">
        <f t="shared" si="1"/>
        <v>5.9080840257660959E-3</v>
      </c>
      <c r="J68" s="21">
        <f t="shared" si="2"/>
        <v>1.1485645874038313E-2</v>
      </c>
      <c r="K68" s="4"/>
    </row>
    <row r="69" spans="1:11" ht="25.5" x14ac:dyDescent="0.25">
      <c r="A69" s="15"/>
      <c r="B69" s="16">
        <v>116</v>
      </c>
      <c r="C69" s="17" t="s">
        <v>74</v>
      </c>
      <c r="D69" s="18">
        <v>53.035830999999995</v>
      </c>
      <c r="E69" s="19">
        <v>53.859493999999977</v>
      </c>
      <c r="F69" s="19">
        <f t="shared" si="0"/>
        <v>3.6456970000000011</v>
      </c>
      <c r="G69" s="19">
        <v>1.1301598800000003</v>
      </c>
      <c r="H69" s="19">
        <v>2.5155371200000007</v>
      </c>
      <c r="I69" s="20">
        <f t="shared" si="1"/>
        <v>2.0983484917255272E-2</v>
      </c>
      <c r="J69" s="21">
        <f t="shared" si="2"/>
        <v>6.7689031761048526E-2</v>
      </c>
      <c r="K69" s="4"/>
    </row>
    <row r="70" spans="1:11" ht="25.5" x14ac:dyDescent="0.25">
      <c r="A70" s="15"/>
      <c r="B70" s="16">
        <v>117</v>
      </c>
      <c r="C70" s="17" t="s">
        <v>75</v>
      </c>
      <c r="D70" s="18">
        <v>122.68030499999999</v>
      </c>
      <c r="E70" s="19">
        <v>125.66636900000003</v>
      </c>
      <c r="F70" s="19">
        <f t="shared" si="0"/>
        <v>16.61366902</v>
      </c>
      <c r="G70" s="19">
        <v>6.6438250000000014</v>
      </c>
      <c r="H70" s="19">
        <v>9.9698440199999983</v>
      </c>
      <c r="I70" s="20">
        <f t="shared" si="1"/>
        <v>5.2868759182498538E-2</v>
      </c>
      <c r="J70" s="21">
        <f t="shared" si="2"/>
        <v>0.13220457591163468</v>
      </c>
      <c r="K70" s="4"/>
    </row>
    <row r="71" spans="1:11" ht="25.5" x14ac:dyDescent="0.25">
      <c r="A71" s="15"/>
      <c r="B71" s="16">
        <v>118</v>
      </c>
      <c r="C71" s="17" t="s">
        <v>76</v>
      </c>
      <c r="D71" s="18">
        <v>115.00048100000014</v>
      </c>
      <c r="E71" s="19">
        <v>116.89162300000014</v>
      </c>
      <c r="F71" s="19">
        <f t="shared" ref="F71:F95" si="3">SUM(G71,H71)</f>
        <v>2.5529870199999998</v>
      </c>
      <c r="G71" s="19">
        <v>1.2198973000000002</v>
      </c>
      <c r="H71" s="19">
        <v>1.3330897199999994</v>
      </c>
      <c r="I71" s="20">
        <f t="shared" ref="I71:I95" si="4">IFERROR(G71/E71,0)</f>
        <v>1.0436139636798427E-2</v>
      </c>
      <c r="J71" s="21">
        <f t="shared" ref="J71:J95" si="5">IFERROR(SUM(G71,H71)/E71,0)</f>
        <v>2.1840632839874221E-2</v>
      </c>
      <c r="K71" s="4"/>
    </row>
    <row r="72" spans="1:11" x14ac:dyDescent="0.25">
      <c r="A72" s="15"/>
      <c r="B72" s="16">
        <v>119</v>
      </c>
      <c r="C72" s="17" t="s">
        <v>77</v>
      </c>
      <c r="D72" s="18">
        <v>7.802992999999999</v>
      </c>
      <c r="E72" s="19">
        <v>8.6924960000000002</v>
      </c>
      <c r="F72" s="19">
        <f t="shared" si="3"/>
        <v>2.0318490699999998</v>
      </c>
      <c r="G72" s="19">
        <v>1.06454172</v>
      </c>
      <c r="H72" s="19">
        <v>0.9673073499999999</v>
      </c>
      <c r="I72" s="20">
        <f t="shared" si="4"/>
        <v>0.12246674833097421</v>
      </c>
      <c r="J72" s="21">
        <f t="shared" si="5"/>
        <v>0.23374748403680598</v>
      </c>
      <c r="K72" s="4"/>
    </row>
    <row r="73" spans="1:11" x14ac:dyDescent="0.25">
      <c r="A73" s="15"/>
      <c r="B73" s="16">
        <v>120</v>
      </c>
      <c r="C73" s="17" t="s">
        <v>78</v>
      </c>
      <c r="D73" s="18">
        <v>3.3961970000000004</v>
      </c>
      <c r="E73" s="19">
        <v>3.3961970000000004</v>
      </c>
      <c r="F73" s="19">
        <f t="shared" si="3"/>
        <v>0.31065437000000001</v>
      </c>
      <c r="G73" s="19">
        <v>0.17008605000000002</v>
      </c>
      <c r="H73" s="19">
        <v>0.14056832</v>
      </c>
      <c r="I73" s="20">
        <f t="shared" si="4"/>
        <v>5.0081326259931329E-2</v>
      </c>
      <c r="J73" s="21">
        <f t="shared" si="5"/>
        <v>9.1471245631510767E-2</v>
      </c>
      <c r="K73" s="4"/>
    </row>
    <row r="74" spans="1:11" ht="25.5" x14ac:dyDescent="0.25">
      <c r="A74" s="15"/>
      <c r="B74" s="16">
        <v>121</v>
      </c>
      <c r="C74" s="17" t="s">
        <v>79</v>
      </c>
      <c r="D74" s="18">
        <v>313.93598299999968</v>
      </c>
      <c r="E74" s="19">
        <v>325.05586599999992</v>
      </c>
      <c r="F74" s="19">
        <f t="shared" si="3"/>
        <v>72.474224469999925</v>
      </c>
      <c r="G74" s="19">
        <v>52.57040778999994</v>
      </c>
      <c r="H74" s="19">
        <v>19.903816679999984</v>
      </c>
      <c r="I74" s="20">
        <f t="shared" si="4"/>
        <v>0.1617273007157482</v>
      </c>
      <c r="J74" s="21">
        <f t="shared" si="5"/>
        <v>0.22295928808126766</v>
      </c>
      <c r="K74" s="4"/>
    </row>
    <row r="75" spans="1:11" ht="25.5" x14ac:dyDescent="0.25">
      <c r="A75" s="15"/>
      <c r="B75" s="16">
        <v>122</v>
      </c>
      <c r="C75" s="17" t="s">
        <v>80</v>
      </c>
      <c r="D75" s="18">
        <v>617.781746</v>
      </c>
      <c r="E75" s="19">
        <v>617.781746</v>
      </c>
      <c r="F75" s="19">
        <f t="shared" si="3"/>
        <v>128.12660808999999</v>
      </c>
      <c r="G75" s="19">
        <v>71.691333080000007</v>
      </c>
      <c r="H75" s="19">
        <v>56.435275009999998</v>
      </c>
      <c r="I75" s="20">
        <f t="shared" si="4"/>
        <v>0.1160463764819623</v>
      </c>
      <c r="J75" s="21">
        <f t="shared" si="5"/>
        <v>0.20739785356170104</v>
      </c>
      <c r="K75" s="4"/>
    </row>
    <row r="76" spans="1:11" ht="25.5" x14ac:dyDescent="0.25">
      <c r="A76" s="15"/>
      <c r="B76" s="16">
        <v>123</v>
      </c>
      <c r="C76" s="17" t="s">
        <v>81</v>
      </c>
      <c r="D76" s="18">
        <v>912.3453189999999</v>
      </c>
      <c r="E76" s="19">
        <v>920.57811399999935</v>
      </c>
      <c r="F76" s="19">
        <f t="shared" si="3"/>
        <v>73.60048405000002</v>
      </c>
      <c r="G76" s="19">
        <v>27.91455702</v>
      </c>
      <c r="H76" s="19">
        <v>45.685927030000016</v>
      </c>
      <c r="I76" s="20">
        <f t="shared" si="4"/>
        <v>3.0322855383459638E-2</v>
      </c>
      <c r="J76" s="21">
        <f t="shared" si="5"/>
        <v>7.9950286597841133E-2</v>
      </c>
      <c r="K76" s="4"/>
    </row>
    <row r="77" spans="1:11" ht="25.5" x14ac:dyDescent="0.25">
      <c r="A77" s="15"/>
      <c r="B77" s="16">
        <v>124</v>
      </c>
      <c r="C77" s="17" t="s">
        <v>82</v>
      </c>
      <c r="D77" s="18">
        <v>52.890269000000004</v>
      </c>
      <c r="E77" s="19">
        <v>52.890268999999996</v>
      </c>
      <c r="F77" s="19">
        <f t="shared" si="3"/>
        <v>5.750932839999999</v>
      </c>
      <c r="G77" s="19">
        <v>2.77148671</v>
      </c>
      <c r="H77" s="19">
        <v>2.9794461299999995</v>
      </c>
      <c r="I77" s="20">
        <f t="shared" si="4"/>
        <v>5.2400692271011143E-2</v>
      </c>
      <c r="J77" s="21">
        <f t="shared" si="5"/>
        <v>0.10873328778116063</v>
      </c>
      <c r="K77" s="4"/>
    </row>
    <row r="78" spans="1:11" ht="25.5" x14ac:dyDescent="0.25">
      <c r="A78" s="15"/>
      <c r="B78" s="16">
        <v>125</v>
      </c>
      <c r="C78" s="17" t="s">
        <v>83</v>
      </c>
      <c r="D78" s="18">
        <v>337.81462999999991</v>
      </c>
      <c r="E78" s="19">
        <v>337.59674899999993</v>
      </c>
      <c r="F78" s="19">
        <f t="shared" si="3"/>
        <v>35.899058369999985</v>
      </c>
      <c r="G78" s="19">
        <v>27.069486499999982</v>
      </c>
      <c r="H78" s="19">
        <v>8.8295718700000005</v>
      </c>
      <c r="I78" s="20">
        <f t="shared" si="4"/>
        <v>8.0182900398723889E-2</v>
      </c>
      <c r="J78" s="21">
        <f t="shared" si="5"/>
        <v>0.10633709736938252</v>
      </c>
      <c r="K78" s="4"/>
    </row>
    <row r="79" spans="1:11" ht="25.5" x14ac:dyDescent="0.25">
      <c r="A79" s="15"/>
      <c r="B79" s="16">
        <v>126</v>
      </c>
      <c r="C79" s="17" t="s">
        <v>84</v>
      </c>
      <c r="D79" s="18">
        <v>5.2311800000000002</v>
      </c>
      <c r="E79" s="19">
        <v>6.4423859999999991</v>
      </c>
      <c r="F79" s="19">
        <f t="shared" si="3"/>
        <v>0.40619612999999999</v>
      </c>
      <c r="G79" s="19">
        <v>0.11467384999999999</v>
      </c>
      <c r="H79" s="19">
        <v>0.29152228000000002</v>
      </c>
      <c r="I79" s="20">
        <f t="shared" si="4"/>
        <v>1.7799903638186225E-2</v>
      </c>
      <c r="J79" s="21">
        <f t="shared" si="5"/>
        <v>6.3050573188256659E-2</v>
      </c>
      <c r="K79" s="4"/>
    </row>
    <row r="80" spans="1:11" x14ac:dyDescent="0.25">
      <c r="A80" s="15"/>
      <c r="B80" s="16">
        <v>127</v>
      </c>
      <c r="C80" s="17" t="s">
        <v>85</v>
      </c>
      <c r="D80" s="18">
        <v>271.08982399999974</v>
      </c>
      <c r="E80" s="19">
        <v>293.03982200000019</v>
      </c>
      <c r="F80" s="19">
        <f t="shared" si="3"/>
        <v>22.204157219999995</v>
      </c>
      <c r="G80" s="19">
        <v>8.1198044199999977</v>
      </c>
      <c r="H80" s="19">
        <v>14.084352799999998</v>
      </c>
      <c r="I80" s="20">
        <f t="shared" si="4"/>
        <v>2.7708877123191783E-2</v>
      </c>
      <c r="J80" s="21">
        <f t="shared" si="5"/>
        <v>7.5771808310748909E-2</v>
      </c>
      <c r="K80" s="4"/>
    </row>
    <row r="81" spans="1:11" x14ac:dyDescent="0.25">
      <c r="A81" s="15"/>
      <c r="B81" s="16">
        <v>128</v>
      </c>
      <c r="C81" s="17" t="s">
        <v>86</v>
      </c>
      <c r="D81" s="18">
        <v>55.431048000000004</v>
      </c>
      <c r="E81" s="19">
        <v>55.674164000000005</v>
      </c>
      <c r="F81" s="19">
        <f t="shared" si="3"/>
        <v>4.7757770700000002</v>
      </c>
      <c r="G81" s="19">
        <v>2.3586716700000001</v>
      </c>
      <c r="H81" s="19">
        <v>2.4171054000000001</v>
      </c>
      <c r="I81" s="20">
        <f t="shared" si="4"/>
        <v>4.2365641449057051E-2</v>
      </c>
      <c r="J81" s="21">
        <f t="shared" si="5"/>
        <v>8.5780849264301476E-2</v>
      </c>
      <c r="K81" s="4"/>
    </row>
    <row r="82" spans="1:11" ht="25.5" x14ac:dyDescent="0.25">
      <c r="A82" s="15"/>
      <c r="B82" s="16">
        <v>129</v>
      </c>
      <c r="C82" s="17" t="s">
        <v>87</v>
      </c>
      <c r="D82" s="18">
        <v>51.149678000000037</v>
      </c>
      <c r="E82" s="19">
        <v>51.706552000000023</v>
      </c>
      <c r="F82" s="19">
        <f t="shared" si="3"/>
        <v>7.4407878100000016</v>
      </c>
      <c r="G82" s="19">
        <v>4.0075203900000007</v>
      </c>
      <c r="H82" s="19">
        <v>3.4332674200000013</v>
      </c>
      <c r="I82" s="20">
        <f t="shared" si="4"/>
        <v>7.7505078853449733E-2</v>
      </c>
      <c r="J82" s="21">
        <f t="shared" si="5"/>
        <v>0.14390415763944187</v>
      </c>
      <c r="K82" s="4"/>
    </row>
    <row r="83" spans="1:11" ht="25.5" x14ac:dyDescent="0.25">
      <c r="A83" s="15"/>
      <c r="B83" s="16">
        <v>130</v>
      </c>
      <c r="C83" s="17" t="s">
        <v>88</v>
      </c>
      <c r="D83" s="18">
        <v>62.650596000000014</v>
      </c>
      <c r="E83" s="19">
        <v>71.939577000000028</v>
      </c>
      <c r="F83" s="19">
        <f t="shared" si="3"/>
        <v>7.7614176700000019</v>
      </c>
      <c r="G83" s="19">
        <v>2.9572557400000012</v>
      </c>
      <c r="H83" s="19">
        <v>4.8041619300000011</v>
      </c>
      <c r="I83" s="20">
        <f t="shared" si="4"/>
        <v>4.1107494140534079E-2</v>
      </c>
      <c r="J83" s="21">
        <f t="shared" si="5"/>
        <v>0.10788800815439878</v>
      </c>
      <c r="K83" s="4"/>
    </row>
    <row r="84" spans="1:11" x14ac:dyDescent="0.25">
      <c r="A84" s="15"/>
      <c r="B84" s="16">
        <v>131</v>
      </c>
      <c r="C84" s="17" t="s">
        <v>89</v>
      </c>
      <c r="D84" s="18">
        <v>101.03663200000025</v>
      </c>
      <c r="E84" s="19">
        <v>113.3815410000002</v>
      </c>
      <c r="F84" s="19">
        <f t="shared" si="3"/>
        <v>23.333910489999994</v>
      </c>
      <c r="G84" s="19">
        <v>17.371672019999991</v>
      </c>
      <c r="H84" s="19">
        <v>5.9622384700000035</v>
      </c>
      <c r="I84" s="20">
        <f t="shared" si="4"/>
        <v>0.15321428750029037</v>
      </c>
      <c r="J84" s="21">
        <f t="shared" si="5"/>
        <v>0.20579990608876936</v>
      </c>
      <c r="K84" s="4"/>
    </row>
    <row r="85" spans="1:11" x14ac:dyDescent="0.25">
      <c r="A85" s="15"/>
      <c r="B85" s="16">
        <v>132</v>
      </c>
      <c r="C85" s="17" t="s">
        <v>90</v>
      </c>
      <c r="D85" s="18">
        <v>132.50529800000004</v>
      </c>
      <c r="E85" s="19">
        <v>144.7261289999999</v>
      </c>
      <c r="F85" s="19">
        <f t="shared" si="3"/>
        <v>17.697814090000001</v>
      </c>
      <c r="G85" s="19">
        <v>6.6617890800000019</v>
      </c>
      <c r="H85" s="19">
        <v>11.036025009999999</v>
      </c>
      <c r="I85" s="20">
        <f t="shared" si="4"/>
        <v>4.6030313434279768E-2</v>
      </c>
      <c r="J85" s="21">
        <f t="shared" si="5"/>
        <v>0.1222848576983636</v>
      </c>
      <c r="K85" s="4"/>
    </row>
    <row r="86" spans="1:11" ht="25.5" x14ac:dyDescent="0.25">
      <c r="A86" s="15"/>
      <c r="B86" s="16">
        <v>133</v>
      </c>
      <c r="C86" s="17" t="s">
        <v>91</v>
      </c>
      <c r="D86" s="18">
        <v>259.88152799999995</v>
      </c>
      <c r="E86" s="19">
        <v>334.44666199999995</v>
      </c>
      <c r="F86" s="19">
        <f t="shared" si="3"/>
        <v>52.460112410000001</v>
      </c>
      <c r="G86" s="19">
        <v>27.899728119999999</v>
      </c>
      <c r="H86" s="19">
        <v>24.560384290000002</v>
      </c>
      <c r="I86" s="20">
        <f t="shared" si="4"/>
        <v>8.3420560854633383E-2</v>
      </c>
      <c r="J86" s="21">
        <f t="shared" si="5"/>
        <v>0.15685643891999737</v>
      </c>
      <c r="K86" s="4"/>
    </row>
    <row r="87" spans="1:11" x14ac:dyDescent="0.25">
      <c r="A87" s="15"/>
      <c r="B87" s="16">
        <v>134</v>
      </c>
      <c r="C87" s="17" t="s">
        <v>92</v>
      </c>
      <c r="D87" s="18">
        <v>138.23973000000001</v>
      </c>
      <c r="E87" s="19">
        <v>139.84603000000001</v>
      </c>
      <c r="F87" s="19">
        <f t="shared" si="3"/>
        <v>8.5627102399999995</v>
      </c>
      <c r="G87" s="19">
        <v>1.5358387899999999</v>
      </c>
      <c r="H87" s="19">
        <v>7.0268714499999998</v>
      </c>
      <c r="I87" s="20">
        <f t="shared" si="4"/>
        <v>1.0982355308906514E-2</v>
      </c>
      <c r="J87" s="21">
        <f t="shared" si="5"/>
        <v>6.1229555390310317E-2</v>
      </c>
      <c r="K87" s="4"/>
    </row>
    <row r="88" spans="1:11" ht="25.5" x14ac:dyDescent="0.25">
      <c r="A88" s="15"/>
      <c r="B88" s="16">
        <v>135</v>
      </c>
      <c r="C88" s="17" t="s">
        <v>93</v>
      </c>
      <c r="D88" s="18">
        <v>5207.2532590000055</v>
      </c>
      <c r="E88" s="19">
        <v>5209.1248410000053</v>
      </c>
      <c r="F88" s="19">
        <f t="shared" si="3"/>
        <v>784.3363171699998</v>
      </c>
      <c r="G88" s="19">
        <v>313.52616327999993</v>
      </c>
      <c r="H88" s="19">
        <v>470.81015388999992</v>
      </c>
      <c r="I88" s="20">
        <f t="shared" si="4"/>
        <v>6.0187876629927674E-2</v>
      </c>
      <c r="J88" s="21">
        <f t="shared" si="5"/>
        <v>0.15056969090021449</v>
      </c>
      <c r="K88" s="4"/>
    </row>
    <row r="89" spans="1:11" x14ac:dyDescent="0.25">
      <c r="A89" s="15"/>
      <c r="B89" s="16">
        <v>136</v>
      </c>
      <c r="C89" s="17" t="s">
        <v>94</v>
      </c>
      <c r="D89" s="18">
        <v>3.748688</v>
      </c>
      <c r="E89" s="19">
        <v>6.1195550000000001</v>
      </c>
      <c r="F89" s="19">
        <f t="shared" si="3"/>
        <v>1.0840839499999999</v>
      </c>
      <c r="G89" s="19">
        <v>0.22948935000000001</v>
      </c>
      <c r="H89" s="19">
        <v>0.85459459999999998</v>
      </c>
      <c r="I89" s="20">
        <f t="shared" si="4"/>
        <v>3.7500986591345285E-2</v>
      </c>
      <c r="J89" s="21">
        <f t="shared" si="5"/>
        <v>0.17715078138851598</v>
      </c>
      <c r="K89" s="4"/>
    </row>
    <row r="90" spans="1:11" ht="25.5" x14ac:dyDescent="0.25">
      <c r="A90" s="15"/>
      <c r="B90" s="16">
        <v>137</v>
      </c>
      <c r="C90" s="17" t="s">
        <v>95</v>
      </c>
      <c r="D90" s="18">
        <v>70.025880999999998</v>
      </c>
      <c r="E90" s="19">
        <v>81.021953000000011</v>
      </c>
      <c r="F90" s="19">
        <f t="shared" si="3"/>
        <v>3.5566992500000003</v>
      </c>
      <c r="G90" s="19">
        <v>1.4327842300000002</v>
      </c>
      <c r="H90" s="19">
        <v>2.1239150200000001</v>
      </c>
      <c r="I90" s="20">
        <f t="shared" si="4"/>
        <v>1.7683901423605528E-2</v>
      </c>
      <c r="J90" s="21">
        <f t="shared" si="5"/>
        <v>4.3897969850220715E-2</v>
      </c>
      <c r="K90" s="4"/>
    </row>
    <row r="91" spans="1:11" ht="25.5" x14ac:dyDescent="0.25">
      <c r="A91" s="15"/>
      <c r="B91" s="16">
        <v>138</v>
      </c>
      <c r="C91" s="17" t="s">
        <v>96</v>
      </c>
      <c r="D91" s="18">
        <v>11179.454777000041</v>
      </c>
      <c r="E91" s="19">
        <v>11688.982375000071</v>
      </c>
      <c r="F91" s="19">
        <f t="shared" si="3"/>
        <v>1113.81841164</v>
      </c>
      <c r="G91" s="19">
        <v>438.11451870999997</v>
      </c>
      <c r="H91" s="19">
        <v>675.70389293000005</v>
      </c>
      <c r="I91" s="20">
        <f t="shared" si="4"/>
        <v>3.7480980350096331E-2</v>
      </c>
      <c r="J91" s="21">
        <f t="shared" si="5"/>
        <v>9.5287885284367477E-2</v>
      </c>
      <c r="K91" s="4"/>
    </row>
    <row r="92" spans="1:11" ht="38.25" x14ac:dyDescent="0.25">
      <c r="A92" s="15"/>
      <c r="B92" s="16">
        <v>139</v>
      </c>
      <c r="C92" s="17" t="s">
        <v>97</v>
      </c>
      <c r="D92" s="18">
        <v>254.99418500000004</v>
      </c>
      <c r="E92" s="19">
        <v>254.99418500000004</v>
      </c>
      <c r="F92" s="19">
        <f t="shared" si="3"/>
        <v>26.416676240000001</v>
      </c>
      <c r="G92" s="19">
        <v>13.60340592</v>
      </c>
      <c r="H92" s="19">
        <v>12.813270319999999</v>
      </c>
      <c r="I92" s="20">
        <f t="shared" si="4"/>
        <v>5.334790642382687E-2</v>
      </c>
      <c r="J92" s="21">
        <f t="shared" si="5"/>
        <v>0.10359717120608063</v>
      </c>
      <c r="K92" s="4"/>
    </row>
    <row r="93" spans="1:11" x14ac:dyDescent="0.25">
      <c r="A93" s="15"/>
      <c r="B93" s="16">
        <v>140</v>
      </c>
      <c r="C93" s="17" t="s">
        <v>98</v>
      </c>
      <c r="D93" s="18">
        <v>35.212091000000008</v>
      </c>
      <c r="E93" s="19">
        <v>42.507213000000014</v>
      </c>
      <c r="F93" s="19">
        <f t="shared" si="3"/>
        <v>3.6499896699999992</v>
      </c>
      <c r="G93" s="19">
        <v>1.6502809799999991</v>
      </c>
      <c r="H93" s="19">
        <v>1.9997086900000001</v>
      </c>
      <c r="I93" s="20">
        <f t="shared" si="4"/>
        <v>3.8823551664043429E-2</v>
      </c>
      <c r="J93" s="21">
        <f t="shared" si="5"/>
        <v>8.5867536646074577E-2</v>
      </c>
      <c r="K93" s="4"/>
    </row>
    <row r="94" spans="1:11" x14ac:dyDescent="0.25">
      <c r="A94" s="15"/>
      <c r="B94" s="16">
        <v>141</v>
      </c>
      <c r="C94" s="17" t="s">
        <v>99</v>
      </c>
      <c r="D94" s="18">
        <v>20.707214999999998</v>
      </c>
      <c r="E94" s="19">
        <v>20.707214999999998</v>
      </c>
      <c r="F94" s="19">
        <f t="shared" si="3"/>
        <v>2.72983574</v>
      </c>
      <c r="G94" s="19">
        <v>1.37883234</v>
      </c>
      <c r="H94" s="19">
        <v>1.3510034</v>
      </c>
      <c r="I94" s="20">
        <f t="shared" si="4"/>
        <v>6.6587049006831683E-2</v>
      </c>
      <c r="J94" s="21">
        <f t="shared" si="5"/>
        <v>0.13183017320291504</v>
      </c>
      <c r="K94" s="4"/>
    </row>
    <row r="95" spans="1:11" ht="26.25" thickBot="1" x14ac:dyDescent="0.3">
      <c r="A95" s="22"/>
      <c r="B95" s="23">
        <v>142</v>
      </c>
      <c r="C95" s="24" t="s">
        <v>100</v>
      </c>
      <c r="D95" s="25">
        <v>12.547518999999998</v>
      </c>
      <c r="E95" s="26">
        <v>13.122780999999998</v>
      </c>
      <c r="F95" s="26">
        <f t="shared" si="3"/>
        <v>1.00453964</v>
      </c>
      <c r="G95" s="26">
        <v>0.32613512</v>
      </c>
      <c r="H95" s="26">
        <v>0.67840451999999984</v>
      </c>
      <c r="I95" s="27">
        <f t="shared" si="4"/>
        <v>2.4852591840098533E-2</v>
      </c>
      <c r="J95" s="28">
        <f t="shared" si="5"/>
        <v>7.6549295458028299E-2</v>
      </c>
      <c r="K95" s="4"/>
    </row>
  </sheetData>
  <mergeCells count="7">
    <mergeCell ref="F4:F5"/>
    <mergeCell ref="E4:E5"/>
    <mergeCell ref="D4:D5"/>
    <mergeCell ref="A3:C5"/>
    <mergeCell ref="D3:J3"/>
    <mergeCell ref="G4:H4"/>
    <mergeCell ref="I4:J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J21" sqref="J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2</v>
      </c>
      <c r="B1" s="47" t="s">
        <v>13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328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1448.3129010000005</v>
      </c>
      <c r="I6" s="12">
        <v>1712.3698480000003</v>
      </c>
      <c r="J6" s="12">
        <v>283.46000783999995</v>
      </c>
      <c r="K6" s="12">
        <v>0</v>
      </c>
      <c r="L6" s="12">
        <v>283.46000783999995</v>
      </c>
      <c r="M6" s="13">
        <v>0</v>
      </c>
      <c r="N6" s="14">
        <v>0.16553667314982989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1393.1463989999993</v>
      </c>
      <c r="I7" s="36">
        <f ca="1">SUM(I8:OFFSET(I6,MATCH("PROYECTOS",$A$8:$A$50,0),0))</f>
        <v>1621.3369249999996</v>
      </c>
      <c r="J7" s="36">
        <f ca="1">SUM(J8:OFFSET(J6,MATCH("PROYECTOS",$A$8:$A$50,0),0))</f>
        <v>283.31208277999986</v>
      </c>
      <c r="K7" s="36">
        <f ca="1">SUM(K8:OFFSET(K6,MATCH("PROYECTOS",$A$8:$A$50,0),0))</f>
        <v>0</v>
      </c>
      <c r="L7" s="36">
        <f ca="1">SUM(L8:OFFSET(L6,MATCH("PROYECTOS",$A$8:$A$50,0),0))</f>
        <v>283.31208277999986</v>
      </c>
      <c r="M7" s="37">
        <f ca="1">IFERROR(K7/I7,0)</f>
        <v>0</v>
      </c>
      <c r="N7" s="38">
        <f ca="1">IFERROR(SUM(K7,L7)/I7,0)</f>
        <v>0.17473979554249647</v>
      </c>
      <c r="O7" s="62"/>
      <c r="P7" s="36"/>
      <c r="Q7" s="38"/>
    </row>
    <row r="8" spans="1:17" ht="25.5" x14ac:dyDescent="0.25">
      <c r="A8" s="15"/>
      <c r="B8" s="17">
        <v>5000037</v>
      </c>
      <c r="C8" s="17" t="s">
        <v>349</v>
      </c>
      <c r="D8" s="66">
        <v>3033172</v>
      </c>
      <c r="E8" s="17" t="s">
        <v>331</v>
      </c>
      <c r="F8" s="67">
        <v>58</v>
      </c>
      <c r="G8" s="17" t="s">
        <v>356</v>
      </c>
      <c r="H8" s="18">
        <v>195.16077500000003</v>
      </c>
      <c r="I8" s="19">
        <v>229.73493100000002</v>
      </c>
      <c r="J8" s="19">
        <f t="shared" ref="J8:J15" si="0">SUM(K8,L8)</f>
        <v>27.267084399999995</v>
      </c>
      <c r="K8" s="19">
        <v>0</v>
      </c>
      <c r="L8" s="19">
        <v>27.267084399999995</v>
      </c>
      <c r="M8" s="20">
        <f t="shared" ref="M8:M16" si="1">IFERROR(K8/I8,0)</f>
        <v>0</v>
      </c>
      <c r="N8" s="21">
        <f t="shared" ref="N8:N16" si="2">IFERROR(SUM(K8,L8)/I8,0)</f>
        <v>0.11868932722294631</v>
      </c>
      <c r="O8" s="68">
        <v>14.779419910000007</v>
      </c>
      <c r="P8" s="19">
        <v>48634.5</v>
      </c>
      <c r="Q8" s="21">
        <f>IFERROR(P8/O8,0)</f>
        <v>3290.6907237335527</v>
      </c>
    </row>
    <row r="9" spans="1:17" ht="25.5" x14ac:dyDescent="0.25">
      <c r="A9" s="15"/>
      <c r="B9" s="17">
        <v>5000044</v>
      </c>
      <c r="C9" s="17" t="s">
        <v>350</v>
      </c>
      <c r="D9" s="66">
        <v>3033294</v>
      </c>
      <c r="E9" s="17" t="s">
        <v>337</v>
      </c>
      <c r="F9" s="67">
        <v>207</v>
      </c>
      <c r="G9" s="17" t="s">
        <v>357</v>
      </c>
      <c r="H9" s="18">
        <v>110.46058900000006</v>
      </c>
      <c r="I9" s="19">
        <v>139.08835299999996</v>
      </c>
      <c r="J9" s="19">
        <f t="shared" si="0"/>
        <v>36.814680320000001</v>
      </c>
      <c r="K9" s="19">
        <v>0</v>
      </c>
      <c r="L9" s="19">
        <v>36.814680320000001</v>
      </c>
      <c r="M9" s="20">
        <f t="shared" si="1"/>
        <v>0</v>
      </c>
      <c r="N9" s="21">
        <f t="shared" si="2"/>
        <v>0.26468557234263901</v>
      </c>
      <c r="O9" s="68">
        <v>8.0441615599999992</v>
      </c>
      <c r="P9" s="19">
        <v>22388</v>
      </c>
      <c r="Q9" s="21">
        <f t="shared" ref="Q9:Q15" si="3">IFERROR(P9/O9,0)</f>
        <v>2783.1365435678795</v>
      </c>
    </row>
    <row r="10" spans="1:17" x14ac:dyDescent="0.25">
      <c r="A10" s="15"/>
      <c r="B10" s="17">
        <v>5000045</v>
      </c>
      <c r="C10" s="17" t="s">
        <v>351</v>
      </c>
      <c r="D10" s="66">
        <v>3033295</v>
      </c>
      <c r="E10" s="17" t="s">
        <v>338</v>
      </c>
      <c r="F10" s="67">
        <v>208</v>
      </c>
      <c r="G10" s="17" t="s">
        <v>358</v>
      </c>
      <c r="H10" s="18">
        <v>259.65519300000011</v>
      </c>
      <c r="I10" s="19">
        <v>280.33577400000013</v>
      </c>
      <c r="J10" s="19">
        <f t="shared" si="0"/>
        <v>24.591894770000014</v>
      </c>
      <c r="K10" s="19">
        <v>0</v>
      </c>
      <c r="L10" s="19">
        <v>24.591894770000014</v>
      </c>
      <c r="M10" s="20">
        <f t="shared" si="1"/>
        <v>0</v>
      </c>
      <c r="N10" s="21">
        <f t="shared" si="2"/>
        <v>8.7722998813558495E-2</v>
      </c>
      <c r="O10" s="68">
        <v>13.950405279999996</v>
      </c>
      <c r="P10" s="19">
        <v>40795</v>
      </c>
      <c r="Q10" s="21">
        <f t="shared" si="3"/>
        <v>2924.2878024831125</v>
      </c>
    </row>
    <row r="11" spans="1:17" ht="25.5" x14ac:dyDescent="0.25">
      <c r="A11" s="15"/>
      <c r="B11" s="17">
        <v>5000047</v>
      </c>
      <c r="C11" s="17" t="s">
        <v>352</v>
      </c>
      <c r="D11" s="66">
        <v>3033297</v>
      </c>
      <c r="E11" s="17" t="s">
        <v>340</v>
      </c>
      <c r="F11" s="67">
        <v>210</v>
      </c>
      <c r="G11" s="17" t="s">
        <v>359</v>
      </c>
      <c r="H11" s="18">
        <v>163.32788599999992</v>
      </c>
      <c r="I11" s="19">
        <v>198.24495500000012</v>
      </c>
      <c r="J11" s="19">
        <f t="shared" si="0"/>
        <v>67.444563069999987</v>
      </c>
      <c r="K11" s="19">
        <v>0</v>
      </c>
      <c r="L11" s="19">
        <v>67.444563069999987</v>
      </c>
      <c r="M11" s="20">
        <f t="shared" si="1"/>
        <v>0</v>
      </c>
      <c r="N11" s="21">
        <f t="shared" si="2"/>
        <v>0.34020821901873843</v>
      </c>
      <c r="O11" s="68">
        <v>9.6383753299999952</v>
      </c>
      <c r="P11" s="19">
        <v>7950</v>
      </c>
      <c r="Q11" s="21">
        <f t="shared" si="3"/>
        <v>824.82780840202076</v>
      </c>
    </row>
    <row r="12" spans="1:17" ht="25.5" x14ac:dyDescent="0.25">
      <c r="A12" s="15"/>
      <c r="B12" s="17">
        <v>5000054</v>
      </c>
      <c r="C12" s="17" t="s">
        <v>353</v>
      </c>
      <c r="D12" s="66">
        <v>3033306</v>
      </c>
      <c r="E12" s="17" t="s">
        <v>346</v>
      </c>
      <c r="F12" s="67">
        <v>212</v>
      </c>
      <c r="G12" s="17" t="s">
        <v>360</v>
      </c>
      <c r="H12" s="18">
        <v>97.368962999999994</v>
      </c>
      <c r="I12" s="19">
        <v>113.71860299999997</v>
      </c>
      <c r="J12" s="19">
        <f t="shared" si="0"/>
        <v>37.83964293999999</v>
      </c>
      <c r="K12" s="19">
        <v>0</v>
      </c>
      <c r="L12" s="19">
        <v>37.83964293999999</v>
      </c>
      <c r="M12" s="20">
        <f t="shared" si="1"/>
        <v>0</v>
      </c>
      <c r="N12" s="21">
        <f t="shared" si="2"/>
        <v>0.33274804598153568</v>
      </c>
      <c r="O12" s="68">
        <v>7.2293330200000048</v>
      </c>
      <c r="P12" s="19">
        <v>4236</v>
      </c>
      <c r="Q12" s="21">
        <f t="shared" si="3"/>
        <v>585.94617072986864</v>
      </c>
    </row>
    <row r="13" spans="1:17" ht="25.5" x14ac:dyDescent="0.25">
      <c r="A13" s="15"/>
      <c r="B13" s="17">
        <v>5004389</v>
      </c>
      <c r="C13" s="17" t="s">
        <v>354</v>
      </c>
      <c r="D13" s="66">
        <v>3000001</v>
      </c>
      <c r="E13" s="17" t="s">
        <v>281</v>
      </c>
      <c r="F13" s="67">
        <v>80</v>
      </c>
      <c r="G13" s="17" t="s">
        <v>316</v>
      </c>
      <c r="H13" s="18">
        <v>4.4989339999999993</v>
      </c>
      <c r="I13" s="19">
        <v>4.7741959999999981</v>
      </c>
      <c r="J13" s="19">
        <f t="shared" si="0"/>
        <v>0.59185276999999992</v>
      </c>
      <c r="K13" s="19">
        <v>0</v>
      </c>
      <c r="L13" s="19">
        <v>0.59185276999999992</v>
      </c>
      <c r="M13" s="20">
        <f t="shared" si="1"/>
        <v>0</v>
      </c>
      <c r="N13" s="21">
        <f t="shared" si="2"/>
        <v>0.12396909762397693</v>
      </c>
      <c r="O13" s="68">
        <v>0.20793752000000001</v>
      </c>
      <c r="P13" s="19">
        <v>13</v>
      </c>
      <c r="Q13" s="21">
        <f t="shared" si="3"/>
        <v>62.518779679588363</v>
      </c>
    </row>
    <row r="14" spans="1:17" ht="25.5" x14ac:dyDescent="0.25">
      <c r="A14" s="15"/>
      <c r="B14" s="17">
        <v>5004430</v>
      </c>
      <c r="C14" s="17" t="s">
        <v>355</v>
      </c>
      <c r="D14" s="66">
        <v>3000001</v>
      </c>
      <c r="E14" s="17" t="s">
        <v>281</v>
      </c>
      <c r="F14" s="67">
        <v>60</v>
      </c>
      <c r="G14" s="17" t="s">
        <v>315</v>
      </c>
      <c r="H14" s="18">
        <v>22.516912000000008</v>
      </c>
      <c r="I14" s="19">
        <v>70.543312000000057</v>
      </c>
      <c r="J14" s="19">
        <f t="shared" si="0"/>
        <v>1.78364569</v>
      </c>
      <c r="K14" s="19">
        <v>0</v>
      </c>
      <c r="L14" s="19">
        <v>1.78364569</v>
      </c>
      <c r="M14" s="20">
        <f t="shared" si="1"/>
        <v>0</v>
      </c>
      <c r="N14" s="21">
        <f t="shared" si="2"/>
        <v>2.528440527430862E-2</v>
      </c>
      <c r="O14" s="68">
        <v>4.6025299800000017</v>
      </c>
      <c r="P14" s="19">
        <v>1162</v>
      </c>
      <c r="Q14" s="21">
        <f t="shared" si="3"/>
        <v>252.46983833878244</v>
      </c>
    </row>
    <row r="15" spans="1:17" x14ac:dyDescent="0.25">
      <c r="A15" s="15"/>
      <c r="B15" s="17">
        <v>9000000</v>
      </c>
      <c r="C15" s="17" t="s">
        <v>309</v>
      </c>
      <c r="D15" s="66">
        <v>9000000</v>
      </c>
      <c r="E15" s="17" t="s">
        <v>310</v>
      </c>
      <c r="F15" s="67"/>
      <c r="G15" s="17" t="s">
        <v>317</v>
      </c>
      <c r="H15" s="18">
        <v>540.15714699999921</v>
      </c>
      <c r="I15" s="19">
        <v>584.8968009999993</v>
      </c>
      <c r="J15" s="19">
        <f t="shared" si="0"/>
        <v>86.978718819999884</v>
      </c>
      <c r="K15" s="19">
        <v>0</v>
      </c>
      <c r="L15" s="19">
        <v>86.978718819999884</v>
      </c>
      <c r="M15" s="20">
        <f t="shared" si="1"/>
        <v>0</v>
      </c>
      <c r="N15" s="21">
        <f t="shared" si="2"/>
        <v>0.14870780396010405</v>
      </c>
      <c r="O15" s="68">
        <v>40.570794609999993</v>
      </c>
      <c r="P15" s="19"/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55.166502000001174</v>
      </c>
      <c r="I16" s="43">
        <f t="shared" ref="I16:L16" ca="1" si="4">OFFSET(I16,-MATCH("PROYECTOS",$A$8:$A$50,0)-1,0)-(OFFSET(I16,-MATCH("PROYECTOS",$A$8:$A$50,0),0))</f>
        <v>91.032923000000665</v>
      </c>
      <c r="J16" s="43">
        <f t="shared" ca="1" si="4"/>
        <v>0.14792506000009098</v>
      </c>
      <c r="K16" s="43">
        <f t="shared" ca="1" si="4"/>
        <v>0</v>
      </c>
      <c r="L16" s="43">
        <f t="shared" ca="1" si="4"/>
        <v>0.14792506000009098</v>
      </c>
      <c r="M16" s="44">
        <f t="shared" ca="1" si="1"/>
        <v>0</v>
      </c>
      <c r="N16" s="45">
        <f t="shared" ca="1" si="2"/>
        <v>1.6249622128478715E-3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60</v>
      </c>
      <c r="B1" s="49" t="s">
        <v>36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935</v>
      </c>
      <c r="L2" s="70" t="s">
        <v>948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4.6384400000000001</v>
      </c>
      <c r="E6" s="12">
        <f ca="1">SUM(E7:OFFSET(E7,50,0))</f>
        <v>8.5391300000000019</v>
      </c>
      <c r="F6" s="12">
        <f ca="1">SUM(F7:OFFSET(F7,50,0))</f>
        <v>0.23247538000000001</v>
      </c>
      <c r="G6" s="12">
        <f ca="1">SUM(G7:OFFSET(G7,50,0))</f>
        <v>0</v>
      </c>
      <c r="H6" s="12">
        <f ca="1">SUM(H7:OFFSET(H7,50,0))</f>
        <v>0.23247538000000001</v>
      </c>
      <c r="I6" s="13">
        <f ca="1">IFERROR(G6/E6,0)</f>
        <v>0</v>
      </c>
      <c r="J6" s="14">
        <f ca="1">IFERROR(SUM(G6,H6)/E6,0)</f>
        <v>2.7224714929975299E-2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4</v>
      </c>
      <c r="C7" s="17" t="s">
        <v>258</v>
      </c>
      <c r="D7" s="18">
        <v>0</v>
      </c>
      <c r="E7" s="19">
        <v>2.0543559999999998</v>
      </c>
      <c r="F7" s="19">
        <f t="shared" ref="F7:F12" si="0">SUM(G7,H7)</f>
        <v>3.5173400000000003E-3</v>
      </c>
      <c r="G7" s="19">
        <v>0</v>
      </c>
      <c r="H7" s="19">
        <v>3.5173400000000003E-3</v>
      </c>
      <c r="I7" s="20">
        <f t="shared" ref="I7:I12" si="1">IFERROR(G7/E7,0)</f>
        <v>0</v>
      </c>
      <c r="J7" s="21">
        <f t="shared" ref="J7:J12" si="2">IFERROR(SUM(G7,H7)/E7,0)</f>
        <v>1.7121375263099486E-3</v>
      </c>
      <c r="K7" s="4"/>
      <c r="L7" t="s">
        <v>269</v>
      </c>
      <c r="M7" s="5">
        <v>0.22655104000000001</v>
      </c>
      <c r="N7" s="69">
        <v>4.0182025246363197E-2</v>
      </c>
    </row>
    <row r="8" spans="1:14" x14ac:dyDescent="0.25">
      <c r="A8" s="15"/>
      <c r="B8" s="53">
        <v>8</v>
      </c>
      <c r="C8" s="17" t="s">
        <v>262</v>
      </c>
      <c r="D8" s="18">
        <v>0</v>
      </c>
      <c r="E8" s="19">
        <v>0.297985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274</v>
      </c>
      <c r="M8" s="5">
        <v>2.4069999999999999E-3</v>
      </c>
      <c r="N8" s="69">
        <v>7.4912078677912292E-3</v>
      </c>
    </row>
    <row r="9" spans="1:14" x14ac:dyDescent="0.25">
      <c r="A9" s="15"/>
      <c r="B9" s="53">
        <v>13</v>
      </c>
      <c r="C9" s="17" t="s">
        <v>267</v>
      </c>
      <c r="D9" s="18">
        <v>0</v>
      </c>
      <c r="E9" s="19">
        <v>0.22236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258</v>
      </c>
      <c r="M9" s="5">
        <v>3.5173400000000003E-3</v>
      </c>
      <c r="N9" s="69">
        <v>1.7121375263099486E-3</v>
      </c>
    </row>
    <row r="10" spans="1:14" x14ac:dyDescent="0.25">
      <c r="A10" s="15"/>
      <c r="B10" s="53">
        <v>15</v>
      </c>
      <c r="C10" s="17" t="s">
        <v>269</v>
      </c>
      <c r="D10" s="18">
        <v>4.60398</v>
      </c>
      <c r="E10" s="19">
        <v>5.6381189999999997</v>
      </c>
      <c r="F10" s="19">
        <f t="shared" si="0"/>
        <v>0.22655104000000001</v>
      </c>
      <c r="G10" s="19">
        <v>0</v>
      </c>
      <c r="H10" s="19">
        <v>0.22655104000000001</v>
      </c>
      <c r="I10" s="20">
        <f t="shared" si="1"/>
        <v>0</v>
      </c>
      <c r="J10" s="21">
        <f t="shared" si="2"/>
        <v>4.0182025246363197E-2</v>
      </c>
      <c r="K10" s="4"/>
      <c r="L10" t="s">
        <v>262</v>
      </c>
      <c r="M10" s="5">
        <v>0</v>
      </c>
      <c r="N10" s="69">
        <v>0</v>
      </c>
    </row>
    <row r="11" spans="1:14" x14ac:dyDescent="0.25">
      <c r="A11" s="15"/>
      <c r="B11" s="53">
        <v>20</v>
      </c>
      <c r="C11" s="17" t="s">
        <v>274</v>
      </c>
      <c r="D11" s="18">
        <v>2.946E-2</v>
      </c>
      <c r="E11" s="19">
        <v>0.32130999999999998</v>
      </c>
      <c r="F11" s="19">
        <f t="shared" si="0"/>
        <v>2.4069999999999999E-3</v>
      </c>
      <c r="G11" s="19">
        <v>0</v>
      </c>
      <c r="H11" s="19">
        <v>2.4069999999999999E-3</v>
      </c>
      <c r="I11" s="20">
        <f t="shared" si="1"/>
        <v>0</v>
      </c>
      <c r="J11" s="21">
        <f t="shared" si="2"/>
        <v>7.4912078677912292E-3</v>
      </c>
      <c r="K11" s="4"/>
      <c r="L11" t="s">
        <v>267</v>
      </c>
      <c r="M11" s="5">
        <v>0</v>
      </c>
      <c r="N11" s="69">
        <v>0</v>
      </c>
    </row>
    <row r="12" spans="1:14" ht="15.75" thickBot="1" x14ac:dyDescent="0.3">
      <c r="A12" s="22"/>
      <c r="B12" s="54">
        <v>21</v>
      </c>
      <c r="C12" s="24" t="s">
        <v>275</v>
      </c>
      <c r="D12" s="25">
        <v>5.0000000000000001E-3</v>
      </c>
      <c r="E12" s="26">
        <v>5.0000000000000001E-3</v>
      </c>
      <c r="F12" s="26">
        <f t="shared" si="0"/>
        <v>0</v>
      </c>
      <c r="G12" s="26">
        <v>0</v>
      </c>
      <c r="H12" s="26">
        <v>0</v>
      </c>
      <c r="I12" s="27">
        <f t="shared" si="1"/>
        <v>0</v>
      </c>
      <c r="J12" s="28">
        <f t="shared" si="2"/>
        <v>0</v>
      </c>
      <c r="K12" s="4"/>
      <c r="L12" t="s">
        <v>275</v>
      </c>
      <c r="M12" s="5">
        <v>0</v>
      </c>
      <c r="N12" s="69">
        <v>0</v>
      </c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8" width="0" hidden="1" customWidth="1"/>
  </cols>
  <sheetData>
    <row r="1" spans="1:11" ht="15.75" x14ac:dyDescent="0.25">
      <c r="A1" s="48">
        <v>60</v>
      </c>
      <c r="B1" s="47" t="s">
        <v>36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936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4.6384400000000001</v>
      </c>
      <c r="E6" s="12">
        <v>8.5391300000000019</v>
      </c>
      <c r="F6" s="12">
        <v>0.23247538000000001</v>
      </c>
      <c r="G6" s="12">
        <v>0</v>
      </c>
      <c r="H6" s="12">
        <v>0.23247538000000001</v>
      </c>
      <c r="I6" s="13">
        <v>0</v>
      </c>
      <c r="J6" s="14">
        <v>2.7224714929975299E-2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4.6334400000000002</v>
      </c>
      <c r="E7" s="36">
        <f ca="1">SUM(E8:OFFSET(E6,MATCH("PROYECTOS",$A$8:$A$50,0),0))</f>
        <v>4.8286550000000004</v>
      </c>
      <c r="F7" s="36">
        <f ca="1">SUM(F8:OFFSET(F6,MATCH("PROYECTOS",$A$8:$A$50,0),0))</f>
        <v>0.22895804</v>
      </c>
      <c r="G7" s="36">
        <f ca="1">SUM(G8:OFFSET(G6,MATCH("PROYECTOS",$A$8:$A$50,0),0))</f>
        <v>0</v>
      </c>
      <c r="H7" s="36">
        <f ca="1">SUM(H8:OFFSET(H6,MATCH("PROYECTOS",$A$8:$A$50,0),0))</f>
        <v>0.22895804</v>
      </c>
      <c r="I7" s="37">
        <f ca="1">IFERROR(G7/E7,0)</f>
        <v>0</v>
      </c>
      <c r="J7" s="38">
        <f ca="1">IFERROR(SUM(G7,H7)/E7,0)</f>
        <v>4.741652489150705E-2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2.3618800000000002</v>
      </c>
      <c r="E8" s="19">
        <v>2.5570950000000003</v>
      </c>
      <c r="F8" s="19">
        <f t="shared" ref="F8:F10" si="0">SUM(G8,H8)</f>
        <v>0.12980974000000001</v>
      </c>
      <c r="G8" s="19">
        <v>0</v>
      </c>
      <c r="H8" s="19">
        <v>0.12980974000000001</v>
      </c>
      <c r="I8" s="20">
        <f t="shared" ref="I8:I11" si="1">IFERROR(G8/E8,0)</f>
        <v>0</v>
      </c>
      <c r="J8" s="21">
        <f t="shared" ref="J8:J11" si="2">IFERROR(SUM(G8,H8)/E8,0)</f>
        <v>5.0764535537396925E-2</v>
      </c>
      <c r="K8" s="4"/>
    </row>
    <row r="9" spans="1:11" ht="25.5" x14ac:dyDescent="0.25">
      <c r="A9" s="15"/>
      <c r="B9" s="17">
        <v>3000597</v>
      </c>
      <c r="C9" s="17" t="s">
        <v>938</v>
      </c>
      <c r="D9" s="18">
        <v>1.8254479999999997</v>
      </c>
      <c r="E9" s="19">
        <v>1.8254479999999997</v>
      </c>
      <c r="F9" s="19">
        <f t="shared" si="0"/>
        <v>9.9148299999999995E-2</v>
      </c>
      <c r="G9" s="19">
        <v>0</v>
      </c>
      <c r="H9" s="19">
        <v>9.9148299999999995E-2</v>
      </c>
      <c r="I9" s="20">
        <f t="shared" si="1"/>
        <v>0</v>
      </c>
      <c r="J9" s="21">
        <f t="shared" si="2"/>
        <v>5.4314502522120604E-2</v>
      </c>
      <c r="K9" s="4"/>
    </row>
    <row r="10" spans="1:11" ht="38.25" x14ac:dyDescent="0.25">
      <c r="A10" s="15"/>
      <c r="B10" s="17">
        <v>3000598</v>
      </c>
      <c r="C10" s="17" t="s">
        <v>939</v>
      </c>
      <c r="D10" s="18">
        <v>0.44611200000000006</v>
      </c>
      <c r="E10" s="19">
        <v>0.44611200000000006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4.9999999999998934E-3</v>
      </c>
      <c r="E11" s="43">
        <f t="shared" ref="E11:H11" ca="1" si="3">OFFSET(E11,-MATCH("PROYECTOS",$A$8:$A$50,0)-1,0)-(OFFSET(E11,-MATCH("PROYECTOS",$A$8:$A$50,0),0))</f>
        <v>3.7104750000000015</v>
      </c>
      <c r="F11" s="43">
        <f t="shared" ca="1" si="3"/>
        <v>3.5173400000000077E-3</v>
      </c>
      <c r="G11" s="43">
        <f t="shared" ca="1" si="3"/>
        <v>0</v>
      </c>
      <c r="H11" s="43">
        <f t="shared" ca="1" si="3"/>
        <v>3.5173400000000077E-3</v>
      </c>
      <c r="I11" s="44">
        <f t="shared" ca="1" si="1"/>
        <v>0</v>
      </c>
      <c r="J11" s="45">
        <f t="shared" ca="1" si="2"/>
        <v>9.4794871276588743E-4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949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5.0764535537396925E-2</v>
      </c>
    </row>
    <row r="18" spans="1:4" ht="25.5" x14ac:dyDescent="0.25">
      <c r="A18" s="15"/>
      <c r="B18" s="17">
        <v>3000597</v>
      </c>
      <c r="C18" s="17" t="s">
        <v>938</v>
      </c>
      <c r="D18" s="21">
        <v>5.4314502522120604E-2</v>
      </c>
    </row>
    <row r="19" spans="1:4" ht="39" thickBot="1" x14ac:dyDescent="0.3">
      <c r="A19" s="22"/>
      <c r="B19" s="24">
        <v>3000598</v>
      </c>
      <c r="C19" s="24" t="s">
        <v>939</v>
      </c>
      <c r="D19" s="28">
        <v>0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60</v>
      </c>
      <c r="B1" s="47" t="s">
        <v>36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937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4.6384400000000001</v>
      </c>
      <c r="I6" s="12">
        <v>8.5391300000000019</v>
      </c>
      <c r="J6" s="12">
        <v>0.23247538000000001</v>
      </c>
      <c r="K6" s="12">
        <v>0</v>
      </c>
      <c r="L6" s="12">
        <v>0.23247538000000001</v>
      </c>
      <c r="M6" s="13">
        <v>0</v>
      </c>
      <c r="N6" s="14">
        <v>2.7224714929975299E-2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4.6334400000000002</v>
      </c>
      <c r="I7" s="36">
        <f ca="1">SUM(I8:OFFSET(I6,MATCH("PROYECTOS",$A$8:$A$50,0),0))</f>
        <v>4.8286550000000004</v>
      </c>
      <c r="J7" s="36">
        <f ca="1">SUM(J8:OFFSET(J6,MATCH("PROYECTOS",$A$8:$A$50,0),0))</f>
        <v>0.22895804000000003</v>
      </c>
      <c r="K7" s="36">
        <f ca="1">SUM(K8:OFFSET(K6,MATCH("PROYECTOS",$A$8:$A$50,0),0))</f>
        <v>0</v>
      </c>
      <c r="L7" s="36">
        <f ca="1">SUM(L8:OFFSET(L6,MATCH("PROYECTOS",$A$8:$A$50,0),0))</f>
        <v>0.22895804000000003</v>
      </c>
      <c r="M7" s="37">
        <f ca="1">IFERROR(K7/I7,0)</f>
        <v>0</v>
      </c>
      <c r="N7" s="38">
        <f ca="1">IFERROR(SUM(K7,L7)/I7,0)</f>
        <v>4.7416524891507057E-2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2.3618800000000002</v>
      </c>
      <c r="I8" s="19">
        <v>2.5570950000000003</v>
      </c>
      <c r="J8" s="19">
        <f t="shared" ref="J8:J15" si="0">SUM(K8,L8)</f>
        <v>0.12980974000000001</v>
      </c>
      <c r="K8" s="19">
        <v>0</v>
      </c>
      <c r="L8" s="19">
        <v>0.12980974000000001</v>
      </c>
      <c r="M8" s="20">
        <f t="shared" ref="M8:M16" si="1">IFERROR(K8/I8,0)</f>
        <v>0</v>
      </c>
      <c r="N8" s="21">
        <f t="shared" ref="N8:N16" si="2">IFERROR(SUM(K8,L8)/I8,0)</f>
        <v>5.0764535537396925E-2</v>
      </c>
      <c r="O8" s="68">
        <v>0.12666046999999997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5005053</v>
      </c>
      <c r="C9" s="17" t="s">
        <v>940</v>
      </c>
      <c r="D9" s="66">
        <v>3000597</v>
      </c>
      <c r="E9" s="17" t="s">
        <v>938</v>
      </c>
      <c r="F9" s="67">
        <v>59</v>
      </c>
      <c r="G9" s="17" t="s">
        <v>581</v>
      </c>
      <c r="H9" s="18">
        <v>0.74786999999999992</v>
      </c>
      <c r="I9" s="19">
        <v>0.74786999999999992</v>
      </c>
      <c r="J9" s="19">
        <f t="shared" si="0"/>
        <v>5.4046899999999995E-2</v>
      </c>
      <c r="K9" s="19">
        <v>0</v>
      </c>
      <c r="L9" s="19">
        <v>5.4046899999999995E-2</v>
      </c>
      <c r="M9" s="20">
        <f t="shared" si="1"/>
        <v>0</v>
      </c>
      <c r="N9" s="21">
        <f t="shared" si="2"/>
        <v>7.2267773810956448E-2</v>
      </c>
      <c r="O9" s="68">
        <v>5.6806399999999993E-2</v>
      </c>
      <c r="P9" s="19">
        <v>0</v>
      </c>
      <c r="Q9" s="21">
        <f t="shared" ref="Q9:Q15" si="3">IFERROR(P9/O9,0)</f>
        <v>0</v>
      </c>
    </row>
    <row r="10" spans="1:17" ht="25.5" x14ac:dyDescent="0.25">
      <c r="A10" s="15"/>
      <c r="B10" s="17">
        <v>5005054</v>
      </c>
      <c r="C10" s="17" t="s">
        <v>941</v>
      </c>
      <c r="D10" s="66">
        <v>3000597</v>
      </c>
      <c r="E10" s="17" t="s">
        <v>938</v>
      </c>
      <c r="F10" s="67">
        <v>59</v>
      </c>
      <c r="G10" s="17" t="s">
        <v>581</v>
      </c>
      <c r="H10" s="18">
        <v>0.90168999999999988</v>
      </c>
      <c r="I10" s="19">
        <v>0.90168999999999988</v>
      </c>
      <c r="J10" s="19">
        <f t="shared" si="0"/>
        <v>4.51014E-2</v>
      </c>
      <c r="K10" s="19">
        <v>0</v>
      </c>
      <c r="L10" s="19">
        <v>4.51014E-2</v>
      </c>
      <c r="M10" s="20">
        <f t="shared" si="1"/>
        <v>0</v>
      </c>
      <c r="N10" s="21">
        <f t="shared" si="2"/>
        <v>5.0018742583371231E-2</v>
      </c>
      <c r="O10" s="68">
        <v>4.5139899999999997E-2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5005055</v>
      </c>
      <c r="C11" s="17" t="s">
        <v>942</v>
      </c>
      <c r="D11" s="66">
        <v>3000597</v>
      </c>
      <c r="E11" s="17" t="s">
        <v>938</v>
      </c>
      <c r="F11" s="67">
        <v>46</v>
      </c>
      <c r="G11" s="17" t="s">
        <v>768</v>
      </c>
      <c r="H11" s="18">
        <v>3.5872000000000001E-2</v>
      </c>
      <c r="I11" s="19">
        <v>3.5872000000000001E-2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5005056</v>
      </c>
      <c r="C12" s="17" t="s">
        <v>943</v>
      </c>
      <c r="D12" s="66">
        <v>3000597</v>
      </c>
      <c r="E12" s="17" t="s">
        <v>938</v>
      </c>
      <c r="F12" s="67">
        <v>59</v>
      </c>
      <c r="G12" s="17" t="s">
        <v>581</v>
      </c>
      <c r="H12" s="18">
        <v>0.140016</v>
      </c>
      <c r="I12" s="19">
        <v>0.140016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5005057</v>
      </c>
      <c r="C13" s="17" t="s">
        <v>944</v>
      </c>
      <c r="D13" s="66">
        <v>3000598</v>
      </c>
      <c r="E13" s="17" t="s">
        <v>939</v>
      </c>
      <c r="F13" s="67">
        <v>59</v>
      </c>
      <c r="G13" s="17" t="s">
        <v>581</v>
      </c>
      <c r="H13" s="18">
        <v>0.148782</v>
      </c>
      <c r="I13" s="19">
        <v>8.8606000000000004E-2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5005058</v>
      </c>
      <c r="C14" s="17" t="s">
        <v>945</v>
      </c>
      <c r="D14" s="66">
        <v>3000598</v>
      </c>
      <c r="E14" s="17" t="s">
        <v>939</v>
      </c>
      <c r="F14" s="67">
        <v>36</v>
      </c>
      <c r="G14" s="17" t="s">
        <v>537</v>
      </c>
      <c r="H14" s="18">
        <v>4.6640000000000001E-2</v>
      </c>
      <c r="I14" s="19">
        <v>4.6640000000000001E-2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5005059</v>
      </c>
      <c r="C15" s="17" t="s">
        <v>946</v>
      </c>
      <c r="D15" s="66">
        <v>3000598</v>
      </c>
      <c r="E15" s="17" t="s">
        <v>939</v>
      </c>
      <c r="F15" s="67">
        <v>487</v>
      </c>
      <c r="G15" s="17" t="s">
        <v>947</v>
      </c>
      <c r="H15" s="18">
        <v>0.25069000000000002</v>
      </c>
      <c r="I15" s="19">
        <v>0.31086600000000003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4.9999999999998934E-3</v>
      </c>
      <c r="I16" s="43">
        <f t="shared" ref="I16:L16" ca="1" si="4">OFFSET(I16,-MATCH("PROYECTOS",$A$8:$A$50,0)-1,0)-(OFFSET(I16,-MATCH("PROYECTOS",$A$8:$A$50,0),0))</f>
        <v>3.7104750000000015</v>
      </c>
      <c r="J16" s="43">
        <f t="shared" ca="1" si="4"/>
        <v>3.5173399999999799E-3</v>
      </c>
      <c r="K16" s="43">
        <f t="shared" ca="1" si="4"/>
        <v>0</v>
      </c>
      <c r="L16" s="43">
        <f t="shared" ca="1" si="4"/>
        <v>3.5173399999999799E-3</v>
      </c>
      <c r="M16" s="44">
        <f t="shared" ca="1" si="1"/>
        <v>0</v>
      </c>
      <c r="N16" s="45">
        <f t="shared" ca="1" si="2"/>
        <v>9.4794871276587995E-4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62</v>
      </c>
      <c r="B1" s="48" t="s">
        <v>37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950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146.23174600000002</v>
      </c>
      <c r="E6" s="12">
        <v>183.60527100000004</v>
      </c>
      <c r="F6" s="12">
        <v>16.960473700000001</v>
      </c>
      <c r="G6" s="12">
        <v>0</v>
      </c>
      <c r="H6" s="12">
        <v>16.960473700000001</v>
      </c>
      <c r="I6" s="13">
        <v>0</v>
      </c>
      <c r="J6" s="14">
        <v>9.2374655736326861E-2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146.23174600000002</v>
      </c>
      <c r="E7" s="36">
        <f ca="1">SUM(E8:OFFSET(E6,MATCH("GOBIERNOS REGIONALES",$A$8:$A$50,0),0))</f>
        <v>183.60527100000002</v>
      </c>
      <c r="F7" s="36">
        <f ca="1">SUM(F8:OFFSET(F6,MATCH("GOBIERNOS REGIONALES",$A$8:$A$50,0),0))</f>
        <v>16.960473700000001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16.960473700000001</v>
      </c>
      <c r="I7" s="37">
        <f ca="1">IFERROR(G7/E7,0)</f>
        <v>0</v>
      </c>
      <c r="J7" s="38">
        <f ca="1">IFERROR(SUM(G7,H7)/E7,0)</f>
        <v>9.2374655736326874E-2</v>
      </c>
      <c r="K7" s="4"/>
    </row>
    <row r="8" spans="1:11" x14ac:dyDescent="0.25">
      <c r="A8" s="15"/>
      <c r="B8" s="16">
        <v>8</v>
      </c>
      <c r="C8" s="17" t="s">
        <v>110</v>
      </c>
      <c r="D8" s="18">
        <v>146.23174600000002</v>
      </c>
      <c r="E8" s="19">
        <v>183.60527100000002</v>
      </c>
      <c r="F8" s="19">
        <f t="shared" ref="F8:F10" si="0">SUM(G8,H8)</f>
        <v>16.960473700000001</v>
      </c>
      <c r="G8" s="19">
        <v>0</v>
      </c>
      <c r="H8" s="19">
        <v>16.960473700000001</v>
      </c>
      <c r="I8" s="20">
        <f t="shared" ref="I8:I10" si="1">IFERROR(G8/E8,0)</f>
        <v>0</v>
      </c>
      <c r="J8" s="21">
        <f t="shared" ref="J8:J10" si="2">IFERROR(SUM(G8,H8)/E8,0)</f>
        <v>9.2374655736326874E-2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62</v>
      </c>
      <c r="B1" s="49" t="s">
        <v>37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951</v>
      </c>
      <c r="L2" s="70" t="s">
        <v>963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146.23174600000002</v>
      </c>
      <c r="E6" s="12">
        <f ca="1">SUM(E7:OFFSET(E7,50,0))</f>
        <v>183.60527100000004</v>
      </c>
      <c r="F6" s="12">
        <f ca="1">SUM(F7:OFFSET(F7,50,0))</f>
        <v>16.960473700000001</v>
      </c>
      <c r="G6" s="12">
        <f ca="1">SUM(G7:OFFSET(G7,50,0))</f>
        <v>0</v>
      </c>
      <c r="H6" s="12">
        <f ca="1">SUM(H7:OFFSET(H7,50,0))</f>
        <v>16.960473700000001</v>
      </c>
      <c r="I6" s="13">
        <f ca="1">IFERROR(G6/E6,0)</f>
        <v>0</v>
      </c>
      <c r="J6" s="14">
        <f ca="1">IFERROR(SUM(G6,H6)/E6,0)</f>
        <v>9.2374655736326861E-2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1.017123</v>
      </c>
      <c r="E7" s="19">
        <v>1.018829</v>
      </c>
      <c r="F7" s="19">
        <f t="shared" ref="F7:F8" si="0">SUM(G7,H7)</f>
        <v>0.11066066000000001</v>
      </c>
      <c r="G7" s="19">
        <v>0</v>
      </c>
      <c r="H7" s="19">
        <v>0.11066066000000001</v>
      </c>
      <c r="I7" s="20">
        <f t="shared" ref="I7:I8" si="1">IFERROR(G7/E7,0)</f>
        <v>0</v>
      </c>
      <c r="J7" s="21">
        <f t="shared" ref="J7:J8" si="2">IFERROR(SUM(G7,H7)/E7,0)</f>
        <v>0.10861553803435121</v>
      </c>
      <c r="K7" s="4"/>
      <c r="L7" t="s">
        <v>269</v>
      </c>
      <c r="M7" s="5">
        <v>0.11066066000000001</v>
      </c>
      <c r="N7" s="69">
        <v>0.10861553803435121</v>
      </c>
    </row>
    <row r="8" spans="1:14" ht="15.75" thickBot="1" x14ac:dyDescent="0.3">
      <c r="A8" s="22"/>
      <c r="B8" s="54">
        <v>98</v>
      </c>
      <c r="C8" s="24" t="s">
        <v>465</v>
      </c>
      <c r="D8" s="25">
        <v>145.21462300000002</v>
      </c>
      <c r="E8" s="26">
        <v>182.58644200000003</v>
      </c>
      <c r="F8" s="26">
        <f t="shared" si="0"/>
        <v>16.849813040000001</v>
      </c>
      <c r="G8" s="26">
        <v>0</v>
      </c>
      <c r="H8" s="26">
        <v>16.849813040000001</v>
      </c>
      <c r="I8" s="27">
        <f t="shared" si="1"/>
        <v>0</v>
      </c>
      <c r="J8" s="28">
        <f t="shared" si="2"/>
        <v>9.2284031910759276E-2</v>
      </c>
      <c r="K8" s="4"/>
      <c r="L8" t="s">
        <v>465</v>
      </c>
      <c r="M8" s="5">
        <v>16.849813040000001</v>
      </c>
      <c r="N8" s="69">
        <v>9.2284031910759276E-2</v>
      </c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8" width="0" hidden="1" customWidth="1"/>
  </cols>
  <sheetData>
    <row r="1" spans="1:11" ht="15.75" x14ac:dyDescent="0.25">
      <c r="A1" s="48">
        <v>62</v>
      </c>
      <c r="B1" s="47" t="s">
        <v>37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952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146.23174600000002</v>
      </c>
      <c r="E6" s="12">
        <v>183.60527100000004</v>
      </c>
      <c r="F6" s="12">
        <v>16.960473700000001</v>
      </c>
      <c r="G6" s="12">
        <v>0</v>
      </c>
      <c r="H6" s="12">
        <v>16.960473700000001</v>
      </c>
      <c r="I6" s="13">
        <v>0</v>
      </c>
      <c r="J6" s="14">
        <v>9.2374655736326861E-2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146.23174599999999</v>
      </c>
      <c r="E7" s="36">
        <f ca="1">SUM(E8:OFFSET(E6,MATCH("PROYECTOS",$A$8:$A$50,0),0))</f>
        <v>183.60527100000002</v>
      </c>
      <c r="F7" s="36">
        <f ca="1">SUM(F8:OFFSET(F6,MATCH("PROYECTOS",$A$8:$A$50,0),0))</f>
        <v>16.960473700000001</v>
      </c>
      <c r="G7" s="36">
        <f ca="1">SUM(G8:OFFSET(G6,MATCH("PROYECTOS",$A$8:$A$50,0),0))</f>
        <v>0</v>
      </c>
      <c r="H7" s="36">
        <f ca="1">SUM(H8:OFFSET(H6,MATCH("PROYECTOS",$A$8:$A$50,0),0))</f>
        <v>16.960473700000001</v>
      </c>
      <c r="I7" s="37">
        <f ca="1">IFERROR(G7/E7,0)</f>
        <v>0</v>
      </c>
      <c r="J7" s="38">
        <f ca="1">IFERROR(SUM(G7,H7)/E7,0)</f>
        <v>9.2374655736326874E-2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9.9472000000000005E-2</v>
      </c>
      <c r="E8" s="19">
        <v>9.9472000000000005E-2</v>
      </c>
      <c r="F8" s="19">
        <f t="shared" ref="F8:F10" si="0">SUM(G8,H8)</f>
        <v>0</v>
      </c>
      <c r="G8" s="19">
        <v>0</v>
      </c>
      <c r="H8" s="19">
        <v>0</v>
      </c>
      <c r="I8" s="20">
        <f t="shared" ref="I8:I11" si="1">IFERROR(G8/E8,0)</f>
        <v>0</v>
      </c>
      <c r="J8" s="21">
        <f t="shared" ref="J8:J11" si="2">IFERROR(SUM(G8,H8)/E8,0)</f>
        <v>0</v>
      </c>
      <c r="K8" s="4"/>
    </row>
    <row r="9" spans="1:11" ht="25.5" x14ac:dyDescent="0.25">
      <c r="A9" s="15"/>
      <c r="B9" s="17">
        <v>3000144</v>
      </c>
      <c r="C9" s="17" t="s">
        <v>954</v>
      </c>
      <c r="D9" s="18">
        <v>144.54633100000001</v>
      </c>
      <c r="E9" s="19">
        <v>181.91815000000003</v>
      </c>
      <c r="F9" s="19">
        <f t="shared" si="0"/>
        <v>16.849813040000001</v>
      </c>
      <c r="G9" s="19">
        <v>0</v>
      </c>
      <c r="H9" s="19">
        <v>16.849813040000001</v>
      </c>
      <c r="I9" s="20">
        <f t="shared" si="1"/>
        <v>0</v>
      </c>
      <c r="J9" s="21">
        <f t="shared" si="2"/>
        <v>9.2623045254143138E-2</v>
      </c>
      <c r="K9" s="4"/>
    </row>
    <row r="10" spans="1:11" x14ac:dyDescent="0.25">
      <c r="A10" s="15"/>
      <c r="B10" s="17">
        <v>3000260</v>
      </c>
      <c r="C10" s="17" t="s">
        <v>955</v>
      </c>
      <c r="D10" s="18">
        <v>1.5859429999999999</v>
      </c>
      <c r="E10" s="19">
        <v>1.5876489999999999</v>
      </c>
      <c r="F10" s="19">
        <f t="shared" si="0"/>
        <v>0.11066066000000001</v>
      </c>
      <c r="G10" s="19">
        <v>0</v>
      </c>
      <c r="H10" s="19">
        <v>0.11066066000000001</v>
      </c>
      <c r="I10" s="20">
        <f t="shared" si="1"/>
        <v>0</v>
      </c>
      <c r="J10" s="21">
        <f t="shared" si="2"/>
        <v>6.9700960350808028E-2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964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0</v>
      </c>
    </row>
    <row r="18" spans="1:4" ht="25.5" x14ac:dyDescent="0.25">
      <c r="A18" s="15"/>
      <c r="B18" s="17">
        <v>3000144</v>
      </c>
      <c r="C18" s="17" t="s">
        <v>954</v>
      </c>
      <c r="D18" s="21">
        <v>9.2623045254143138E-2</v>
      </c>
    </row>
    <row r="19" spans="1:4" ht="15.75" thickBot="1" x14ac:dyDescent="0.3">
      <c r="A19" s="22"/>
      <c r="B19" s="24">
        <v>3000260</v>
      </c>
      <c r="C19" s="24" t="s">
        <v>955</v>
      </c>
      <c r="D19" s="28">
        <v>6.9700960350808028E-2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62</v>
      </c>
      <c r="B1" s="47" t="s">
        <v>37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953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146.23174600000002</v>
      </c>
      <c r="I6" s="12">
        <v>183.60527100000004</v>
      </c>
      <c r="J6" s="12">
        <v>16.960473700000001</v>
      </c>
      <c r="K6" s="12">
        <v>0</v>
      </c>
      <c r="L6" s="12">
        <v>16.960473700000001</v>
      </c>
      <c r="M6" s="13">
        <v>0</v>
      </c>
      <c r="N6" s="14">
        <v>9.2374655736326861E-2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146.23174600000002</v>
      </c>
      <c r="I7" s="36">
        <f ca="1">SUM(I8:OFFSET(I6,MATCH("PROYECTOS",$A$8:$A$50,0),0))</f>
        <v>183.60527100000002</v>
      </c>
      <c r="J7" s="36">
        <f ca="1">SUM(J8:OFFSET(J6,MATCH("PROYECTOS",$A$8:$A$50,0),0))</f>
        <v>16.960473700000001</v>
      </c>
      <c r="K7" s="36">
        <f ca="1">SUM(K8:OFFSET(K6,MATCH("PROYECTOS",$A$8:$A$50,0),0))</f>
        <v>0</v>
      </c>
      <c r="L7" s="36">
        <f ca="1">SUM(L8:OFFSET(L6,MATCH("PROYECTOS",$A$8:$A$50,0),0))</f>
        <v>16.960473700000001</v>
      </c>
      <c r="M7" s="37">
        <f ca="1">IFERROR(K7/I7,0)</f>
        <v>0</v>
      </c>
      <c r="N7" s="38">
        <f ca="1">IFERROR(SUM(K7,L7)/I7,0)</f>
        <v>9.2374655736326874E-2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9.9472000000000005E-2</v>
      </c>
      <c r="I8" s="19">
        <v>9.9472000000000005E-2</v>
      </c>
      <c r="J8" s="19">
        <f t="shared" ref="J8:J12" si="0">SUM(K8,L8)</f>
        <v>0</v>
      </c>
      <c r="K8" s="19">
        <v>0</v>
      </c>
      <c r="L8" s="19">
        <v>0</v>
      </c>
      <c r="M8" s="20">
        <f t="shared" ref="M8:M13" si="1">IFERROR(K8/I8,0)</f>
        <v>0</v>
      </c>
      <c r="N8" s="21">
        <f t="shared" ref="N8:N13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x14ac:dyDescent="0.25">
      <c r="A9" s="15"/>
      <c r="B9" s="17">
        <v>5001503</v>
      </c>
      <c r="C9" s="17" t="s">
        <v>956</v>
      </c>
      <c r="D9" s="66">
        <v>3000260</v>
      </c>
      <c r="E9" s="17" t="s">
        <v>955</v>
      </c>
      <c r="F9" s="67">
        <v>65</v>
      </c>
      <c r="G9" s="17" t="s">
        <v>960</v>
      </c>
      <c r="H9" s="18">
        <v>1.017123</v>
      </c>
      <c r="I9" s="19">
        <v>1.018829</v>
      </c>
      <c r="J9" s="19">
        <f t="shared" si="0"/>
        <v>0.11066066000000001</v>
      </c>
      <c r="K9" s="19">
        <v>0</v>
      </c>
      <c r="L9" s="19">
        <v>0.11066066000000001</v>
      </c>
      <c r="M9" s="20">
        <f t="shared" si="1"/>
        <v>0</v>
      </c>
      <c r="N9" s="21">
        <f t="shared" si="2"/>
        <v>0.10861553803435121</v>
      </c>
      <c r="O9" s="68">
        <v>0.10346593</v>
      </c>
      <c r="P9" s="19">
        <v>0</v>
      </c>
      <c r="Q9" s="21">
        <f t="shared" ref="Q9:Q12" si="3">IFERROR(P9/O9,0)</f>
        <v>0</v>
      </c>
    </row>
    <row r="10" spans="1:17" x14ac:dyDescent="0.25">
      <c r="A10" s="15"/>
      <c r="B10" s="17">
        <v>5002719</v>
      </c>
      <c r="C10" s="17" t="s">
        <v>957</v>
      </c>
      <c r="D10" s="66">
        <v>3000260</v>
      </c>
      <c r="E10" s="17" t="s">
        <v>955</v>
      </c>
      <c r="F10" s="67">
        <v>86</v>
      </c>
      <c r="G10" s="17" t="s">
        <v>504</v>
      </c>
      <c r="H10" s="18">
        <v>0.56881999999999999</v>
      </c>
      <c r="I10" s="19">
        <v>0.56881999999999999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5004339</v>
      </c>
      <c r="C11" s="17" t="s">
        <v>958</v>
      </c>
      <c r="D11" s="66">
        <v>3000144</v>
      </c>
      <c r="E11" s="17" t="s">
        <v>954</v>
      </c>
      <c r="F11" s="67">
        <v>517</v>
      </c>
      <c r="G11" s="17" t="s">
        <v>961</v>
      </c>
      <c r="H11" s="18">
        <v>143.88733100000002</v>
      </c>
      <c r="I11" s="19">
        <v>181.25915000000003</v>
      </c>
      <c r="J11" s="19">
        <f t="shared" si="0"/>
        <v>16.849813040000001</v>
      </c>
      <c r="K11" s="19">
        <v>0</v>
      </c>
      <c r="L11" s="19">
        <v>16.849813040000001</v>
      </c>
      <c r="M11" s="20">
        <f t="shared" si="1"/>
        <v>0</v>
      </c>
      <c r="N11" s="21">
        <f t="shared" si="2"/>
        <v>9.2959792871146071E-2</v>
      </c>
      <c r="O11" s="68">
        <v>39.948855709999997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5004340</v>
      </c>
      <c r="C12" s="17" t="s">
        <v>959</v>
      </c>
      <c r="D12" s="66">
        <v>3000144</v>
      </c>
      <c r="E12" s="17" t="s">
        <v>954</v>
      </c>
      <c r="F12" s="67">
        <v>230</v>
      </c>
      <c r="G12" s="17" t="s">
        <v>962</v>
      </c>
      <c r="H12" s="18">
        <v>0.65900000000000003</v>
      </c>
      <c r="I12" s="19">
        <v>0.65899999999999992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0</v>
      </c>
      <c r="I13" s="43">
        <f t="shared" ref="I13:L13" ca="1" si="4">OFFSET(I13,-MATCH("PROYECTOS",$A$8:$A$50,0)-1,0)-(OFFSET(I13,-MATCH("PROYECTOS",$A$8:$A$50,0),0))</f>
        <v>0</v>
      </c>
      <c r="J13" s="43">
        <f t="shared" ca="1" si="4"/>
        <v>0</v>
      </c>
      <c r="K13" s="43">
        <f t="shared" ca="1" si="4"/>
        <v>0</v>
      </c>
      <c r="L13" s="43">
        <f t="shared" ca="1" si="4"/>
        <v>0</v>
      </c>
      <c r="M13" s="44">
        <f t="shared" ca="1" si="1"/>
        <v>0</v>
      </c>
      <c r="N13" s="45">
        <f t="shared" ca="1" si="2"/>
        <v>0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65</v>
      </c>
      <c r="B1" s="48" t="s">
        <v>38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965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129.39033699999999</v>
      </c>
      <c r="E6" s="12">
        <v>131.66064399999999</v>
      </c>
      <c r="F6" s="12">
        <v>29.264901869999996</v>
      </c>
      <c r="G6" s="12">
        <v>0</v>
      </c>
      <c r="H6" s="12">
        <v>29.264901869999996</v>
      </c>
      <c r="I6" s="13">
        <v>0</v>
      </c>
      <c r="J6" s="14">
        <v>0.22227524475727156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129.31817000000001</v>
      </c>
      <c r="E7" s="36">
        <f ca="1">SUM(E8:OFFSET(E6,MATCH("GOBIERNOS REGIONALES",$A$8:$A$50,0),0))</f>
        <v>131.297889</v>
      </c>
      <c r="F7" s="36">
        <f ca="1">SUM(F8:OFFSET(F6,MATCH("GOBIERNOS REGIONALES",$A$8:$A$50,0),0))</f>
        <v>29.256673569999997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29.256673569999997</v>
      </c>
      <c r="I7" s="37">
        <f ca="1">IFERROR(G7/E7,0)</f>
        <v>0</v>
      </c>
      <c r="J7" s="38">
        <f ca="1">IFERROR(SUM(G7,H7)/E7,0)</f>
        <v>0.22282668664992777</v>
      </c>
      <c r="K7" s="4"/>
    </row>
    <row r="8" spans="1:11" ht="38.25" x14ac:dyDescent="0.25">
      <c r="A8" s="15"/>
      <c r="B8" s="16">
        <v>8</v>
      </c>
      <c r="C8" s="17" t="s">
        <v>111</v>
      </c>
      <c r="D8" s="18">
        <v>48.211487000000005</v>
      </c>
      <c r="E8" s="19">
        <v>50.191206000000008</v>
      </c>
      <c r="F8" s="19">
        <f t="shared" ref="F8:F13" si="0">SUM(G8,H8)</f>
        <v>0.82454611999999994</v>
      </c>
      <c r="G8" s="19">
        <v>0</v>
      </c>
      <c r="H8" s="19">
        <v>0.82454611999999994</v>
      </c>
      <c r="I8" s="20">
        <f t="shared" ref="I8:I13" si="1">IFERROR(G8/E8,0)</f>
        <v>0</v>
      </c>
      <c r="J8" s="21">
        <f t="shared" ref="J8:J13" si="2">IFERROR(SUM(G8,H8)/E8,0)</f>
        <v>1.6428099376611906E-2</v>
      </c>
      <c r="K8" s="4"/>
    </row>
    <row r="9" spans="1:11" ht="25.5" x14ac:dyDescent="0.25">
      <c r="A9" s="15"/>
      <c r="B9" s="16">
        <v>35</v>
      </c>
      <c r="C9" s="17" t="s">
        <v>124</v>
      </c>
      <c r="D9" s="18">
        <v>81.10668299999999</v>
      </c>
      <c r="E9" s="19">
        <v>81.10668299999999</v>
      </c>
      <c r="F9" s="19">
        <f t="shared" si="0"/>
        <v>28.432127449999996</v>
      </c>
      <c r="G9" s="19">
        <v>0</v>
      </c>
      <c r="H9" s="19">
        <v>28.432127449999996</v>
      </c>
      <c r="I9" s="20">
        <f t="shared" si="1"/>
        <v>0</v>
      </c>
      <c r="J9" s="21">
        <f t="shared" si="2"/>
        <v>0.35055221590063051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7.2166999999999995E-2</v>
      </c>
      <c r="E10" s="36">
        <f ca="1">SUM(E11:OFFSET(E9,(MATCH("GOBIERNOS LOCALES",$A$8:$A$50,0)-MATCH("GOBIERNOS REGIONALES",$A$8:$A$50,0)),0))</f>
        <v>0.36275499999999994</v>
      </c>
      <c r="F10" s="36">
        <f ca="1">SUM(F11:OFFSET(F9,(MATCH("GOBIERNOS LOCALES",$A$8:$A$50,0)-MATCH("GOBIERNOS REGIONALES",$A$8:$A$50,0)),0))</f>
        <v>8.2283000000000009E-3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8.2283000000000009E-3</v>
      </c>
      <c r="I10" s="37">
        <f t="shared" ca="1" si="1"/>
        <v>0</v>
      </c>
      <c r="J10" s="38">
        <f t="shared" ca="1" si="2"/>
        <v>2.2682802442419821E-2</v>
      </c>
      <c r="K10" s="4"/>
    </row>
    <row r="11" spans="1:11" x14ac:dyDescent="0.25">
      <c r="A11" s="15"/>
      <c r="B11" s="16">
        <v>457</v>
      </c>
      <c r="C11" s="17" t="s">
        <v>229</v>
      </c>
      <c r="D11" s="18">
        <v>7.2166999999999995E-2</v>
      </c>
      <c r="E11" s="19">
        <v>7.2166999999999995E-2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15.75" thickBot="1" x14ac:dyDescent="0.3">
      <c r="A12" s="22"/>
      <c r="B12" s="23">
        <v>459</v>
      </c>
      <c r="C12" s="24" t="s">
        <v>231</v>
      </c>
      <c r="D12" s="25">
        <v>0</v>
      </c>
      <c r="E12" s="26">
        <v>0.29058799999999996</v>
      </c>
      <c r="F12" s="26">
        <f t="shared" si="0"/>
        <v>8.2283000000000009E-3</v>
      </c>
      <c r="G12" s="26">
        <v>0</v>
      </c>
      <c r="H12" s="26">
        <v>8.2283000000000009E-3</v>
      </c>
      <c r="I12" s="27">
        <f t="shared" si="1"/>
        <v>0</v>
      </c>
      <c r="J12" s="28">
        <f t="shared" si="2"/>
        <v>2.8316035073712619E-2</v>
      </c>
      <c r="K12" s="4"/>
    </row>
    <row r="13" spans="1:11" x14ac:dyDescent="0.25">
      <c r="A13" t="s">
        <v>238</v>
      </c>
      <c r="D13" s="5"/>
      <c r="E13" s="5"/>
      <c r="F13" s="5">
        <f t="shared" si="0"/>
        <v>0</v>
      </c>
      <c r="G13" s="5"/>
      <c r="H13" s="5"/>
      <c r="I13" s="4">
        <f t="shared" si="1"/>
        <v>0</v>
      </c>
      <c r="J13" s="4">
        <f t="shared" si="2"/>
        <v>0</v>
      </c>
      <c r="K13" s="4"/>
    </row>
    <row r="14" spans="1:11" x14ac:dyDescent="0.25">
      <c r="D14" s="5"/>
      <c r="E14" s="5"/>
      <c r="F14" s="5"/>
      <c r="G14" s="5"/>
      <c r="H14" s="5"/>
      <c r="I14" s="4"/>
      <c r="J14" s="4"/>
      <c r="K1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65</v>
      </c>
      <c r="B1" s="49" t="s">
        <v>38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966</v>
      </c>
      <c r="L2" s="70" t="s">
        <v>980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129.39033699999999</v>
      </c>
      <c r="E6" s="12">
        <f ca="1">SUM(E7:OFFSET(E7,50,0))</f>
        <v>131.66064399999999</v>
      </c>
      <c r="F6" s="12">
        <f ca="1">SUM(F7:OFFSET(F7,50,0))</f>
        <v>29.264901869999996</v>
      </c>
      <c r="G6" s="12">
        <f ca="1">SUM(G7:OFFSET(G7,50,0))</f>
        <v>0</v>
      </c>
      <c r="H6" s="12">
        <f ca="1">SUM(H7:OFFSET(H7,50,0))</f>
        <v>29.264901869999996</v>
      </c>
      <c r="I6" s="13">
        <f ca="1">IFERROR(G6/E6,0)</f>
        <v>0</v>
      </c>
      <c r="J6" s="14">
        <f ca="1">IFERROR(SUM(G6,H6)/E6,0)</f>
        <v>0.22227524475727156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98.402770000000004</v>
      </c>
      <c r="E7" s="19">
        <v>100.03078899999998</v>
      </c>
      <c r="F7" s="19">
        <f t="shared" ref="F7:F10" si="0">SUM(G7,H7)</f>
        <v>29.167755049999997</v>
      </c>
      <c r="G7" s="19">
        <v>0</v>
      </c>
      <c r="H7" s="19">
        <v>29.167755049999997</v>
      </c>
      <c r="I7" s="20">
        <f t="shared" ref="I7:I10" si="1">IFERROR(G7/E7,0)</f>
        <v>0</v>
      </c>
      <c r="J7" s="21">
        <f t="shared" ref="J7:J10" si="2">IFERROR(SUM(G7,H7)/E7,0)</f>
        <v>0.29158777354040466</v>
      </c>
      <c r="K7" s="4"/>
      <c r="L7" t="s">
        <v>269</v>
      </c>
      <c r="M7" s="5">
        <v>29.167755049999997</v>
      </c>
      <c r="N7" s="69">
        <v>0.29158777354040466</v>
      </c>
    </row>
    <row r="8" spans="1:14" x14ac:dyDescent="0.25">
      <c r="A8" s="15"/>
      <c r="B8" s="53">
        <v>20</v>
      </c>
      <c r="C8" s="17" t="s">
        <v>274</v>
      </c>
      <c r="D8" s="18">
        <v>7.2167000000000009E-2</v>
      </c>
      <c r="E8" s="19">
        <v>7.2167000000000009E-2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276</v>
      </c>
      <c r="M8" s="5">
        <v>8.2283000000000009E-3</v>
      </c>
      <c r="N8" s="69">
        <v>2.8316035073712619E-2</v>
      </c>
    </row>
    <row r="9" spans="1:14" x14ac:dyDescent="0.25">
      <c r="A9" s="15"/>
      <c r="B9" s="53">
        <v>22</v>
      </c>
      <c r="C9" s="17" t="s">
        <v>276</v>
      </c>
      <c r="D9" s="18">
        <v>0</v>
      </c>
      <c r="E9" s="19">
        <v>0.29058799999999996</v>
      </c>
      <c r="F9" s="19">
        <f t="shared" si="0"/>
        <v>8.2283000000000009E-3</v>
      </c>
      <c r="G9" s="19">
        <v>0</v>
      </c>
      <c r="H9" s="19">
        <v>8.2283000000000009E-3</v>
      </c>
      <c r="I9" s="20">
        <f t="shared" si="1"/>
        <v>0</v>
      </c>
      <c r="J9" s="21">
        <f t="shared" si="2"/>
        <v>2.8316035073712619E-2</v>
      </c>
      <c r="K9" s="4"/>
      <c r="L9" t="s">
        <v>465</v>
      </c>
      <c r="M9" s="5">
        <v>8.8918520000000015E-2</v>
      </c>
      <c r="N9" s="69">
        <v>2.8438364926712104E-3</v>
      </c>
    </row>
    <row r="10" spans="1:14" ht="15.75" thickBot="1" x14ac:dyDescent="0.3">
      <c r="A10" s="22"/>
      <c r="B10" s="54">
        <v>98</v>
      </c>
      <c r="C10" s="24" t="s">
        <v>465</v>
      </c>
      <c r="D10" s="25">
        <v>30.915399999999998</v>
      </c>
      <c r="E10" s="26">
        <v>31.267100000000003</v>
      </c>
      <c r="F10" s="26">
        <f t="shared" si="0"/>
        <v>8.8918520000000015E-2</v>
      </c>
      <c r="G10" s="26">
        <v>0</v>
      </c>
      <c r="H10" s="26">
        <v>8.8918520000000015E-2</v>
      </c>
      <c r="I10" s="27">
        <f t="shared" si="1"/>
        <v>0</v>
      </c>
      <c r="J10" s="28">
        <f t="shared" si="2"/>
        <v>2.8438364926712104E-3</v>
      </c>
      <c r="K10" s="4"/>
      <c r="L10" t="s">
        <v>274</v>
      </c>
      <c r="M10" s="5">
        <v>0</v>
      </c>
      <c r="N10" s="69">
        <v>0</v>
      </c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65</v>
      </c>
      <c r="B1" s="47" t="s">
        <v>38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967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129.39033699999999</v>
      </c>
      <c r="E6" s="12">
        <v>131.66064399999999</v>
      </c>
      <c r="F6" s="12">
        <v>29.264901869999996</v>
      </c>
      <c r="G6" s="12">
        <v>0</v>
      </c>
      <c r="H6" s="12">
        <v>29.264901869999996</v>
      </c>
      <c r="I6" s="13">
        <v>0</v>
      </c>
      <c r="J6" s="14">
        <v>0.22227524475727156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129.39033699999999</v>
      </c>
      <c r="E7" s="36">
        <f ca="1">SUM(E8:OFFSET(E6,MATCH("PROYECTOS",$A$8:$A$50,0),0))</f>
        <v>131.55764399999998</v>
      </c>
      <c r="F7" s="36">
        <f ca="1">SUM(F8:OFFSET(F6,MATCH("PROYECTOS",$A$8:$A$50,0),0))</f>
        <v>29.264901869999996</v>
      </c>
      <c r="G7" s="36">
        <f ca="1">SUM(G8:OFFSET(G6,MATCH("PROYECTOS",$A$8:$A$50,0),0))</f>
        <v>0</v>
      </c>
      <c r="H7" s="36">
        <f ca="1">SUM(H8:OFFSET(H6,MATCH("PROYECTOS",$A$8:$A$50,0),0))</f>
        <v>29.264901869999996</v>
      </c>
      <c r="I7" s="37">
        <f ca="1">IFERROR(G7/E7,0)</f>
        <v>0</v>
      </c>
      <c r="J7" s="38">
        <f ca="1">IFERROR(SUM(G7,H7)/E7,0)</f>
        <v>0.22244926999452802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84.841095999999993</v>
      </c>
      <c r="E8" s="19">
        <v>84.987843999999996</v>
      </c>
      <c r="F8" s="19">
        <f t="shared" ref="F8:F11" si="0">SUM(G8,H8)</f>
        <v>28.968896989999998</v>
      </c>
      <c r="G8" s="19">
        <v>0</v>
      </c>
      <c r="H8" s="19">
        <v>28.968896989999998</v>
      </c>
      <c r="I8" s="20">
        <f t="shared" ref="I8:I12" si="1">IFERROR(G8/E8,0)</f>
        <v>0</v>
      </c>
      <c r="J8" s="21">
        <f t="shared" ref="J8:J12" si="2">IFERROR(SUM(G8,H8)/E8,0)</f>
        <v>0.34085929971349782</v>
      </c>
      <c r="K8" s="4"/>
    </row>
    <row r="9" spans="1:11" ht="38.25" x14ac:dyDescent="0.25">
      <c r="A9" s="15"/>
      <c r="B9" s="17">
        <v>3000618</v>
      </c>
      <c r="C9" s="17" t="s">
        <v>969</v>
      </c>
      <c r="D9" s="18">
        <v>2.922641</v>
      </c>
      <c r="E9" s="19">
        <v>2.9634810000000003</v>
      </c>
      <c r="F9" s="19">
        <f t="shared" si="0"/>
        <v>1.6532000000000001E-3</v>
      </c>
      <c r="G9" s="19">
        <v>0</v>
      </c>
      <c r="H9" s="19">
        <v>1.6532000000000001E-3</v>
      </c>
      <c r="I9" s="20">
        <f t="shared" si="1"/>
        <v>0</v>
      </c>
      <c r="J9" s="21">
        <f t="shared" si="2"/>
        <v>5.5785746559535896E-4</v>
      </c>
      <c r="K9" s="4"/>
    </row>
    <row r="10" spans="1:11" ht="38.25" x14ac:dyDescent="0.25">
      <c r="A10" s="15"/>
      <c r="B10" s="17">
        <v>3000661</v>
      </c>
      <c r="C10" s="17" t="s">
        <v>970</v>
      </c>
      <c r="D10" s="18">
        <v>13.766328999999999</v>
      </c>
      <c r="E10" s="19">
        <v>13.766328999999999</v>
      </c>
      <c r="F10" s="19">
        <f t="shared" si="0"/>
        <v>0.13001550000000001</v>
      </c>
      <c r="G10" s="19">
        <v>0</v>
      </c>
      <c r="H10" s="19">
        <v>0.13001550000000001</v>
      </c>
      <c r="I10" s="20">
        <f t="shared" si="1"/>
        <v>0</v>
      </c>
      <c r="J10" s="21">
        <f t="shared" si="2"/>
        <v>9.4444568337717343E-3</v>
      </c>
      <c r="K10" s="4"/>
    </row>
    <row r="11" spans="1:11" ht="25.5" x14ac:dyDescent="0.25">
      <c r="A11" s="15"/>
      <c r="B11" s="17">
        <v>3000694</v>
      </c>
      <c r="C11" s="17" t="s">
        <v>971</v>
      </c>
      <c r="D11" s="18">
        <v>27.860270999999997</v>
      </c>
      <c r="E11" s="19">
        <v>29.83999</v>
      </c>
      <c r="F11" s="19">
        <f t="shared" si="0"/>
        <v>0.16433618</v>
      </c>
      <c r="G11" s="19">
        <v>0</v>
      </c>
      <c r="H11" s="19">
        <v>0.16433618</v>
      </c>
      <c r="I11" s="20">
        <f t="shared" si="1"/>
        <v>0</v>
      </c>
      <c r="J11" s="21">
        <f t="shared" si="2"/>
        <v>5.5072464836616901E-3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0.10300000000000864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981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ht="38.25" x14ac:dyDescent="0.25">
      <c r="A18" s="15"/>
      <c r="B18" s="17">
        <v>3000618</v>
      </c>
      <c r="C18" s="17" t="s">
        <v>969</v>
      </c>
      <c r="D18" s="21">
        <v>5.5785746559535896E-4</v>
      </c>
    </row>
    <row r="19" spans="1:4" ht="38.25" x14ac:dyDescent="0.25">
      <c r="A19" s="15"/>
      <c r="B19" s="17">
        <v>3000661</v>
      </c>
      <c r="C19" s="17" t="s">
        <v>970</v>
      </c>
      <c r="D19" s="21">
        <v>9.4444568337717343E-3</v>
      </c>
    </row>
    <row r="20" spans="1:4" ht="26.25" thickBot="1" x14ac:dyDescent="0.3">
      <c r="A20" s="22"/>
      <c r="B20" s="24">
        <v>3000694</v>
      </c>
      <c r="C20" s="24" t="s">
        <v>971</v>
      </c>
      <c r="D20" s="28">
        <v>5.5072464836616901E-3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opLeftCell="A27" workbookViewId="0">
      <selection activeCell="G27" sqref="G2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16</v>
      </c>
      <c r="B1" s="48" t="s">
        <v>363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364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521.51113799999996</v>
      </c>
      <c r="E6" s="12">
        <v>542.85125000000005</v>
      </c>
      <c r="F6" s="12">
        <v>43.771919289999992</v>
      </c>
      <c r="G6" s="12">
        <v>0</v>
      </c>
      <c r="H6" s="12">
        <v>43.771919289999992</v>
      </c>
      <c r="I6" s="13">
        <v>0</v>
      </c>
      <c r="J6" s="14">
        <v>8.0633358198954105E-2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293.14940799999994</v>
      </c>
      <c r="E7" s="36">
        <f ca="1">SUM(E8:OFFSET(E6,MATCH("GOBIERNOS REGIONALES",$A$8:$A$50,0),0))</f>
        <v>304.89172299999984</v>
      </c>
      <c r="F7" s="36">
        <f ca="1">SUM(F8:OFFSET(F6,MATCH("GOBIERNOS REGIONALES",$A$8:$A$50,0),0))</f>
        <v>25.328096189999997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25.328096189999997</v>
      </c>
      <c r="I7" s="37">
        <f ca="1">IFERROR(G7/E7,0)</f>
        <v>0</v>
      </c>
      <c r="J7" s="38">
        <f ca="1">IFERROR(SUM(G7,H7)/E7,0)</f>
        <v>8.307242958510884E-2</v>
      </c>
      <c r="K7" s="4"/>
    </row>
    <row r="8" spans="1:11" x14ac:dyDescent="0.25">
      <c r="A8" s="15"/>
      <c r="B8" s="16">
        <v>11</v>
      </c>
      <c r="C8" s="17" t="s">
        <v>113</v>
      </c>
      <c r="D8" s="18">
        <v>110.71122799999992</v>
      </c>
      <c r="E8" s="19">
        <v>110.7569779999999</v>
      </c>
      <c r="F8" s="19">
        <f t="shared" ref="F8:F39" si="0">SUM(G8,H8)</f>
        <v>0.12478168000000001</v>
      </c>
      <c r="G8" s="19">
        <v>0</v>
      </c>
      <c r="H8" s="19">
        <v>0.12478168000000001</v>
      </c>
      <c r="I8" s="20">
        <f t="shared" ref="I8:I39" si="1">IFERROR(G8/E8,0)</f>
        <v>0</v>
      </c>
      <c r="J8" s="21">
        <f t="shared" ref="J8:J39" si="2">IFERROR(SUM(G8,H8)/E8,0)</f>
        <v>1.1266258998146384E-3</v>
      </c>
      <c r="K8" s="4"/>
    </row>
    <row r="9" spans="1:11" x14ac:dyDescent="0.25">
      <c r="A9" s="15"/>
      <c r="B9" s="16">
        <v>131</v>
      </c>
      <c r="C9" s="17" t="s">
        <v>145</v>
      </c>
      <c r="D9" s="18">
        <v>24.677716999999994</v>
      </c>
      <c r="E9" s="19">
        <v>24.751752999999994</v>
      </c>
      <c r="F9" s="19">
        <f t="shared" si="0"/>
        <v>0.33875886000000005</v>
      </c>
      <c r="G9" s="19">
        <v>0</v>
      </c>
      <c r="H9" s="19">
        <v>0.33875886000000005</v>
      </c>
      <c r="I9" s="20">
        <f t="shared" si="1"/>
        <v>0</v>
      </c>
      <c r="J9" s="21">
        <f t="shared" si="2"/>
        <v>1.3686257292564294E-2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44.145656999999986</v>
      </c>
      <c r="E10" s="19">
        <v>44.145656999999986</v>
      </c>
      <c r="F10" s="19">
        <f t="shared" si="0"/>
        <v>17.271064999999997</v>
      </c>
      <c r="G10" s="19">
        <v>0</v>
      </c>
      <c r="H10" s="19">
        <v>17.271064999999997</v>
      </c>
      <c r="I10" s="20">
        <f t="shared" si="1"/>
        <v>0</v>
      </c>
      <c r="J10" s="21">
        <f t="shared" si="2"/>
        <v>0.39122908511702525</v>
      </c>
      <c r="K10" s="4"/>
    </row>
    <row r="11" spans="1:11" ht="25.5" x14ac:dyDescent="0.25">
      <c r="A11" s="15"/>
      <c r="B11" s="16">
        <v>136</v>
      </c>
      <c r="C11" s="17" t="s">
        <v>147</v>
      </c>
      <c r="D11" s="18">
        <v>0.232903</v>
      </c>
      <c r="E11" s="19">
        <v>0.232903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25.5" x14ac:dyDescent="0.25">
      <c r="A12" s="15"/>
      <c r="B12" s="16">
        <v>137</v>
      </c>
      <c r="C12" s="17" t="s">
        <v>148</v>
      </c>
      <c r="D12" s="18">
        <v>113.38190300000007</v>
      </c>
      <c r="E12" s="19">
        <v>125.00443200000001</v>
      </c>
      <c r="F12" s="19">
        <f t="shared" si="0"/>
        <v>7.5934906499999997</v>
      </c>
      <c r="G12" s="19">
        <v>0</v>
      </c>
      <c r="H12" s="19">
        <v>7.5934906499999997</v>
      </c>
      <c r="I12" s="20">
        <f t="shared" si="1"/>
        <v>0</v>
      </c>
      <c r="J12" s="21">
        <f t="shared" si="2"/>
        <v>6.0745771397929312E-2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227.71023000000002</v>
      </c>
      <c r="E13" s="36">
        <f ca="1">SUM(E14:OFFSET(E12,(MATCH("GOBIERNOS LOCALES",$A$8:$A$50,0)-MATCH("GOBIERNOS REGIONALES",$A$8:$A$50,0)),0))</f>
        <v>237.80532200000005</v>
      </c>
      <c r="F13" s="36">
        <f ca="1">SUM(F14:OFFSET(F12,(MATCH("GOBIERNOS LOCALES",$A$8:$A$50,0)-MATCH("GOBIERNOS REGIONALES",$A$8:$A$50,0)),0))</f>
        <v>18.443823099999996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18.443823099999996</v>
      </c>
      <c r="I13" s="37">
        <f t="shared" ca="1" si="1"/>
        <v>0</v>
      </c>
      <c r="J13" s="38">
        <f t="shared" ca="1" si="2"/>
        <v>7.7558495936436586E-2</v>
      </c>
      <c r="K13" s="4"/>
    </row>
    <row r="14" spans="1:11" x14ac:dyDescent="0.25">
      <c r="A14" s="15"/>
      <c r="B14" s="16">
        <v>440</v>
      </c>
      <c r="C14" s="17" t="s">
        <v>212</v>
      </c>
      <c r="D14" s="18">
        <v>2.6282669999999979</v>
      </c>
      <c r="E14" s="19">
        <v>2.780266999999998</v>
      </c>
      <c r="F14" s="19">
        <f t="shared" si="0"/>
        <v>0.21885739999999998</v>
      </c>
      <c r="G14" s="19">
        <v>0</v>
      </c>
      <c r="H14" s="19">
        <v>0.21885739999999998</v>
      </c>
      <c r="I14" s="20">
        <f t="shared" si="1"/>
        <v>0</v>
      </c>
      <c r="J14" s="21">
        <f t="shared" si="2"/>
        <v>7.871812311551378E-2</v>
      </c>
      <c r="K14" s="4"/>
    </row>
    <row r="15" spans="1:11" x14ac:dyDescent="0.25">
      <c r="A15" s="15"/>
      <c r="B15" s="16">
        <v>441</v>
      </c>
      <c r="C15" s="17" t="s">
        <v>213</v>
      </c>
      <c r="D15" s="18">
        <v>6.9474550000000015</v>
      </c>
      <c r="E15" s="19">
        <v>6.8819950000000034</v>
      </c>
      <c r="F15" s="19">
        <f t="shared" si="0"/>
        <v>0.35826125000000009</v>
      </c>
      <c r="G15" s="19">
        <v>0</v>
      </c>
      <c r="H15" s="19">
        <v>0.35826125000000009</v>
      </c>
      <c r="I15" s="20">
        <f t="shared" si="1"/>
        <v>0</v>
      </c>
      <c r="J15" s="21">
        <f t="shared" si="2"/>
        <v>5.2057760867306631E-2</v>
      </c>
      <c r="K15" s="4"/>
    </row>
    <row r="16" spans="1:11" x14ac:dyDescent="0.25">
      <c r="A16" s="15"/>
      <c r="B16" s="16">
        <v>442</v>
      </c>
      <c r="C16" s="17" t="s">
        <v>214</v>
      </c>
      <c r="D16" s="18">
        <v>4.6145359999999966</v>
      </c>
      <c r="E16" s="19">
        <v>4.6895359999999977</v>
      </c>
      <c r="F16" s="19">
        <f t="shared" si="0"/>
        <v>0.37991189000000009</v>
      </c>
      <c r="G16" s="19">
        <v>0</v>
      </c>
      <c r="H16" s="19">
        <v>0.37991189000000009</v>
      </c>
      <c r="I16" s="20">
        <f t="shared" si="1"/>
        <v>0</v>
      </c>
      <c r="J16" s="21">
        <f t="shared" si="2"/>
        <v>8.1012682278161482E-2</v>
      </c>
      <c r="K16" s="4"/>
    </row>
    <row r="17" spans="1:11" x14ac:dyDescent="0.25">
      <c r="A17" s="15"/>
      <c r="B17" s="16">
        <v>443</v>
      </c>
      <c r="C17" s="17" t="s">
        <v>215</v>
      </c>
      <c r="D17" s="18">
        <v>14.869808000000004</v>
      </c>
      <c r="E17" s="19">
        <v>15.870739000000009</v>
      </c>
      <c r="F17" s="19">
        <f t="shared" si="0"/>
        <v>1.2863193800000001</v>
      </c>
      <c r="G17" s="19">
        <v>0</v>
      </c>
      <c r="H17" s="19">
        <v>1.2863193800000001</v>
      </c>
      <c r="I17" s="20">
        <f t="shared" si="1"/>
        <v>0</v>
      </c>
      <c r="J17" s="21">
        <f t="shared" si="2"/>
        <v>8.1049746958852975E-2</v>
      </c>
      <c r="K17" s="4"/>
    </row>
    <row r="18" spans="1:11" x14ac:dyDescent="0.25">
      <c r="A18" s="15"/>
      <c r="B18" s="16">
        <v>444</v>
      </c>
      <c r="C18" s="17" t="s">
        <v>216</v>
      </c>
      <c r="D18" s="18">
        <v>7.5233050000000006</v>
      </c>
      <c r="E18" s="19">
        <v>7.2226810000000006</v>
      </c>
      <c r="F18" s="19">
        <f t="shared" si="0"/>
        <v>0.52730988000000001</v>
      </c>
      <c r="G18" s="19">
        <v>0</v>
      </c>
      <c r="H18" s="19">
        <v>0.52730988000000001</v>
      </c>
      <c r="I18" s="20">
        <f t="shared" si="1"/>
        <v>0</v>
      </c>
      <c r="J18" s="21">
        <f t="shared" si="2"/>
        <v>7.3007499569758091E-2</v>
      </c>
      <c r="K18" s="4"/>
    </row>
    <row r="19" spans="1:11" x14ac:dyDescent="0.25">
      <c r="A19" s="15"/>
      <c r="B19" s="16">
        <v>445</v>
      </c>
      <c r="C19" s="17" t="s">
        <v>217</v>
      </c>
      <c r="D19" s="18">
        <v>15.699645999999991</v>
      </c>
      <c r="E19" s="19">
        <v>16.838619000000001</v>
      </c>
      <c r="F19" s="19">
        <f t="shared" si="0"/>
        <v>1.4513889899999994</v>
      </c>
      <c r="G19" s="19">
        <v>0</v>
      </c>
      <c r="H19" s="19">
        <v>1.4513889899999994</v>
      </c>
      <c r="I19" s="20">
        <f t="shared" si="1"/>
        <v>0</v>
      </c>
      <c r="J19" s="21">
        <f t="shared" si="2"/>
        <v>8.6194063182972389E-2</v>
      </c>
      <c r="K19" s="4"/>
    </row>
    <row r="20" spans="1:11" x14ac:dyDescent="0.25">
      <c r="A20" s="15"/>
      <c r="B20" s="16">
        <v>446</v>
      </c>
      <c r="C20" s="17" t="s">
        <v>218</v>
      </c>
      <c r="D20" s="18">
        <v>11.00751</v>
      </c>
      <c r="E20" s="19">
        <v>11.077510000000002</v>
      </c>
      <c r="F20" s="19">
        <f t="shared" si="0"/>
        <v>1.2297692599999999</v>
      </c>
      <c r="G20" s="19">
        <v>0</v>
      </c>
      <c r="H20" s="19">
        <v>1.2297692599999999</v>
      </c>
      <c r="I20" s="20">
        <f t="shared" si="1"/>
        <v>0</v>
      </c>
      <c r="J20" s="21">
        <f t="shared" si="2"/>
        <v>0.11101495372154931</v>
      </c>
      <c r="K20" s="4"/>
    </row>
    <row r="21" spans="1:11" x14ac:dyDescent="0.25">
      <c r="A21" s="15"/>
      <c r="B21" s="16">
        <v>447</v>
      </c>
      <c r="C21" s="17" t="s">
        <v>219</v>
      </c>
      <c r="D21" s="18">
        <v>3.3288269999999991</v>
      </c>
      <c r="E21" s="19">
        <v>4.1293259999999998</v>
      </c>
      <c r="F21" s="19">
        <f t="shared" si="0"/>
        <v>0.30144330000000014</v>
      </c>
      <c r="G21" s="19">
        <v>0</v>
      </c>
      <c r="H21" s="19">
        <v>0.30144330000000014</v>
      </c>
      <c r="I21" s="20">
        <f t="shared" si="1"/>
        <v>0</v>
      </c>
      <c r="J21" s="21">
        <f t="shared" si="2"/>
        <v>7.3000605910020222E-2</v>
      </c>
      <c r="K21" s="4"/>
    </row>
    <row r="22" spans="1:11" x14ac:dyDescent="0.25">
      <c r="A22" s="15"/>
      <c r="B22" s="16">
        <v>448</v>
      </c>
      <c r="C22" s="17" t="s">
        <v>220</v>
      </c>
      <c r="D22" s="18">
        <v>5.1617000000000024</v>
      </c>
      <c r="E22" s="19">
        <v>5.4220400000000017</v>
      </c>
      <c r="F22" s="19">
        <f t="shared" si="0"/>
        <v>0.39053611999999999</v>
      </c>
      <c r="G22" s="19">
        <v>0</v>
      </c>
      <c r="H22" s="19">
        <v>0.39053611999999999</v>
      </c>
      <c r="I22" s="20">
        <f t="shared" si="1"/>
        <v>0</v>
      </c>
      <c r="J22" s="21">
        <f t="shared" si="2"/>
        <v>7.202752469550204E-2</v>
      </c>
      <c r="K22" s="4"/>
    </row>
    <row r="23" spans="1:11" x14ac:dyDescent="0.25">
      <c r="A23" s="15"/>
      <c r="B23" s="16">
        <v>449</v>
      </c>
      <c r="C23" s="17" t="s">
        <v>221</v>
      </c>
      <c r="D23" s="18">
        <v>15.258523</v>
      </c>
      <c r="E23" s="19">
        <v>15.534390999999999</v>
      </c>
      <c r="F23" s="19">
        <f t="shared" si="0"/>
        <v>1.2290547199999999</v>
      </c>
      <c r="G23" s="19">
        <v>0</v>
      </c>
      <c r="H23" s="19">
        <v>1.2290547199999999</v>
      </c>
      <c r="I23" s="20">
        <f t="shared" si="1"/>
        <v>0</v>
      </c>
      <c r="J23" s="21">
        <f t="shared" si="2"/>
        <v>7.9118307244873648E-2</v>
      </c>
      <c r="K23" s="4"/>
    </row>
    <row r="24" spans="1:11" x14ac:dyDescent="0.25">
      <c r="A24" s="15"/>
      <c r="B24" s="16">
        <v>450</v>
      </c>
      <c r="C24" s="17" t="s">
        <v>222</v>
      </c>
      <c r="D24" s="18">
        <v>7.4167960000000006</v>
      </c>
      <c r="E24" s="19">
        <v>8.0436530000000008</v>
      </c>
      <c r="F24" s="19">
        <f t="shared" si="0"/>
        <v>0.67194283999999993</v>
      </c>
      <c r="G24" s="19">
        <v>0</v>
      </c>
      <c r="H24" s="19">
        <v>0.67194283999999993</v>
      </c>
      <c r="I24" s="20">
        <f t="shared" si="1"/>
        <v>0</v>
      </c>
      <c r="J24" s="21">
        <f t="shared" si="2"/>
        <v>8.3537024782148098E-2</v>
      </c>
      <c r="K24" s="4"/>
    </row>
    <row r="25" spans="1:11" x14ac:dyDescent="0.25">
      <c r="A25" s="15"/>
      <c r="B25" s="16">
        <v>451</v>
      </c>
      <c r="C25" s="17" t="s">
        <v>223</v>
      </c>
      <c r="D25" s="18">
        <v>15.589760999999999</v>
      </c>
      <c r="E25" s="19">
        <v>16.513578999999996</v>
      </c>
      <c r="F25" s="19">
        <f t="shared" si="0"/>
        <v>1.1649246099999995</v>
      </c>
      <c r="G25" s="19">
        <v>0</v>
      </c>
      <c r="H25" s="19">
        <v>1.1649246099999995</v>
      </c>
      <c r="I25" s="20">
        <f t="shared" si="1"/>
        <v>0</v>
      </c>
      <c r="J25" s="21">
        <f t="shared" si="2"/>
        <v>7.054343640467034E-2</v>
      </c>
      <c r="K25" s="4"/>
    </row>
    <row r="26" spans="1:11" x14ac:dyDescent="0.25">
      <c r="A26" s="15"/>
      <c r="B26" s="16">
        <v>452</v>
      </c>
      <c r="C26" s="17" t="s">
        <v>224</v>
      </c>
      <c r="D26" s="18">
        <v>23.149207000000008</v>
      </c>
      <c r="E26" s="19">
        <v>23.389406000000008</v>
      </c>
      <c r="F26" s="19">
        <f t="shared" si="0"/>
        <v>2.0519867399999998</v>
      </c>
      <c r="G26" s="19">
        <v>0</v>
      </c>
      <c r="H26" s="19">
        <v>2.0519867399999998</v>
      </c>
      <c r="I26" s="20">
        <f t="shared" si="1"/>
        <v>0</v>
      </c>
      <c r="J26" s="21">
        <f t="shared" si="2"/>
        <v>8.7731460131993053E-2</v>
      </c>
      <c r="K26" s="4"/>
    </row>
    <row r="27" spans="1:11" x14ac:dyDescent="0.25">
      <c r="A27" s="15"/>
      <c r="B27" s="16">
        <v>453</v>
      </c>
      <c r="C27" s="17" t="s">
        <v>225</v>
      </c>
      <c r="D27" s="18">
        <v>12.670496000000005</v>
      </c>
      <c r="E27" s="19">
        <v>13.601373000000006</v>
      </c>
      <c r="F27" s="19">
        <f t="shared" si="0"/>
        <v>1.04959593</v>
      </c>
      <c r="G27" s="19">
        <v>0</v>
      </c>
      <c r="H27" s="19">
        <v>1.04959593</v>
      </c>
      <c r="I27" s="20">
        <f t="shared" si="1"/>
        <v>0</v>
      </c>
      <c r="J27" s="21">
        <f t="shared" si="2"/>
        <v>7.7168380721563887E-2</v>
      </c>
      <c r="K27" s="4"/>
    </row>
    <row r="28" spans="1:11" x14ac:dyDescent="0.25">
      <c r="A28" s="15"/>
      <c r="B28" s="16">
        <v>454</v>
      </c>
      <c r="C28" s="17" t="s">
        <v>226</v>
      </c>
      <c r="D28" s="18">
        <v>5.5967329999999995</v>
      </c>
      <c r="E28" s="19">
        <v>5.6543229999999998</v>
      </c>
      <c r="F28" s="19">
        <f t="shared" si="0"/>
        <v>0.44159208</v>
      </c>
      <c r="G28" s="19">
        <v>0</v>
      </c>
      <c r="H28" s="19">
        <v>0.44159208</v>
      </c>
      <c r="I28" s="20">
        <f t="shared" si="1"/>
        <v>0</v>
      </c>
      <c r="J28" s="21">
        <f t="shared" si="2"/>
        <v>7.8098134825336299E-2</v>
      </c>
      <c r="K28" s="4"/>
    </row>
    <row r="29" spans="1:11" x14ac:dyDescent="0.25">
      <c r="A29" s="15"/>
      <c r="B29" s="16">
        <v>455</v>
      </c>
      <c r="C29" s="17" t="s">
        <v>227</v>
      </c>
      <c r="D29" s="18">
        <v>2.2549639999999989</v>
      </c>
      <c r="E29" s="19">
        <v>2.3668029999999987</v>
      </c>
      <c r="F29" s="19">
        <f t="shared" si="0"/>
        <v>0.17824793999999999</v>
      </c>
      <c r="G29" s="19">
        <v>0</v>
      </c>
      <c r="H29" s="19">
        <v>0.17824793999999999</v>
      </c>
      <c r="I29" s="20">
        <f t="shared" si="1"/>
        <v>0</v>
      </c>
      <c r="J29" s="21">
        <f t="shared" si="2"/>
        <v>7.5311692608130074E-2</v>
      </c>
      <c r="K29" s="4"/>
    </row>
    <row r="30" spans="1:11" x14ac:dyDescent="0.25">
      <c r="A30" s="15"/>
      <c r="B30" s="16">
        <v>456</v>
      </c>
      <c r="C30" s="17" t="s">
        <v>228</v>
      </c>
      <c r="D30" s="18">
        <v>1.7436149999999995</v>
      </c>
      <c r="E30" s="19">
        <v>1.7724509999999996</v>
      </c>
      <c r="F30" s="19">
        <f t="shared" si="0"/>
        <v>0.10079894</v>
      </c>
      <c r="G30" s="19">
        <v>0</v>
      </c>
      <c r="H30" s="19">
        <v>0.10079894</v>
      </c>
      <c r="I30" s="20">
        <f t="shared" si="1"/>
        <v>0</v>
      </c>
      <c r="J30" s="21">
        <f t="shared" si="2"/>
        <v>5.686980345295866E-2</v>
      </c>
      <c r="K30" s="4"/>
    </row>
    <row r="31" spans="1:11" x14ac:dyDescent="0.25">
      <c r="A31" s="15"/>
      <c r="B31" s="16">
        <v>457</v>
      </c>
      <c r="C31" s="17" t="s">
        <v>229</v>
      </c>
      <c r="D31" s="18">
        <v>4.6831549999999984</v>
      </c>
      <c r="E31" s="19">
        <v>5.3542519999999989</v>
      </c>
      <c r="F31" s="19">
        <f t="shared" si="0"/>
        <v>0.19811710000000002</v>
      </c>
      <c r="G31" s="19">
        <v>0</v>
      </c>
      <c r="H31" s="19">
        <v>0.19811710000000002</v>
      </c>
      <c r="I31" s="20">
        <f t="shared" si="1"/>
        <v>0</v>
      </c>
      <c r="J31" s="21">
        <f t="shared" si="2"/>
        <v>3.7001825838604542E-2</v>
      </c>
      <c r="K31" s="4"/>
    </row>
    <row r="32" spans="1:11" x14ac:dyDescent="0.25">
      <c r="A32" s="15"/>
      <c r="B32" s="16">
        <v>458</v>
      </c>
      <c r="C32" s="17" t="s">
        <v>230</v>
      </c>
      <c r="D32" s="18">
        <v>11.214018000000006</v>
      </c>
      <c r="E32" s="19">
        <v>11.392982000000003</v>
      </c>
      <c r="F32" s="19">
        <f t="shared" si="0"/>
        <v>0.94804974999999991</v>
      </c>
      <c r="G32" s="19">
        <v>0</v>
      </c>
      <c r="H32" s="19">
        <v>0.94804974999999991</v>
      </c>
      <c r="I32" s="20">
        <f t="shared" si="1"/>
        <v>0</v>
      </c>
      <c r="J32" s="21">
        <f t="shared" si="2"/>
        <v>8.3213486161919648E-2</v>
      </c>
      <c r="K32" s="4"/>
    </row>
    <row r="33" spans="1:11" x14ac:dyDescent="0.25">
      <c r="A33" s="15"/>
      <c r="B33" s="16">
        <v>459</v>
      </c>
      <c r="C33" s="17" t="s">
        <v>231</v>
      </c>
      <c r="D33" s="18">
        <v>12.132983999999995</v>
      </c>
      <c r="E33" s="19">
        <v>12.640374999999995</v>
      </c>
      <c r="F33" s="19">
        <f t="shared" si="0"/>
        <v>0.95092786999999968</v>
      </c>
      <c r="G33" s="19">
        <v>0</v>
      </c>
      <c r="H33" s="19">
        <v>0.95092786999999968</v>
      </c>
      <c r="I33" s="20">
        <f t="shared" si="1"/>
        <v>0</v>
      </c>
      <c r="J33" s="21">
        <f t="shared" si="2"/>
        <v>7.5229403399820025E-2</v>
      </c>
      <c r="K33" s="4"/>
    </row>
    <row r="34" spans="1:11" x14ac:dyDescent="0.25">
      <c r="A34" s="15"/>
      <c r="B34" s="16">
        <v>460</v>
      </c>
      <c r="C34" s="17" t="s">
        <v>232</v>
      </c>
      <c r="D34" s="18">
        <v>5.6796649999999991</v>
      </c>
      <c r="E34" s="19">
        <v>6.1274379999999997</v>
      </c>
      <c r="F34" s="19">
        <f t="shared" si="0"/>
        <v>0.44028824999999999</v>
      </c>
      <c r="G34" s="19">
        <v>0</v>
      </c>
      <c r="H34" s="19">
        <v>0.44028824999999999</v>
      </c>
      <c r="I34" s="20">
        <f t="shared" si="1"/>
        <v>0</v>
      </c>
      <c r="J34" s="21">
        <f t="shared" si="2"/>
        <v>7.185519461804428E-2</v>
      </c>
      <c r="K34" s="4"/>
    </row>
    <row r="35" spans="1:11" x14ac:dyDescent="0.25">
      <c r="A35" s="15"/>
      <c r="B35" s="16">
        <v>461</v>
      </c>
      <c r="C35" s="17" t="s">
        <v>233</v>
      </c>
      <c r="D35" s="18">
        <v>6.0765020000000005</v>
      </c>
      <c r="E35" s="19">
        <v>6.2535180000000006</v>
      </c>
      <c r="F35" s="19">
        <f t="shared" si="0"/>
        <v>0.48048775000000005</v>
      </c>
      <c r="G35" s="19">
        <v>0</v>
      </c>
      <c r="H35" s="19">
        <v>0.48048775000000005</v>
      </c>
      <c r="I35" s="20">
        <f t="shared" si="1"/>
        <v>0</v>
      </c>
      <c r="J35" s="21">
        <f t="shared" si="2"/>
        <v>7.6834791232710933E-2</v>
      </c>
      <c r="K35" s="4"/>
    </row>
    <row r="36" spans="1:11" x14ac:dyDescent="0.25">
      <c r="A36" s="15"/>
      <c r="B36" s="16">
        <v>462</v>
      </c>
      <c r="C36" s="17" t="s">
        <v>234</v>
      </c>
      <c r="D36" s="18">
        <v>4.0951009999999988</v>
      </c>
      <c r="E36" s="19">
        <v>4.1328129999999987</v>
      </c>
      <c r="F36" s="19">
        <f t="shared" si="0"/>
        <v>0.30643351999999996</v>
      </c>
      <c r="G36" s="19">
        <v>0</v>
      </c>
      <c r="H36" s="19">
        <v>0.30643351999999996</v>
      </c>
      <c r="I36" s="20">
        <f t="shared" si="1"/>
        <v>0</v>
      </c>
      <c r="J36" s="21">
        <f t="shared" si="2"/>
        <v>7.4146476020086088E-2</v>
      </c>
      <c r="K36" s="4"/>
    </row>
    <row r="37" spans="1:11" x14ac:dyDescent="0.25">
      <c r="A37" s="15"/>
      <c r="B37" s="16">
        <v>463</v>
      </c>
      <c r="C37" s="17" t="s">
        <v>235</v>
      </c>
      <c r="D37" s="18">
        <v>13.776701000000003</v>
      </c>
      <c r="E37" s="19">
        <v>14.277146</v>
      </c>
      <c r="F37" s="19">
        <f t="shared" si="0"/>
        <v>0.99965387000000006</v>
      </c>
      <c r="G37" s="19">
        <v>0</v>
      </c>
      <c r="H37" s="19">
        <v>0.99965387000000006</v>
      </c>
      <c r="I37" s="20">
        <f t="shared" si="1"/>
        <v>0</v>
      </c>
      <c r="J37" s="21">
        <f t="shared" si="2"/>
        <v>7.0017766155784922E-2</v>
      </c>
      <c r="K37" s="4"/>
    </row>
    <row r="38" spans="1:11" x14ac:dyDescent="0.25">
      <c r="A38" s="15"/>
      <c r="B38" s="16">
        <v>464</v>
      </c>
      <c r="C38" s="17" t="s">
        <v>236</v>
      </c>
      <c r="D38" s="18">
        <v>14.590954999999997</v>
      </c>
      <c r="E38" s="19">
        <v>15.838106</v>
      </c>
      <c r="F38" s="19">
        <f t="shared" si="0"/>
        <v>1.08792372</v>
      </c>
      <c r="G38" s="19">
        <v>0</v>
      </c>
      <c r="H38" s="19">
        <v>1.08792372</v>
      </c>
      <c r="I38" s="20">
        <f t="shared" si="1"/>
        <v>0</v>
      </c>
      <c r="J38" s="21">
        <f t="shared" si="2"/>
        <v>6.8690266374022257E-2</v>
      </c>
      <c r="K38" s="4"/>
    </row>
    <row r="39" spans="1:11" ht="15.75" thickBot="1" x14ac:dyDescent="0.3">
      <c r="A39" s="39" t="s">
        <v>238</v>
      </c>
      <c r="B39" s="56"/>
      <c r="C39" s="41"/>
      <c r="D39" s="42">
        <v>0.65149999999999997</v>
      </c>
      <c r="E39" s="43">
        <v>0.15420500000000001</v>
      </c>
      <c r="F39" s="43">
        <f t="shared" si="0"/>
        <v>0</v>
      </c>
      <c r="G39" s="43">
        <v>0</v>
      </c>
      <c r="H39" s="43">
        <v>0</v>
      </c>
      <c r="I39" s="44">
        <f t="shared" si="1"/>
        <v>0</v>
      </c>
      <c r="J39" s="45">
        <f t="shared" si="2"/>
        <v>0</v>
      </c>
      <c r="K39" s="4"/>
    </row>
    <row r="40" spans="1:11" x14ac:dyDescent="0.25">
      <c r="D40" s="5"/>
      <c r="E40" s="5"/>
      <c r="F40" s="5"/>
      <c r="G40" s="5"/>
      <c r="H40" s="5"/>
      <c r="I40" s="4"/>
      <c r="J40" s="4"/>
      <c r="K40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65</v>
      </c>
      <c r="B1" s="47" t="s">
        <v>38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968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129.39033699999999</v>
      </c>
      <c r="I6" s="12">
        <v>131.66064399999999</v>
      </c>
      <c r="J6" s="12">
        <v>29.264901869999996</v>
      </c>
      <c r="K6" s="12">
        <v>0</v>
      </c>
      <c r="L6" s="12">
        <v>29.264901869999996</v>
      </c>
      <c r="M6" s="13">
        <v>0</v>
      </c>
      <c r="N6" s="14">
        <v>0.22227524475727156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129.39033699999999</v>
      </c>
      <c r="I7" s="36">
        <f ca="1">SUM(I8:OFFSET(I6,MATCH("PROYECTOS",$A$8:$A$50,0),0))</f>
        <v>131.55764399999998</v>
      </c>
      <c r="J7" s="36">
        <f ca="1">SUM(J8:OFFSET(J6,MATCH("PROYECTOS",$A$8:$A$50,0),0))</f>
        <v>29.264901869999996</v>
      </c>
      <c r="K7" s="36">
        <f ca="1">SUM(K8:OFFSET(K6,MATCH("PROYECTOS",$A$8:$A$50,0),0))</f>
        <v>0</v>
      </c>
      <c r="L7" s="36">
        <f ca="1">SUM(L8:OFFSET(L6,MATCH("PROYECTOS",$A$8:$A$50,0),0))</f>
        <v>29.264901869999996</v>
      </c>
      <c r="M7" s="37">
        <f ca="1">IFERROR(K7/I7,0)</f>
        <v>0</v>
      </c>
      <c r="N7" s="38">
        <f ca="1">IFERROR(SUM(K7,L7)/I7,0)</f>
        <v>0.22244926999452802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15.193308000000002</v>
      </c>
      <c r="I8" s="19">
        <v>15.340056000000002</v>
      </c>
      <c r="J8" s="19">
        <f t="shared" ref="J8:J14" si="0">SUM(K8,L8)</f>
        <v>2.70994358</v>
      </c>
      <c r="K8" s="19">
        <v>0</v>
      </c>
      <c r="L8" s="19">
        <v>2.70994358</v>
      </c>
      <c r="M8" s="20">
        <f t="shared" ref="M8:M15" si="1">IFERROR(K8/I8,0)</f>
        <v>0</v>
      </c>
      <c r="N8" s="21">
        <f t="shared" ref="N8:N15" si="2">IFERROR(SUM(K8,L8)/I8,0)</f>
        <v>0.17665799785867795</v>
      </c>
      <c r="O8" s="68">
        <v>-0.66356592000000003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5001537</v>
      </c>
      <c r="C9" s="17" t="s">
        <v>972</v>
      </c>
      <c r="D9" s="66">
        <v>3000618</v>
      </c>
      <c r="E9" s="17" t="s">
        <v>969</v>
      </c>
      <c r="F9" s="67">
        <v>309</v>
      </c>
      <c r="G9" s="17" t="s">
        <v>978</v>
      </c>
      <c r="H9" s="18">
        <v>2.3743110000000001</v>
      </c>
      <c r="I9" s="19">
        <v>2.4151510000000003</v>
      </c>
      <c r="J9" s="19">
        <f t="shared" si="0"/>
        <v>1.6532000000000001E-3</v>
      </c>
      <c r="K9" s="19">
        <v>0</v>
      </c>
      <c r="L9" s="19">
        <v>1.6532000000000001E-3</v>
      </c>
      <c r="M9" s="20">
        <f t="shared" si="1"/>
        <v>0</v>
      </c>
      <c r="N9" s="21">
        <f t="shared" si="2"/>
        <v>6.8451206570520849E-4</v>
      </c>
      <c r="O9" s="68">
        <v>0.12855934999999999</v>
      </c>
      <c r="P9" s="19">
        <v>0</v>
      </c>
      <c r="Q9" s="21">
        <f t="shared" ref="Q9:Q14" si="3">IFERROR(P9/O9,0)</f>
        <v>0</v>
      </c>
    </row>
    <row r="10" spans="1:17" ht="38.25" x14ac:dyDescent="0.25">
      <c r="A10" s="15"/>
      <c r="B10" s="17">
        <v>5001539</v>
      </c>
      <c r="C10" s="17" t="s">
        <v>973</v>
      </c>
      <c r="D10" s="66">
        <v>3000618</v>
      </c>
      <c r="E10" s="17" t="s">
        <v>969</v>
      </c>
      <c r="F10" s="67">
        <v>309</v>
      </c>
      <c r="G10" s="17" t="s">
        <v>978</v>
      </c>
      <c r="H10" s="18">
        <v>0.54832999999999998</v>
      </c>
      <c r="I10" s="19">
        <v>0.54832999999999998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2E-3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5004443</v>
      </c>
      <c r="C11" s="17" t="s">
        <v>974</v>
      </c>
      <c r="D11" s="66">
        <v>3000661</v>
      </c>
      <c r="E11" s="17" t="s">
        <v>970</v>
      </c>
      <c r="F11" s="67">
        <v>36</v>
      </c>
      <c r="G11" s="17" t="s">
        <v>537</v>
      </c>
      <c r="H11" s="18">
        <v>13.766328999999999</v>
      </c>
      <c r="I11" s="19">
        <v>13.766328999999999</v>
      </c>
      <c r="J11" s="19">
        <f t="shared" si="0"/>
        <v>0.13001550000000001</v>
      </c>
      <c r="K11" s="19">
        <v>0</v>
      </c>
      <c r="L11" s="19">
        <v>0.13001550000000001</v>
      </c>
      <c r="M11" s="20">
        <f t="shared" si="1"/>
        <v>0</v>
      </c>
      <c r="N11" s="21">
        <f t="shared" si="2"/>
        <v>9.4444568337717343E-3</v>
      </c>
      <c r="O11" s="68">
        <v>0.24819694000000003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5004446</v>
      </c>
      <c r="C12" s="17" t="s">
        <v>975</v>
      </c>
      <c r="D12" s="66">
        <v>3000694</v>
      </c>
      <c r="E12" s="17" t="s">
        <v>971</v>
      </c>
      <c r="F12" s="67">
        <v>497</v>
      </c>
      <c r="G12" s="17" t="s">
        <v>979</v>
      </c>
      <c r="H12" s="18">
        <v>7.9557710000000004</v>
      </c>
      <c r="I12" s="19">
        <v>9.5837899999999987</v>
      </c>
      <c r="J12" s="19">
        <f t="shared" si="0"/>
        <v>7.5417659999999997E-2</v>
      </c>
      <c r="K12" s="19">
        <v>0</v>
      </c>
      <c r="L12" s="19">
        <v>7.5417659999999997E-2</v>
      </c>
      <c r="M12" s="20">
        <f t="shared" si="1"/>
        <v>0</v>
      </c>
      <c r="N12" s="21">
        <f t="shared" si="2"/>
        <v>7.8692938806046459E-3</v>
      </c>
      <c r="O12" s="68">
        <v>0.14169901000000001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5004447</v>
      </c>
      <c r="C13" s="17" t="s">
        <v>976</v>
      </c>
      <c r="D13" s="66">
        <v>3000694</v>
      </c>
      <c r="E13" s="17" t="s">
        <v>971</v>
      </c>
      <c r="F13" s="67">
        <v>497</v>
      </c>
      <c r="G13" s="17" t="s">
        <v>979</v>
      </c>
      <c r="H13" s="18">
        <v>19.904499999999999</v>
      </c>
      <c r="I13" s="19">
        <v>20.256200000000003</v>
      </c>
      <c r="J13" s="19">
        <f t="shared" si="0"/>
        <v>8.8918520000000015E-2</v>
      </c>
      <c r="K13" s="19">
        <v>0</v>
      </c>
      <c r="L13" s="19">
        <v>8.8918520000000015E-2</v>
      </c>
      <c r="M13" s="20">
        <f t="shared" si="1"/>
        <v>0</v>
      </c>
      <c r="N13" s="21">
        <f t="shared" si="2"/>
        <v>4.3896940196088115E-3</v>
      </c>
      <c r="O13" s="68">
        <v>1.7176473900000002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5004448</v>
      </c>
      <c r="C14" s="17" t="s">
        <v>977</v>
      </c>
      <c r="D14" s="66">
        <v>3000001</v>
      </c>
      <c r="E14" s="17" t="s">
        <v>281</v>
      </c>
      <c r="F14" s="67">
        <v>1</v>
      </c>
      <c r="G14" s="17" t="s">
        <v>535</v>
      </c>
      <c r="H14" s="18">
        <v>69.647787999999991</v>
      </c>
      <c r="I14" s="19">
        <v>69.647787999999991</v>
      </c>
      <c r="J14" s="19">
        <f t="shared" si="0"/>
        <v>26.258953409999997</v>
      </c>
      <c r="K14" s="19">
        <v>0</v>
      </c>
      <c r="L14" s="19">
        <v>26.258953409999997</v>
      </c>
      <c r="M14" s="20">
        <f t="shared" si="1"/>
        <v>0</v>
      </c>
      <c r="N14" s="21">
        <f t="shared" si="2"/>
        <v>0.37702494456823238</v>
      </c>
      <c r="O14" s="68">
        <v>-3.7353821500000004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0</v>
      </c>
      <c r="I15" s="43">
        <f t="shared" ref="I15:L15" ca="1" si="4">OFFSET(I15,-MATCH("PROYECTOS",$A$8:$A$50,0)-1,0)-(OFFSET(I15,-MATCH("PROYECTOS",$A$8:$A$50,0),0))</f>
        <v>0.10300000000000864</v>
      </c>
      <c r="J15" s="43">
        <f t="shared" ca="1" si="4"/>
        <v>0</v>
      </c>
      <c r="K15" s="43">
        <f t="shared" ca="1" si="4"/>
        <v>0</v>
      </c>
      <c r="L15" s="43">
        <f t="shared" ca="1" si="4"/>
        <v>0</v>
      </c>
      <c r="M15" s="44">
        <f t="shared" ca="1" si="1"/>
        <v>0</v>
      </c>
      <c r="N15" s="45">
        <f t="shared" ca="1" si="2"/>
        <v>0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topLeftCell="A34" workbookViewId="0">
      <selection activeCell="D52" sqref="D5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4" max="4" width="12.140625" bestFit="1" customWidth="1"/>
    <col min="6" max="6" width="13.5703125" customWidth="1"/>
    <col min="7" max="8" width="11.7109375" hidden="1" customWidth="1"/>
  </cols>
  <sheetData>
    <row r="1" spans="1:11" ht="15.75" x14ac:dyDescent="0.25">
      <c r="A1" s="48">
        <v>66</v>
      </c>
      <c r="B1" s="48" t="s">
        <v>39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982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2123.5458120000003</v>
      </c>
      <c r="E6" s="12">
        <v>2222.4911620000003</v>
      </c>
      <c r="F6" s="12">
        <v>105.72436513000002</v>
      </c>
      <c r="G6" s="12">
        <v>0</v>
      </c>
      <c r="H6" s="12">
        <v>105.72436513000002</v>
      </c>
      <c r="I6" s="13">
        <v>0</v>
      </c>
      <c r="J6" s="14">
        <v>4.7570207224068149E-2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REGIONALES",$A$8:$A$53,0),0))</f>
        <v>2123.5458119999998</v>
      </c>
      <c r="E7" s="35">
        <f ca="1">SUM(E8:OFFSET(E6,MATCH("GOBIERNOS REGIONALES",$A$8:$A$53,0),0))</f>
        <v>2222.4911620000007</v>
      </c>
      <c r="F7" s="35">
        <f ca="1">SUM(F8:OFFSET(F6,MATCH("GOBIERNOS REGIONALES",$A$8:$A$53,0),0))</f>
        <v>105.72436513</v>
      </c>
      <c r="G7" s="35">
        <f ca="1">SUM(G8:OFFSET(G6,MATCH("GOBIERNOS REGIONALES",$A$8:$A$53,0),0))</f>
        <v>0</v>
      </c>
      <c r="H7" s="35">
        <f ca="1">SUM(H8:OFFSET(H6,MATCH("GOBIERNOS REGIONALES",$A$8:$A$53,0),0))</f>
        <v>105.72436513</v>
      </c>
      <c r="I7" s="37">
        <f ca="1">IFERROR(G7/E7,0)</f>
        <v>0</v>
      </c>
      <c r="J7" s="38">
        <f ca="1">IFERROR(SUM(G7,H7)/E7,0)</f>
        <v>4.7570207224068128E-2</v>
      </c>
      <c r="K7" s="4"/>
    </row>
    <row r="8" spans="1:11" ht="25.5" x14ac:dyDescent="0.25">
      <c r="A8" s="15"/>
      <c r="B8" s="16">
        <v>510</v>
      </c>
      <c r="C8" s="17" t="s">
        <v>167</v>
      </c>
      <c r="D8" s="18">
        <v>236.46220499999998</v>
      </c>
      <c r="E8" s="19">
        <v>236.4622049999999</v>
      </c>
      <c r="F8" s="19">
        <f t="shared" ref="F8:F53" si="0">SUM(G8,H8)</f>
        <v>13.095633019999999</v>
      </c>
      <c r="G8" s="19">
        <v>0</v>
      </c>
      <c r="H8" s="19">
        <v>13.095633019999999</v>
      </c>
      <c r="I8" s="20">
        <f t="shared" ref="I8:I53" si="1">IFERROR(G8/E8,0)</f>
        <v>0</v>
      </c>
      <c r="J8" s="21">
        <f t="shared" ref="J8:J53" si="2">IFERROR(SUM(G8,H8)/E8,0)</f>
        <v>5.5381505978936485E-2</v>
      </c>
      <c r="K8" s="4"/>
    </row>
    <row r="9" spans="1:11" ht="25.5" x14ac:dyDescent="0.25">
      <c r="A9" s="15"/>
      <c r="B9" s="16">
        <v>511</v>
      </c>
      <c r="C9" s="17" t="s">
        <v>168</v>
      </c>
      <c r="D9" s="18">
        <v>83.188570999999968</v>
      </c>
      <c r="E9" s="19">
        <v>102.72254899999997</v>
      </c>
      <c r="F9" s="19">
        <f t="shared" si="0"/>
        <v>5.1899163900000005</v>
      </c>
      <c r="G9" s="19">
        <v>0</v>
      </c>
      <c r="H9" s="19">
        <v>5.1899163900000005</v>
      </c>
      <c r="I9" s="20">
        <f t="shared" si="1"/>
        <v>0</v>
      </c>
      <c r="J9" s="21">
        <f t="shared" si="2"/>
        <v>5.0523633228766567E-2</v>
      </c>
      <c r="K9" s="4"/>
    </row>
    <row r="10" spans="1:11" x14ac:dyDescent="0.25">
      <c r="A10" s="15"/>
      <c r="B10" s="16">
        <v>512</v>
      </c>
      <c r="C10" s="17" t="s">
        <v>169</v>
      </c>
      <c r="D10" s="18">
        <v>84.022909999999996</v>
      </c>
      <c r="E10" s="19">
        <v>85.568731999999997</v>
      </c>
      <c r="F10" s="19">
        <f t="shared" si="0"/>
        <v>5.8495035399999988</v>
      </c>
      <c r="G10" s="19">
        <v>0</v>
      </c>
      <c r="H10" s="19">
        <v>5.8495035399999988</v>
      </c>
      <c r="I10" s="20">
        <f t="shared" si="1"/>
        <v>0</v>
      </c>
      <c r="J10" s="21">
        <f t="shared" si="2"/>
        <v>6.8360292402135855E-2</v>
      </c>
      <c r="K10" s="4"/>
    </row>
    <row r="11" spans="1:11" x14ac:dyDescent="0.25">
      <c r="A11" s="15"/>
      <c r="B11" s="16">
        <v>513</v>
      </c>
      <c r="C11" s="17" t="s">
        <v>170</v>
      </c>
      <c r="D11" s="18">
        <v>108.369474</v>
      </c>
      <c r="E11" s="19">
        <v>107.16541699999999</v>
      </c>
      <c r="F11" s="19">
        <f t="shared" si="0"/>
        <v>7.0911825999999998</v>
      </c>
      <c r="G11" s="19">
        <v>0</v>
      </c>
      <c r="H11" s="19">
        <v>7.0911825999999998</v>
      </c>
      <c r="I11" s="20">
        <f t="shared" si="1"/>
        <v>0</v>
      </c>
      <c r="J11" s="21">
        <f t="shared" si="2"/>
        <v>6.617043817409865E-2</v>
      </c>
      <c r="K11" s="4"/>
    </row>
    <row r="12" spans="1:11" x14ac:dyDescent="0.25">
      <c r="A12" s="15"/>
      <c r="B12" s="16">
        <v>514</v>
      </c>
      <c r="C12" s="17" t="s">
        <v>171</v>
      </c>
      <c r="D12" s="18">
        <v>119.87946199999998</v>
      </c>
      <c r="E12" s="19">
        <v>120.65798899999996</v>
      </c>
      <c r="F12" s="19">
        <f t="shared" si="0"/>
        <v>4.6906337200000001</v>
      </c>
      <c r="G12" s="19">
        <v>0</v>
      </c>
      <c r="H12" s="19">
        <v>4.6906337200000001</v>
      </c>
      <c r="I12" s="20">
        <f t="shared" si="1"/>
        <v>0</v>
      </c>
      <c r="J12" s="21">
        <f t="shared" si="2"/>
        <v>3.8875450841468956E-2</v>
      </c>
      <c r="K12" s="4"/>
    </row>
    <row r="13" spans="1:11" ht="25.5" x14ac:dyDescent="0.25">
      <c r="A13" s="15"/>
      <c r="B13" s="16">
        <v>515</v>
      </c>
      <c r="C13" s="17" t="s">
        <v>172</v>
      </c>
      <c r="D13" s="18">
        <v>81.780106000000004</v>
      </c>
      <c r="E13" s="19">
        <v>89.248909999999995</v>
      </c>
      <c r="F13" s="19">
        <f t="shared" si="0"/>
        <v>5.7179202499999988</v>
      </c>
      <c r="G13" s="19">
        <v>0</v>
      </c>
      <c r="H13" s="19">
        <v>5.7179202499999988</v>
      </c>
      <c r="I13" s="20">
        <f t="shared" si="1"/>
        <v>0</v>
      </c>
      <c r="J13" s="21">
        <f t="shared" si="2"/>
        <v>6.4067115777660472E-2</v>
      </c>
      <c r="K13" s="4"/>
    </row>
    <row r="14" spans="1:11" ht="25.5" x14ac:dyDescent="0.25">
      <c r="A14" s="15"/>
      <c r="B14" s="16">
        <v>516</v>
      </c>
      <c r="C14" s="17" t="s">
        <v>173</v>
      </c>
      <c r="D14" s="18">
        <v>35.134023999999997</v>
      </c>
      <c r="E14" s="19">
        <v>35.438243000000007</v>
      </c>
      <c r="F14" s="19">
        <f t="shared" si="0"/>
        <v>2.1451810199999999</v>
      </c>
      <c r="G14" s="19">
        <v>0</v>
      </c>
      <c r="H14" s="19">
        <v>2.1451810199999999</v>
      </c>
      <c r="I14" s="20">
        <f t="shared" si="1"/>
        <v>0</v>
      </c>
      <c r="J14" s="21">
        <f t="shared" si="2"/>
        <v>6.0532939513959522E-2</v>
      </c>
      <c r="K14" s="4"/>
    </row>
    <row r="15" spans="1:11" ht="25.5" x14ac:dyDescent="0.25">
      <c r="A15" s="15"/>
      <c r="B15" s="16">
        <v>517</v>
      </c>
      <c r="C15" s="17" t="s">
        <v>174</v>
      </c>
      <c r="D15" s="18">
        <v>63.077361999999994</v>
      </c>
      <c r="E15" s="19">
        <v>63.886804999999974</v>
      </c>
      <c r="F15" s="19">
        <f t="shared" si="0"/>
        <v>3.2432511399999999</v>
      </c>
      <c r="G15" s="19">
        <v>0</v>
      </c>
      <c r="H15" s="19">
        <v>3.2432511399999999</v>
      </c>
      <c r="I15" s="20">
        <f t="shared" si="1"/>
        <v>0</v>
      </c>
      <c r="J15" s="21">
        <f t="shared" si="2"/>
        <v>5.0765586727963642E-2</v>
      </c>
      <c r="K15" s="4"/>
    </row>
    <row r="16" spans="1:11" ht="25.5" x14ac:dyDescent="0.25">
      <c r="A16" s="15"/>
      <c r="B16" s="16">
        <v>518</v>
      </c>
      <c r="C16" s="17" t="s">
        <v>175</v>
      </c>
      <c r="D16" s="18">
        <v>68.926998999999995</v>
      </c>
      <c r="E16" s="19">
        <v>69.194500999999988</v>
      </c>
      <c r="F16" s="19">
        <f t="shared" si="0"/>
        <v>2.8847343599999999</v>
      </c>
      <c r="G16" s="19">
        <v>0</v>
      </c>
      <c r="H16" s="19">
        <v>2.8847343599999999</v>
      </c>
      <c r="I16" s="20">
        <f t="shared" si="1"/>
        <v>0</v>
      </c>
      <c r="J16" s="21">
        <f t="shared" si="2"/>
        <v>4.1690225643797915E-2</v>
      </c>
      <c r="K16" s="4"/>
    </row>
    <row r="17" spans="1:11" ht="25.5" x14ac:dyDescent="0.25">
      <c r="A17" s="15"/>
      <c r="B17" s="16">
        <v>519</v>
      </c>
      <c r="C17" s="17" t="s">
        <v>176</v>
      </c>
      <c r="D17" s="18">
        <v>54.634875000000015</v>
      </c>
      <c r="E17" s="19">
        <v>54.654874999999997</v>
      </c>
      <c r="F17" s="19">
        <f t="shared" si="0"/>
        <v>3.5626877700000001</v>
      </c>
      <c r="G17" s="19">
        <v>0</v>
      </c>
      <c r="H17" s="19">
        <v>3.5626877700000001</v>
      </c>
      <c r="I17" s="20">
        <f t="shared" si="1"/>
        <v>0</v>
      </c>
      <c r="J17" s="21">
        <f t="shared" si="2"/>
        <v>6.518517826634862E-2</v>
      </c>
      <c r="K17" s="4"/>
    </row>
    <row r="18" spans="1:11" x14ac:dyDescent="0.25">
      <c r="A18" s="15"/>
      <c r="B18" s="16">
        <v>520</v>
      </c>
      <c r="C18" s="17" t="s">
        <v>177</v>
      </c>
      <c r="D18" s="18">
        <v>120.02611899999999</v>
      </c>
      <c r="E18" s="19">
        <v>119.91644600000001</v>
      </c>
      <c r="F18" s="19">
        <f t="shared" si="0"/>
        <v>5.49928332</v>
      </c>
      <c r="G18" s="19">
        <v>0</v>
      </c>
      <c r="H18" s="19">
        <v>5.49928332</v>
      </c>
      <c r="I18" s="20">
        <f t="shared" si="1"/>
        <v>0</v>
      </c>
      <c r="J18" s="21">
        <f t="shared" si="2"/>
        <v>4.5859292060740353E-2</v>
      </c>
      <c r="K18" s="4"/>
    </row>
    <row r="19" spans="1:11" x14ac:dyDescent="0.25">
      <c r="A19" s="15"/>
      <c r="B19" s="16">
        <v>521</v>
      </c>
      <c r="C19" s="17" t="s">
        <v>178</v>
      </c>
      <c r="D19" s="18">
        <v>85.462468999999999</v>
      </c>
      <c r="E19" s="19">
        <v>88.484455999999994</v>
      </c>
      <c r="F19" s="19">
        <f t="shared" si="0"/>
        <v>4.2608679900000004</v>
      </c>
      <c r="G19" s="19">
        <v>0</v>
      </c>
      <c r="H19" s="19">
        <v>4.2608679900000004</v>
      </c>
      <c r="I19" s="20">
        <f t="shared" si="1"/>
        <v>0</v>
      </c>
      <c r="J19" s="21">
        <f t="shared" si="2"/>
        <v>4.8153858684512912E-2</v>
      </c>
      <c r="K19" s="4"/>
    </row>
    <row r="20" spans="1:11" x14ac:dyDescent="0.25">
      <c r="A20" s="15"/>
      <c r="B20" s="16">
        <v>522</v>
      </c>
      <c r="C20" s="17" t="s">
        <v>179</v>
      </c>
      <c r="D20" s="18">
        <v>44.18601499999999</v>
      </c>
      <c r="E20" s="19">
        <v>40.083876999999987</v>
      </c>
      <c r="F20" s="19">
        <f t="shared" si="0"/>
        <v>2.3851590599999999</v>
      </c>
      <c r="G20" s="19">
        <v>0</v>
      </c>
      <c r="H20" s="19">
        <v>2.3851590599999999</v>
      </c>
      <c r="I20" s="20">
        <f t="shared" si="1"/>
        <v>0</v>
      </c>
      <c r="J20" s="21">
        <f t="shared" si="2"/>
        <v>5.9504200654043535E-2</v>
      </c>
      <c r="K20" s="4"/>
    </row>
    <row r="21" spans="1:11" ht="25.5" x14ac:dyDescent="0.25">
      <c r="A21" s="15"/>
      <c r="B21" s="16">
        <v>523</v>
      </c>
      <c r="C21" s="17" t="s">
        <v>180</v>
      </c>
      <c r="D21" s="18">
        <v>79.081761</v>
      </c>
      <c r="E21" s="19">
        <v>79.461293000000012</v>
      </c>
      <c r="F21" s="19">
        <f t="shared" si="0"/>
        <v>4.1152355400000005</v>
      </c>
      <c r="G21" s="19">
        <v>0</v>
      </c>
      <c r="H21" s="19">
        <v>4.1152355400000005</v>
      </c>
      <c r="I21" s="20">
        <f t="shared" si="1"/>
        <v>0</v>
      </c>
      <c r="J21" s="21">
        <f t="shared" si="2"/>
        <v>5.1789184200664841E-2</v>
      </c>
      <c r="K21" s="4"/>
    </row>
    <row r="22" spans="1:11" ht="25.5" x14ac:dyDescent="0.25">
      <c r="A22" s="15"/>
      <c r="B22" s="16">
        <v>524</v>
      </c>
      <c r="C22" s="17" t="s">
        <v>181</v>
      </c>
      <c r="D22" s="18">
        <v>121.83319800000001</v>
      </c>
      <c r="E22" s="19">
        <v>121.89773000000002</v>
      </c>
      <c r="F22" s="19">
        <f t="shared" si="0"/>
        <v>6.2335612599999992</v>
      </c>
      <c r="G22" s="19">
        <v>0</v>
      </c>
      <c r="H22" s="19">
        <v>6.2335612599999992</v>
      </c>
      <c r="I22" s="20">
        <f t="shared" si="1"/>
        <v>0</v>
      </c>
      <c r="J22" s="21">
        <f t="shared" si="2"/>
        <v>5.1137632013327876E-2</v>
      </c>
      <c r="K22" s="4"/>
    </row>
    <row r="23" spans="1:11" ht="25.5" x14ac:dyDescent="0.25">
      <c r="A23" s="15"/>
      <c r="B23" s="16">
        <v>525</v>
      </c>
      <c r="C23" s="17" t="s">
        <v>182</v>
      </c>
      <c r="D23" s="18">
        <v>46.670979000000003</v>
      </c>
      <c r="E23" s="19">
        <v>47.536332999999992</v>
      </c>
      <c r="F23" s="19">
        <f t="shared" si="0"/>
        <v>1.89248672</v>
      </c>
      <c r="G23" s="19">
        <v>0</v>
      </c>
      <c r="H23" s="19">
        <v>1.89248672</v>
      </c>
      <c r="I23" s="20">
        <f t="shared" si="1"/>
        <v>0</v>
      </c>
      <c r="J23" s="21">
        <f t="shared" si="2"/>
        <v>3.9811373754891868E-2</v>
      </c>
      <c r="K23" s="4"/>
    </row>
    <row r="24" spans="1:11" ht="25.5" x14ac:dyDescent="0.25">
      <c r="A24" s="15"/>
      <c r="B24" s="16">
        <v>526</v>
      </c>
      <c r="C24" s="17" t="s">
        <v>183</v>
      </c>
      <c r="D24" s="18">
        <v>42.708320000000008</v>
      </c>
      <c r="E24" s="19">
        <v>42.574481000000006</v>
      </c>
      <c r="F24" s="19">
        <f t="shared" si="0"/>
        <v>1.3482709499999999</v>
      </c>
      <c r="G24" s="19">
        <v>0</v>
      </c>
      <c r="H24" s="19">
        <v>1.3482709499999999</v>
      </c>
      <c r="I24" s="20">
        <f t="shared" si="1"/>
        <v>0</v>
      </c>
      <c r="J24" s="21">
        <f t="shared" si="2"/>
        <v>3.1668523451877185E-2</v>
      </c>
      <c r="K24" s="4"/>
    </row>
    <row r="25" spans="1:11" ht="25.5" x14ac:dyDescent="0.25">
      <c r="A25" s="15"/>
      <c r="B25" s="16">
        <v>527</v>
      </c>
      <c r="C25" s="17" t="s">
        <v>184</v>
      </c>
      <c r="D25" s="18">
        <v>40.622728999999993</v>
      </c>
      <c r="E25" s="19">
        <v>46.077241999999998</v>
      </c>
      <c r="F25" s="19">
        <f t="shared" si="0"/>
        <v>2.5131809599999997</v>
      </c>
      <c r="G25" s="19">
        <v>0</v>
      </c>
      <c r="H25" s="19">
        <v>2.5131809599999997</v>
      </c>
      <c r="I25" s="20">
        <f t="shared" si="1"/>
        <v>0</v>
      </c>
      <c r="J25" s="21">
        <f t="shared" si="2"/>
        <v>5.4542781879175835E-2</v>
      </c>
      <c r="K25" s="4"/>
    </row>
    <row r="26" spans="1:11" ht="25.5" x14ac:dyDescent="0.25">
      <c r="A26" s="15"/>
      <c r="B26" s="16">
        <v>528</v>
      </c>
      <c r="C26" s="17" t="s">
        <v>185</v>
      </c>
      <c r="D26" s="18">
        <v>59.525476000000012</v>
      </c>
      <c r="E26" s="19">
        <v>59.52081900000001</v>
      </c>
      <c r="F26" s="19">
        <f t="shared" si="0"/>
        <v>2.5678138499999998</v>
      </c>
      <c r="G26" s="19">
        <v>0</v>
      </c>
      <c r="H26" s="19">
        <v>2.5678138499999998</v>
      </c>
      <c r="I26" s="20">
        <f t="shared" si="1"/>
        <v>0</v>
      </c>
      <c r="J26" s="21">
        <f t="shared" si="2"/>
        <v>4.3141440140465802E-2</v>
      </c>
      <c r="K26" s="4"/>
    </row>
    <row r="27" spans="1:11" x14ac:dyDescent="0.25">
      <c r="A27" s="15"/>
      <c r="B27" s="16">
        <v>529</v>
      </c>
      <c r="C27" s="17" t="s">
        <v>186</v>
      </c>
      <c r="D27" s="18">
        <v>75.189763999999997</v>
      </c>
      <c r="E27" s="19">
        <v>75.189763999999997</v>
      </c>
      <c r="F27" s="19">
        <f t="shared" si="0"/>
        <v>3.12752191</v>
      </c>
      <c r="G27" s="19">
        <v>0</v>
      </c>
      <c r="H27" s="19">
        <v>3.12752191</v>
      </c>
      <c r="I27" s="20">
        <f t="shared" si="1"/>
        <v>0</v>
      </c>
      <c r="J27" s="21">
        <f t="shared" si="2"/>
        <v>4.1595048895219304E-2</v>
      </c>
      <c r="K27" s="4"/>
    </row>
    <row r="28" spans="1:11" ht="25.5" x14ac:dyDescent="0.25">
      <c r="A28" s="15"/>
      <c r="B28" s="16">
        <v>530</v>
      </c>
      <c r="C28" s="17" t="s">
        <v>187</v>
      </c>
      <c r="D28" s="18">
        <v>51.444507000000002</v>
      </c>
      <c r="E28" s="19">
        <v>50.799384000000003</v>
      </c>
      <c r="F28" s="19">
        <f t="shared" si="0"/>
        <v>2.9900866099999996</v>
      </c>
      <c r="G28" s="19">
        <v>0</v>
      </c>
      <c r="H28" s="19">
        <v>2.9900866099999996</v>
      </c>
      <c r="I28" s="20">
        <f t="shared" si="1"/>
        <v>0</v>
      </c>
      <c r="J28" s="21">
        <f t="shared" si="2"/>
        <v>5.886068638155139E-2</v>
      </c>
      <c r="K28" s="4"/>
    </row>
    <row r="29" spans="1:11" ht="25.5" x14ac:dyDescent="0.25">
      <c r="A29" s="15"/>
      <c r="B29" s="16">
        <v>531</v>
      </c>
      <c r="C29" s="17" t="s">
        <v>188</v>
      </c>
      <c r="D29" s="18">
        <v>42.766700999999991</v>
      </c>
      <c r="E29" s="19">
        <v>43.529852999999989</v>
      </c>
      <c r="F29" s="19">
        <f t="shared" si="0"/>
        <v>2.82782366</v>
      </c>
      <c r="G29" s="19">
        <v>0</v>
      </c>
      <c r="H29" s="19">
        <v>2.82782366</v>
      </c>
      <c r="I29" s="20">
        <f t="shared" si="1"/>
        <v>0</v>
      </c>
      <c r="J29" s="21">
        <f t="shared" si="2"/>
        <v>6.4962858018381101E-2</v>
      </c>
      <c r="K29" s="4"/>
    </row>
    <row r="30" spans="1:11" ht="25.5" x14ac:dyDescent="0.25">
      <c r="A30" s="15"/>
      <c r="B30" s="16">
        <v>532</v>
      </c>
      <c r="C30" s="17" t="s">
        <v>189</v>
      </c>
      <c r="D30" s="18">
        <v>36.529849000000013</v>
      </c>
      <c r="E30" s="19">
        <v>65.508381000000028</v>
      </c>
      <c r="F30" s="19">
        <f t="shared" si="0"/>
        <v>2.206582070000001</v>
      </c>
      <c r="G30" s="19">
        <v>0</v>
      </c>
      <c r="H30" s="19">
        <v>2.206582070000001</v>
      </c>
      <c r="I30" s="20">
        <f t="shared" si="1"/>
        <v>0</v>
      </c>
      <c r="J30" s="21">
        <f t="shared" si="2"/>
        <v>3.3683965873007912E-2</v>
      </c>
      <c r="K30" s="4"/>
    </row>
    <row r="31" spans="1:11" x14ac:dyDescent="0.25">
      <c r="A31" s="15"/>
      <c r="B31" s="16">
        <v>533</v>
      </c>
      <c r="C31" s="17" t="s">
        <v>190</v>
      </c>
      <c r="D31" s="18">
        <v>41.560162999999989</v>
      </c>
      <c r="E31" s="19">
        <v>41.560162999999989</v>
      </c>
      <c r="F31" s="19">
        <f t="shared" si="0"/>
        <v>1.36449161</v>
      </c>
      <c r="G31" s="19">
        <v>0</v>
      </c>
      <c r="H31" s="19">
        <v>1.36449161</v>
      </c>
      <c r="I31" s="20">
        <f t="shared" si="1"/>
        <v>0</v>
      </c>
      <c r="J31" s="21">
        <f t="shared" si="2"/>
        <v>3.2831719403987908E-2</v>
      </c>
      <c r="K31" s="4"/>
    </row>
    <row r="32" spans="1:11" x14ac:dyDescent="0.25">
      <c r="A32" s="15"/>
      <c r="B32" s="16">
        <v>534</v>
      </c>
      <c r="C32" s="17" t="s">
        <v>191</v>
      </c>
      <c r="D32" s="18">
        <v>28.044816999999998</v>
      </c>
      <c r="E32" s="19">
        <v>28.044817000000002</v>
      </c>
      <c r="F32" s="19">
        <f t="shared" si="0"/>
        <v>1.05185521</v>
      </c>
      <c r="G32" s="19">
        <v>0</v>
      </c>
      <c r="H32" s="19">
        <v>1.05185521</v>
      </c>
      <c r="I32" s="20">
        <f t="shared" si="1"/>
        <v>0</v>
      </c>
      <c r="J32" s="21">
        <f t="shared" si="2"/>
        <v>3.7506224768733561E-2</v>
      </c>
      <c r="K32" s="4"/>
    </row>
    <row r="33" spans="1:11" x14ac:dyDescent="0.25">
      <c r="A33" s="15"/>
      <c r="B33" s="16">
        <v>535</v>
      </c>
      <c r="C33" s="17" t="s">
        <v>192</v>
      </c>
      <c r="D33" s="18">
        <v>48.871898999999999</v>
      </c>
      <c r="E33" s="19">
        <v>48.120869000000006</v>
      </c>
      <c r="F33" s="19">
        <f t="shared" si="0"/>
        <v>1.4186905299999999</v>
      </c>
      <c r="G33" s="19">
        <v>0</v>
      </c>
      <c r="H33" s="19">
        <v>1.4186905299999999</v>
      </c>
      <c r="I33" s="20">
        <f t="shared" si="1"/>
        <v>0</v>
      </c>
      <c r="J33" s="21">
        <f t="shared" si="2"/>
        <v>2.9481814428579826E-2</v>
      </c>
      <c r="K33" s="4"/>
    </row>
    <row r="34" spans="1:11" x14ac:dyDescent="0.25">
      <c r="A34" s="15"/>
      <c r="B34" s="16">
        <v>536</v>
      </c>
      <c r="C34" s="17" t="s">
        <v>193</v>
      </c>
      <c r="D34" s="18">
        <v>11.331049</v>
      </c>
      <c r="E34" s="19">
        <v>11.331049000000002</v>
      </c>
      <c r="F34" s="19">
        <f t="shared" si="0"/>
        <v>0.65496072999999999</v>
      </c>
      <c r="G34" s="19">
        <v>0</v>
      </c>
      <c r="H34" s="19">
        <v>0.65496072999999999</v>
      </c>
      <c r="I34" s="20">
        <f t="shared" si="1"/>
        <v>0</v>
      </c>
      <c r="J34" s="21">
        <f t="shared" si="2"/>
        <v>5.7802303211291373E-2</v>
      </c>
      <c r="K34" s="4"/>
    </row>
    <row r="35" spans="1:11" ht="25.5" x14ac:dyDescent="0.25">
      <c r="A35" s="15"/>
      <c r="B35" s="16">
        <v>537</v>
      </c>
      <c r="C35" s="17" t="s">
        <v>194</v>
      </c>
      <c r="D35" s="18">
        <v>24.667608000000005</v>
      </c>
      <c r="E35" s="19">
        <v>24.667608000000005</v>
      </c>
      <c r="F35" s="19">
        <f t="shared" si="0"/>
        <v>1.1412569700000001</v>
      </c>
      <c r="G35" s="19">
        <v>0</v>
      </c>
      <c r="H35" s="19">
        <v>1.1412569700000001</v>
      </c>
      <c r="I35" s="20">
        <f t="shared" si="1"/>
        <v>0</v>
      </c>
      <c r="J35" s="21">
        <f t="shared" si="2"/>
        <v>4.6265408871423608E-2</v>
      </c>
      <c r="K35" s="4"/>
    </row>
    <row r="36" spans="1:11" ht="25.5" x14ac:dyDescent="0.25">
      <c r="A36" s="15"/>
      <c r="B36" s="16">
        <v>538</v>
      </c>
      <c r="C36" s="17" t="s">
        <v>195</v>
      </c>
      <c r="D36" s="18">
        <v>24.222587999999998</v>
      </c>
      <c r="E36" s="19">
        <v>24.222587999999998</v>
      </c>
      <c r="F36" s="19">
        <f t="shared" si="0"/>
        <v>0.73832452000000004</v>
      </c>
      <c r="G36" s="19">
        <v>0</v>
      </c>
      <c r="H36" s="19">
        <v>0.73832452000000004</v>
      </c>
      <c r="I36" s="20">
        <f t="shared" si="1"/>
        <v>0</v>
      </c>
      <c r="J36" s="21">
        <f t="shared" si="2"/>
        <v>3.0480827234480482E-2</v>
      </c>
      <c r="K36" s="4"/>
    </row>
    <row r="37" spans="1:11" ht="25.5" x14ac:dyDescent="0.25">
      <c r="A37" s="15"/>
      <c r="B37" s="16">
        <v>539</v>
      </c>
      <c r="C37" s="17" t="s">
        <v>196</v>
      </c>
      <c r="D37" s="18">
        <v>11.695940000000002</v>
      </c>
      <c r="E37" s="19">
        <v>11.695940000000002</v>
      </c>
      <c r="F37" s="19">
        <f t="shared" si="0"/>
        <v>0.80168236000000004</v>
      </c>
      <c r="G37" s="19">
        <v>0</v>
      </c>
      <c r="H37" s="19">
        <v>0.80168236000000004</v>
      </c>
      <c r="I37" s="20">
        <f t="shared" si="1"/>
        <v>0</v>
      </c>
      <c r="J37" s="21">
        <f t="shared" si="2"/>
        <v>6.8543645059738673E-2</v>
      </c>
      <c r="K37" s="4"/>
    </row>
    <row r="38" spans="1:11" ht="25.5" x14ac:dyDescent="0.25">
      <c r="A38" s="15"/>
      <c r="B38" s="16">
        <v>541</v>
      </c>
      <c r="C38" s="17" t="s">
        <v>197</v>
      </c>
      <c r="D38" s="18">
        <v>35.131044000000003</v>
      </c>
      <c r="E38" s="19">
        <v>35.432741000000007</v>
      </c>
      <c r="F38" s="19">
        <f t="shared" si="0"/>
        <v>0.46237350999999999</v>
      </c>
      <c r="G38" s="19">
        <v>0</v>
      </c>
      <c r="H38" s="19">
        <v>0.46237350999999999</v>
      </c>
      <c r="I38" s="20">
        <f t="shared" si="1"/>
        <v>0</v>
      </c>
      <c r="J38" s="21">
        <f t="shared" si="2"/>
        <v>1.3049329432346199E-2</v>
      </c>
      <c r="K38" s="4"/>
    </row>
    <row r="39" spans="1:11" ht="25.5" x14ac:dyDescent="0.25">
      <c r="A39" s="15"/>
      <c r="B39" s="16">
        <v>542</v>
      </c>
      <c r="C39" s="17" t="s">
        <v>198</v>
      </c>
      <c r="D39" s="18">
        <v>10.250538000000001</v>
      </c>
      <c r="E39" s="19">
        <v>10.485058000000002</v>
      </c>
      <c r="F39" s="19">
        <f t="shared" si="0"/>
        <v>0.5837412099999999</v>
      </c>
      <c r="G39" s="19">
        <v>0</v>
      </c>
      <c r="H39" s="19">
        <v>0.5837412099999999</v>
      </c>
      <c r="I39" s="20">
        <f t="shared" si="1"/>
        <v>0</v>
      </c>
      <c r="J39" s="21">
        <f t="shared" si="2"/>
        <v>5.5673627174976023E-2</v>
      </c>
      <c r="K39" s="4"/>
    </row>
    <row r="40" spans="1:11" x14ac:dyDescent="0.25">
      <c r="A40" s="15"/>
      <c r="B40" s="16">
        <v>543</v>
      </c>
      <c r="C40" s="17" t="s">
        <v>199</v>
      </c>
      <c r="D40" s="18">
        <v>12.972559</v>
      </c>
      <c r="E40" s="19">
        <v>13.383449000000001</v>
      </c>
      <c r="F40" s="19">
        <f t="shared" si="0"/>
        <v>0.19517682</v>
      </c>
      <c r="G40" s="19">
        <v>0</v>
      </c>
      <c r="H40" s="19">
        <v>0.19517682</v>
      </c>
      <c r="I40" s="20">
        <f t="shared" si="1"/>
        <v>0</v>
      </c>
      <c r="J40" s="21">
        <f t="shared" si="2"/>
        <v>1.4583447062113808E-2</v>
      </c>
      <c r="K40" s="4"/>
    </row>
    <row r="41" spans="1:11" ht="25.5" x14ac:dyDescent="0.25">
      <c r="A41" s="15"/>
      <c r="B41" s="16">
        <v>544</v>
      </c>
      <c r="C41" s="17" t="s">
        <v>200</v>
      </c>
      <c r="D41" s="18">
        <v>15.037665000000001</v>
      </c>
      <c r="E41" s="19">
        <v>15.565692</v>
      </c>
      <c r="F41" s="19">
        <f t="shared" si="0"/>
        <v>0.24154004000000001</v>
      </c>
      <c r="G41" s="19">
        <v>0</v>
      </c>
      <c r="H41" s="19">
        <v>0.24154004000000001</v>
      </c>
      <c r="I41" s="20">
        <f t="shared" si="1"/>
        <v>0</v>
      </c>
      <c r="J41" s="21">
        <f t="shared" si="2"/>
        <v>1.5517462378158325E-2</v>
      </c>
      <c r="K41" s="4"/>
    </row>
    <row r="42" spans="1:11" x14ac:dyDescent="0.25">
      <c r="A42" s="15"/>
      <c r="B42" s="16">
        <v>545</v>
      </c>
      <c r="C42" s="17" t="s">
        <v>201</v>
      </c>
      <c r="D42" s="18">
        <v>12.496238000000002</v>
      </c>
      <c r="E42" s="19">
        <v>19.450400000000002</v>
      </c>
      <c r="F42" s="19">
        <f t="shared" si="0"/>
        <v>0.21175329000000001</v>
      </c>
      <c r="G42" s="19">
        <v>0</v>
      </c>
      <c r="H42" s="19">
        <v>0.21175329000000001</v>
      </c>
      <c r="I42" s="20">
        <f t="shared" si="1"/>
        <v>0</v>
      </c>
      <c r="J42" s="21">
        <f t="shared" si="2"/>
        <v>1.0886834718052071E-2</v>
      </c>
      <c r="K42" s="4"/>
    </row>
    <row r="43" spans="1:11" x14ac:dyDescent="0.25">
      <c r="A43" s="15"/>
      <c r="B43" s="16">
        <v>546</v>
      </c>
      <c r="C43" s="17" t="s">
        <v>202</v>
      </c>
      <c r="D43" s="18">
        <v>17.899743999999998</v>
      </c>
      <c r="E43" s="19">
        <v>15.868972000000001</v>
      </c>
      <c r="F43" s="19">
        <f t="shared" si="0"/>
        <v>0.16581197</v>
      </c>
      <c r="G43" s="19">
        <v>0</v>
      </c>
      <c r="H43" s="19">
        <v>0.16581197</v>
      </c>
      <c r="I43" s="20">
        <f t="shared" si="1"/>
        <v>0</v>
      </c>
      <c r="J43" s="21">
        <f t="shared" si="2"/>
        <v>1.0448816092182909E-2</v>
      </c>
      <c r="K43" s="4"/>
    </row>
    <row r="44" spans="1:11" x14ac:dyDescent="0.25">
      <c r="A44" s="15"/>
      <c r="B44" s="16">
        <v>547</v>
      </c>
      <c r="C44" s="17" t="s">
        <v>203</v>
      </c>
      <c r="D44" s="18">
        <v>5.1782709999999996</v>
      </c>
      <c r="E44" s="19">
        <v>4.5096119999999988</v>
      </c>
      <c r="F44" s="19">
        <f t="shared" si="0"/>
        <v>0.19552992</v>
      </c>
      <c r="G44" s="19">
        <v>0</v>
      </c>
      <c r="H44" s="19">
        <v>0.19552992</v>
      </c>
      <c r="I44" s="20">
        <f t="shared" si="1"/>
        <v>0</v>
      </c>
      <c r="J44" s="21">
        <f t="shared" si="2"/>
        <v>4.3358479620863179E-2</v>
      </c>
      <c r="K44" s="4"/>
    </row>
    <row r="45" spans="1:11" x14ac:dyDescent="0.25">
      <c r="A45" s="15"/>
      <c r="B45" s="16">
        <v>548</v>
      </c>
      <c r="C45" s="17" t="s">
        <v>204</v>
      </c>
      <c r="D45" s="18">
        <v>6.2622659999999994</v>
      </c>
      <c r="E45" s="19">
        <v>6.6840379999999993</v>
      </c>
      <c r="F45" s="19">
        <f t="shared" si="0"/>
        <v>0.10493627</v>
      </c>
      <c r="G45" s="19">
        <v>0</v>
      </c>
      <c r="H45" s="19">
        <v>0.10493627</v>
      </c>
      <c r="I45" s="20">
        <f t="shared" si="1"/>
        <v>0</v>
      </c>
      <c r="J45" s="21">
        <f t="shared" si="2"/>
        <v>1.5699532228871233E-2</v>
      </c>
      <c r="K45" s="4"/>
    </row>
    <row r="46" spans="1:11" x14ac:dyDescent="0.25">
      <c r="A46" s="15"/>
      <c r="B46" s="16">
        <v>549</v>
      </c>
      <c r="C46" s="17" t="s">
        <v>205</v>
      </c>
      <c r="D46" s="18">
        <v>4.3592699999999995</v>
      </c>
      <c r="E46" s="19">
        <v>10.561605999999998</v>
      </c>
      <c r="F46" s="19">
        <f t="shared" si="0"/>
        <v>0.1840794</v>
      </c>
      <c r="G46" s="19">
        <v>0</v>
      </c>
      <c r="H46" s="19">
        <v>0.1840794</v>
      </c>
      <c r="I46" s="20">
        <f t="shared" si="1"/>
        <v>0</v>
      </c>
      <c r="J46" s="21">
        <f t="shared" si="2"/>
        <v>1.7429110686386147E-2</v>
      </c>
      <c r="K46" s="4"/>
    </row>
    <row r="47" spans="1:11" ht="25.5" x14ac:dyDescent="0.25">
      <c r="A47" s="15"/>
      <c r="B47" s="16">
        <v>550</v>
      </c>
      <c r="C47" s="17" t="s">
        <v>206</v>
      </c>
      <c r="D47" s="18">
        <v>10.052757</v>
      </c>
      <c r="E47" s="19">
        <v>26.129086999999998</v>
      </c>
      <c r="F47" s="19">
        <f t="shared" si="0"/>
        <v>0.31965480000000002</v>
      </c>
      <c r="G47" s="19">
        <v>0</v>
      </c>
      <c r="H47" s="19">
        <v>0.31965480000000002</v>
      </c>
      <c r="I47" s="20">
        <f t="shared" si="1"/>
        <v>0</v>
      </c>
      <c r="J47" s="21">
        <f t="shared" si="2"/>
        <v>1.2233676591914598E-2</v>
      </c>
      <c r="K47" s="4"/>
    </row>
    <row r="48" spans="1:11" ht="38.25" x14ac:dyDescent="0.25">
      <c r="A48" s="15"/>
      <c r="B48" s="16">
        <v>551</v>
      </c>
      <c r="C48" s="17" t="s">
        <v>207</v>
      </c>
      <c r="D48" s="18">
        <v>2.2980010000000002</v>
      </c>
      <c r="E48" s="19">
        <v>2.1672970000000005</v>
      </c>
      <c r="F48" s="19">
        <f t="shared" si="0"/>
        <v>5.8532999999999996E-3</v>
      </c>
      <c r="G48" s="19">
        <v>0</v>
      </c>
      <c r="H48" s="19">
        <v>5.8532999999999996E-3</v>
      </c>
      <c r="I48" s="20">
        <f t="shared" si="1"/>
        <v>0</v>
      </c>
      <c r="J48" s="21">
        <f t="shared" si="2"/>
        <v>2.7007373700974062E-3</v>
      </c>
      <c r="K48" s="4"/>
    </row>
    <row r="49" spans="1:11" x14ac:dyDescent="0.25">
      <c r="A49" s="15"/>
      <c r="B49" s="16">
        <v>552</v>
      </c>
      <c r="C49" s="17" t="s">
        <v>208</v>
      </c>
      <c r="D49" s="18">
        <v>12.901508</v>
      </c>
      <c r="E49" s="19">
        <v>20.610833</v>
      </c>
      <c r="F49" s="19">
        <f t="shared" si="0"/>
        <v>0.43925501</v>
      </c>
      <c r="G49" s="19">
        <v>0</v>
      </c>
      <c r="H49" s="19">
        <v>0.43925501</v>
      </c>
      <c r="I49" s="20">
        <f t="shared" si="1"/>
        <v>0</v>
      </c>
      <c r="J49" s="21">
        <f t="shared" si="2"/>
        <v>2.131185139387622E-2</v>
      </c>
      <c r="K49" s="4"/>
    </row>
    <row r="50" spans="1:11" x14ac:dyDescent="0.25">
      <c r="A50" s="15"/>
      <c r="B50" s="16">
        <v>553</v>
      </c>
      <c r="C50" s="17" t="s">
        <v>209</v>
      </c>
      <c r="D50" s="18">
        <v>1.365456</v>
      </c>
      <c r="E50" s="19">
        <v>1.5391570000000001</v>
      </c>
      <c r="F50" s="19">
        <f t="shared" si="0"/>
        <v>0</v>
      </c>
      <c r="G50" s="19">
        <v>0</v>
      </c>
      <c r="H50" s="19">
        <v>0</v>
      </c>
      <c r="I50" s="20">
        <f t="shared" si="1"/>
        <v>0</v>
      </c>
      <c r="J50" s="21">
        <f t="shared" si="2"/>
        <v>0</v>
      </c>
      <c r="K50" s="4"/>
    </row>
    <row r="51" spans="1:11" x14ac:dyDescent="0.25">
      <c r="A51" s="15"/>
      <c r="B51" s="16">
        <v>554</v>
      </c>
      <c r="C51" s="17" t="s">
        <v>210</v>
      </c>
      <c r="D51" s="18">
        <v>5.4225560000000002</v>
      </c>
      <c r="E51" s="19">
        <v>4.8799010000000003</v>
      </c>
      <c r="F51" s="19">
        <f t="shared" si="0"/>
        <v>4.8799500000000001E-3</v>
      </c>
      <c r="G51" s="19">
        <v>0</v>
      </c>
      <c r="H51" s="19">
        <v>4.8799500000000001E-3</v>
      </c>
      <c r="I51" s="20">
        <f t="shared" si="1"/>
        <v>0</v>
      </c>
      <c r="J51" s="21">
        <f t="shared" si="2"/>
        <v>1.0000100411873109E-3</v>
      </c>
      <c r="K51" s="4"/>
    </row>
    <row r="52" spans="1:11" ht="15.75" thickBot="1" x14ac:dyDescent="0.3">
      <c r="A52" s="39" t="s">
        <v>211</v>
      </c>
      <c r="B52" s="56"/>
      <c r="C52" s="41"/>
      <c r="D52" s="42">
        <f ca="1">SUM(D53:OFFSET(D51,(MATCH("GOBIERNOS LOCALES",$A$8:$A$53,0)-MATCH("GOBIERNOS REGIONALES",$A$8:$A$53,0)),0))</f>
        <v>0</v>
      </c>
      <c r="E52" s="42">
        <f ca="1">SUM(E53:OFFSET(E51,(MATCH("GOBIERNOS LOCALES",$A$8:$A$53,0)-MATCH("GOBIERNOS REGIONALES",$A$8:$A$53,0)),0))</f>
        <v>0</v>
      </c>
      <c r="F52" s="42">
        <f ca="1">SUM(F53:OFFSET(F51,(MATCH("GOBIERNOS LOCALES",$A$8:$A$53,0)-MATCH("GOBIERNOS REGIONALES",$A$8:$A$53,0)),0))</f>
        <v>0</v>
      </c>
      <c r="G52" s="42">
        <f ca="1">SUM(G53:OFFSET(G51,(MATCH("GOBIERNOS LOCALES",$A$8:$A$53,0)-MATCH("GOBIERNOS REGIONALES",$A$8:$A$53,0)),0))</f>
        <v>0</v>
      </c>
      <c r="H52" s="42">
        <f ca="1">SUM(H53:OFFSET(H51,(MATCH("GOBIERNOS LOCALES",$A$8:$A$53,0)-MATCH("GOBIERNOS REGIONALES",$A$8:$A$53,0)),0))</f>
        <v>0</v>
      </c>
      <c r="I52" s="44">
        <f ca="1">IFERROR(G52/E52,0)</f>
        <v>0</v>
      </c>
      <c r="J52" s="45">
        <f ca="1">IFERROR(SUM(G52,H52)/E52,0)</f>
        <v>0</v>
      </c>
      <c r="K52" s="4"/>
    </row>
    <row r="53" spans="1:11" x14ac:dyDescent="0.25">
      <c r="A53" t="s">
        <v>238</v>
      </c>
      <c r="D53" s="5"/>
      <c r="E53" s="5"/>
      <c r="F53" s="5">
        <f t="shared" si="0"/>
        <v>0</v>
      </c>
      <c r="G53" s="5"/>
      <c r="H53" s="5"/>
      <c r="I53" s="4">
        <f t="shared" si="1"/>
        <v>0</v>
      </c>
      <c r="J53" s="4">
        <f t="shared" si="2"/>
        <v>0</v>
      </c>
      <c r="K53" s="4"/>
    </row>
    <row r="54" spans="1:11" x14ac:dyDescent="0.25">
      <c r="D54" s="5"/>
      <c r="E54" s="5"/>
      <c r="F54" s="5"/>
      <c r="G54" s="5"/>
      <c r="H54" s="5"/>
      <c r="I54" s="4"/>
      <c r="J54" s="4"/>
      <c r="K5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66</v>
      </c>
      <c r="B1" s="49" t="s">
        <v>39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983</v>
      </c>
      <c r="L2" s="70" t="s">
        <v>1017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2123.5458120000003</v>
      </c>
      <c r="E6" s="12">
        <f ca="1">SUM(E7:OFFSET(E7,50,0))</f>
        <v>2222.4911620000003</v>
      </c>
      <c r="F6" s="12">
        <f ca="1">SUM(F7:OFFSET(F7,50,0))</f>
        <v>105.72436513000002</v>
      </c>
      <c r="G6" s="12">
        <f ca="1">SUM(G7:OFFSET(G7,50,0))</f>
        <v>0</v>
      </c>
      <c r="H6" s="12">
        <f ca="1">SUM(H7:OFFSET(H7,50,0))</f>
        <v>105.72436513000002</v>
      </c>
      <c r="I6" s="13">
        <f ca="1">IFERROR(G6/E6,0)</f>
        <v>0</v>
      </c>
      <c r="J6" s="14">
        <f ca="1">IFERROR(SUM(G6,H6)/E6,0)</f>
        <v>4.7570207224068149E-2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35.131043999999996</v>
      </c>
      <c r="E7" s="19">
        <v>35.432741</v>
      </c>
      <c r="F7" s="19">
        <f t="shared" ref="F7:F31" si="0">SUM(G7,H7)</f>
        <v>0.46237350999999999</v>
      </c>
      <c r="G7" s="19">
        <v>0</v>
      </c>
      <c r="H7" s="19">
        <v>0.46237350999999999</v>
      </c>
      <c r="I7" s="20">
        <f t="shared" ref="I7:I31" si="1">IFERROR(G7/E7,0)</f>
        <v>0</v>
      </c>
      <c r="J7" s="21">
        <f t="shared" ref="J7:J31" si="2">IFERROR(SUM(G7,H7)/E7,0)</f>
        <v>1.3049329432346202E-2</v>
      </c>
      <c r="K7" s="4"/>
      <c r="L7" t="s">
        <v>267</v>
      </c>
      <c r="M7" s="5">
        <v>5.8495035399999988</v>
      </c>
      <c r="N7" s="69">
        <v>6.8401260224196E-2</v>
      </c>
    </row>
    <row r="8" spans="1:14" x14ac:dyDescent="0.25">
      <c r="A8" s="15"/>
      <c r="B8" s="53">
        <v>2</v>
      </c>
      <c r="C8" s="17" t="s">
        <v>256</v>
      </c>
      <c r="D8" s="18">
        <v>47.86089800000002</v>
      </c>
      <c r="E8" s="19">
        <v>76.839429999999993</v>
      </c>
      <c r="F8" s="19">
        <f t="shared" si="0"/>
        <v>2.8615428000000014</v>
      </c>
      <c r="G8" s="19">
        <v>0</v>
      </c>
      <c r="H8" s="19">
        <v>2.8615428000000014</v>
      </c>
      <c r="I8" s="20">
        <f t="shared" si="1"/>
        <v>0</v>
      </c>
      <c r="J8" s="21">
        <f t="shared" si="2"/>
        <v>3.724055214881216E-2</v>
      </c>
      <c r="K8" s="4"/>
      <c r="L8" t="s">
        <v>258</v>
      </c>
      <c r="M8" s="5">
        <v>7.0911825999999998</v>
      </c>
      <c r="N8" s="69">
        <v>6.6170438174098636E-2</v>
      </c>
    </row>
    <row r="9" spans="1:14" x14ac:dyDescent="0.25">
      <c r="A9" s="15"/>
      <c r="B9" s="53">
        <v>3</v>
      </c>
      <c r="C9" s="17" t="s">
        <v>257</v>
      </c>
      <c r="D9" s="18">
        <v>26.733604999999997</v>
      </c>
      <c r="E9" s="19">
        <v>27.261632000000002</v>
      </c>
      <c r="F9" s="19">
        <f t="shared" si="0"/>
        <v>1.0432223999999999</v>
      </c>
      <c r="G9" s="19">
        <v>0</v>
      </c>
      <c r="H9" s="19">
        <v>1.0432223999999999</v>
      </c>
      <c r="I9" s="20">
        <f t="shared" si="1"/>
        <v>0</v>
      </c>
      <c r="J9" s="21">
        <f t="shared" si="2"/>
        <v>3.8267056058859564E-2</v>
      </c>
      <c r="K9" s="4"/>
      <c r="L9" t="s">
        <v>270</v>
      </c>
      <c r="M9" s="5">
        <v>3.5626877700000001</v>
      </c>
      <c r="N9" s="69">
        <v>6.518517826634862E-2</v>
      </c>
    </row>
    <row r="10" spans="1:14" x14ac:dyDescent="0.25">
      <c r="A10" s="15"/>
      <c r="B10" s="53">
        <v>4</v>
      </c>
      <c r="C10" s="17" t="s">
        <v>258</v>
      </c>
      <c r="D10" s="18">
        <v>108.369474</v>
      </c>
      <c r="E10" s="19">
        <v>107.16541700000001</v>
      </c>
      <c r="F10" s="19">
        <f t="shared" si="0"/>
        <v>7.0911825999999998</v>
      </c>
      <c r="G10" s="19">
        <v>0</v>
      </c>
      <c r="H10" s="19">
        <v>7.0911825999999998</v>
      </c>
      <c r="I10" s="20">
        <f t="shared" si="1"/>
        <v>0</v>
      </c>
      <c r="J10" s="21">
        <f t="shared" si="2"/>
        <v>6.6170438174098636E-2</v>
      </c>
      <c r="K10" s="4"/>
      <c r="L10" t="s">
        <v>277</v>
      </c>
      <c r="M10" s="5">
        <v>2.82782366</v>
      </c>
      <c r="N10" s="69">
        <v>6.4962858018381087E-2</v>
      </c>
    </row>
    <row r="11" spans="1:14" x14ac:dyDescent="0.25">
      <c r="A11" s="15"/>
      <c r="B11" s="53">
        <v>5</v>
      </c>
      <c r="C11" s="17" t="s">
        <v>259</v>
      </c>
      <c r="D11" s="18">
        <v>40.556580000000011</v>
      </c>
      <c r="E11" s="19">
        <v>40.318144000000011</v>
      </c>
      <c r="F11" s="19">
        <f t="shared" si="0"/>
        <v>2.1500609699999997</v>
      </c>
      <c r="G11" s="19">
        <v>0</v>
      </c>
      <c r="H11" s="19">
        <v>2.1500609699999997</v>
      </c>
      <c r="I11" s="20">
        <f t="shared" si="1"/>
        <v>0</v>
      </c>
      <c r="J11" s="21">
        <f t="shared" si="2"/>
        <v>5.3327379603584905E-2</v>
      </c>
      <c r="K11" s="4"/>
      <c r="L11" t="s">
        <v>265</v>
      </c>
      <c r="M11" s="5">
        <v>5.7179202499999988</v>
      </c>
      <c r="N11" s="69">
        <v>6.4067115777660458E-2</v>
      </c>
    </row>
    <row r="12" spans="1:14" x14ac:dyDescent="0.25">
      <c r="A12" s="15"/>
      <c r="B12" s="53">
        <v>6</v>
      </c>
      <c r="C12" s="17" t="s">
        <v>260</v>
      </c>
      <c r="D12" s="18">
        <v>72.13851600000001</v>
      </c>
      <c r="E12" s="19">
        <v>82.081935999999985</v>
      </c>
      <c r="F12" s="19">
        <f t="shared" si="0"/>
        <v>2.8706258300000003</v>
      </c>
      <c r="G12" s="19">
        <v>0</v>
      </c>
      <c r="H12" s="19">
        <v>2.8706258300000003</v>
      </c>
      <c r="I12" s="20">
        <f t="shared" si="1"/>
        <v>0</v>
      </c>
      <c r="J12" s="21">
        <f t="shared" si="2"/>
        <v>3.4972686682243959E-2</v>
      </c>
      <c r="K12" s="4"/>
      <c r="L12" t="s">
        <v>273</v>
      </c>
      <c r="M12" s="5">
        <v>2.5131809599999992</v>
      </c>
      <c r="N12" s="69">
        <v>5.4542781879175828E-2</v>
      </c>
    </row>
    <row r="13" spans="1:14" x14ac:dyDescent="0.25">
      <c r="A13" s="15"/>
      <c r="B13" s="53">
        <v>7</v>
      </c>
      <c r="C13" s="17" t="s">
        <v>261</v>
      </c>
      <c r="D13" s="18">
        <v>74.209764000000007</v>
      </c>
      <c r="E13" s="19">
        <v>74.209764000000007</v>
      </c>
      <c r="F13" s="19">
        <f t="shared" si="0"/>
        <v>3.0475220900000002</v>
      </c>
      <c r="G13" s="19">
        <v>0</v>
      </c>
      <c r="H13" s="19">
        <v>3.0475220900000002</v>
      </c>
      <c r="I13" s="20">
        <f t="shared" si="1"/>
        <v>0</v>
      </c>
      <c r="J13" s="21">
        <f t="shared" si="2"/>
        <v>4.106632235078931E-2</v>
      </c>
      <c r="K13" s="4"/>
      <c r="L13" t="s">
        <v>259</v>
      </c>
      <c r="M13" s="5">
        <v>2.1500609699999997</v>
      </c>
      <c r="N13" s="69">
        <v>5.3327379603584905E-2</v>
      </c>
    </row>
    <row r="14" spans="1:14" x14ac:dyDescent="0.25">
      <c r="A14" s="15"/>
      <c r="B14" s="53">
        <v>8</v>
      </c>
      <c r="C14" s="17" t="s">
        <v>262</v>
      </c>
      <c r="D14" s="18">
        <v>82.797466</v>
      </c>
      <c r="E14" s="19">
        <v>101.35722799999999</v>
      </c>
      <c r="F14" s="19">
        <f t="shared" si="0"/>
        <v>5.1899163899999996</v>
      </c>
      <c r="G14" s="19">
        <v>0</v>
      </c>
      <c r="H14" s="19">
        <v>5.1899163899999996</v>
      </c>
      <c r="I14" s="20">
        <f t="shared" si="1"/>
        <v>0</v>
      </c>
      <c r="J14" s="21">
        <f t="shared" si="2"/>
        <v>5.12042060779326E-2</v>
      </c>
      <c r="K14" s="4"/>
      <c r="L14" t="s">
        <v>268</v>
      </c>
      <c r="M14" s="5">
        <v>4.1152355399999996</v>
      </c>
      <c r="N14" s="69">
        <v>5.1789184200664848E-2</v>
      </c>
    </row>
    <row r="15" spans="1:14" x14ac:dyDescent="0.25">
      <c r="A15" s="15"/>
      <c r="B15" s="53">
        <v>9</v>
      </c>
      <c r="C15" s="17" t="s">
        <v>263</v>
      </c>
      <c r="D15" s="18">
        <v>24.667607999999998</v>
      </c>
      <c r="E15" s="19">
        <v>24.667608000000001</v>
      </c>
      <c r="F15" s="19">
        <f t="shared" si="0"/>
        <v>1.1412569700000001</v>
      </c>
      <c r="G15" s="19">
        <v>0</v>
      </c>
      <c r="H15" s="19">
        <v>1.1412569700000001</v>
      </c>
      <c r="I15" s="20">
        <f t="shared" si="1"/>
        <v>0</v>
      </c>
      <c r="J15" s="21">
        <f t="shared" si="2"/>
        <v>4.6265408871423615E-2</v>
      </c>
      <c r="K15" s="4"/>
      <c r="L15" t="s">
        <v>262</v>
      </c>
      <c r="M15" s="5">
        <v>5.1899163899999996</v>
      </c>
      <c r="N15" s="69">
        <v>5.12042060779326E-2</v>
      </c>
    </row>
    <row r="16" spans="1:14" x14ac:dyDescent="0.25">
      <c r="A16" s="15"/>
      <c r="B16" s="53">
        <v>10</v>
      </c>
      <c r="C16" s="17" t="s">
        <v>264</v>
      </c>
      <c r="D16" s="18">
        <v>89.379299000000003</v>
      </c>
      <c r="E16" s="19">
        <v>90.110814000000005</v>
      </c>
      <c r="F16" s="19">
        <f t="shared" si="0"/>
        <v>3.2407576699999994</v>
      </c>
      <c r="G16" s="19">
        <v>0</v>
      </c>
      <c r="H16" s="19">
        <v>3.2407576699999994</v>
      </c>
      <c r="I16" s="20">
        <f t="shared" si="1"/>
        <v>0</v>
      </c>
      <c r="J16" s="21">
        <f t="shared" si="2"/>
        <v>3.5964137112333698E-2</v>
      </c>
      <c r="K16" s="4"/>
      <c r="L16" t="s">
        <v>269</v>
      </c>
      <c r="M16" s="5">
        <v>33.117248780000004</v>
      </c>
      <c r="N16" s="69">
        <v>4.8134238561839932E-2</v>
      </c>
    </row>
    <row r="17" spans="1:14" x14ac:dyDescent="0.25">
      <c r="A17" s="15"/>
      <c r="B17" s="53">
        <v>11</v>
      </c>
      <c r="C17" s="17" t="s">
        <v>265</v>
      </c>
      <c r="D17" s="18">
        <v>81.780105999999989</v>
      </c>
      <c r="E17" s="19">
        <v>89.248910000000009</v>
      </c>
      <c r="F17" s="19">
        <f t="shared" si="0"/>
        <v>5.7179202499999988</v>
      </c>
      <c r="G17" s="19">
        <v>0</v>
      </c>
      <c r="H17" s="19">
        <v>5.7179202499999988</v>
      </c>
      <c r="I17" s="20">
        <f t="shared" si="1"/>
        <v>0</v>
      </c>
      <c r="J17" s="21">
        <f t="shared" si="2"/>
        <v>6.4067115777660458E-2</v>
      </c>
      <c r="K17" s="4"/>
      <c r="L17" t="s">
        <v>266</v>
      </c>
      <c r="M17" s="5">
        <v>3.24910444</v>
      </c>
      <c r="N17" s="69">
        <v>4.8068468484409092E-2</v>
      </c>
    </row>
    <row r="18" spans="1:14" x14ac:dyDescent="0.25">
      <c r="A18" s="15"/>
      <c r="B18" s="53">
        <v>12</v>
      </c>
      <c r="C18" s="17" t="s">
        <v>266</v>
      </c>
      <c r="D18" s="18">
        <v>66.740818999999988</v>
      </c>
      <c r="E18" s="19">
        <v>67.593258999999975</v>
      </c>
      <c r="F18" s="19">
        <f t="shared" si="0"/>
        <v>3.24910444</v>
      </c>
      <c r="G18" s="19">
        <v>0</v>
      </c>
      <c r="H18" s="19">
        <v>3.24910444</v>
      </c>
      <c r="I18" s="20">
        <f t="shared" si="1"/>
        <v>0</v>
      </c>
      <c r="J18" s="21">
        <f t="shared" si="2"/>
        <v>4.8068468484409092E-2</v>
      </c>
      <c r="K18" s="4"/>
      <c r="L18" t="s">
        <v>263</v>
      </c>
      <c r="M18" s="5">
        <v>1.1412569700000001</v>
      </c>
      <c r="N18" s="69">
        <v>4.6265408871423615E-2</v>
      </c>
    </row>
    <row r="19" spans="1:14" x14ac:dyDescent="0.25">
      <c r="A19" s="15"/>
      <c r="B19" s="53">
        <v>13</v>
      </c>
      <c r="C19" s="17" t="s">
        <v>267</v>
      </c>
      <c r="D19" s="18">
        <v>83.971660000000014</v>
      </c>
      <c r="E19" s="19">
        <v>85.517482000000015</v>
      </c>
      <c r="F19" s="19">
        <f t="shared" si="0"/>
        <v>5.8495035399999988</v>
      </c>
      <c r="G19" s="19">
        <v>0</v>
      </c>
      <c r="H19" s="19">
        <v>5.8495035399999988</v>
      </c>
      <c r="I19" s="20">
        <f t="shared" si="1"/>
        <v>0</v>
      </c>
      <c r="J19" s="21">
        <f t="shared" si="2"/>
        <v>6.8401260224196E-2</v>
      </c>
      <c r="K19" s="4"/>
      <c r="L19" t="s">
        <v>274</v>
      </c>
      <c r="M19" s="5">
        <v>4.3658042600000009</v>
      </c>
      <c r="N19" s="69">
        <v>4.5874470389328639E-2</v>
      </c>
    </row>
    <row r="20" spans="1:14" x14ac:dyDescent="0.25">
      <c r="A20" s="15"/>
      <c r="B20" s="53">
        <v>14</v>
      </c>
      <c r="C20" s="17" t="s">
        <v>268</v>
      </c>
      <c r="D20" s="18">
        <v>79.081761</v>
      </c>
      <c r="E20" s="19">
        <v>79.461292999999984</v>
      </c>
      <c r="F20" s="19">
        <f t="shared" si="0"/>
        <v>4.1152355399999996</v>
      </c>
      <c r="G20" s="19">
        <v>0</v>
      </c>
      <c r="H20" s="19">
        <v>4.1152355399999996</v>
      </c>
      <c r="I20" s="20">
        <f t="shared" si="1"/>
        <v>0</v>
      </c>
      <c r="J20" s="21">
        <f t="shared" si="2"/>
        <v>5.1789184200664848E-2</v>
      </c>
      <c r="K20" s="4"/>
      <c r="L20" t="s">
        <v>279</v>
      </c>
      <c r="M20" s="5">
        <v>1.6355964200000004</v>
      </c>
      <c r="N20" s="69">
        <v>4.2450083733726107E-2</v>
      </c>
    </row>
    <row r="21" spans="1:14" x14ac:dyDescent="0.25">
      <c r="A21" s="15"/>
      <c r="B21" s="53">
        <v>15</v>
      </c>
      <c r="C21" s="17" t="s">
        <v>269</v>
      </c>
      <c r="D21" s="18">
        <v>681.61319699999979</v>
      </c>
      <c r="E21" s="19">
        <v>688.01854500000002</v>
      </c>
      <c r="F21" s="19">
        <f t="shared" si="0"/>
        <v>33.117248780000004</v>
      </c>
      <c r="G21" s="19">
        <v>0</v>
      </c>
      <c r="H21" s="19">
        <v>33.117248780000004</v>
      </c>
      <c r="I21" s="20">
        <f t="shared" si="1"/>
        <v>0</v>
      </c>
      <c r="J21" s="21">
        <f t="shared" si="2"/>
        <v>4.8134238561839932E-2</v>
      </c>
      <c r="K21" s="4"/>
      <c r="L21" t="s">
        <v>275</v>
      </c>
      <c r="M21" s="5">
        <v>5.938538330000001</v>
      </c>
      <c r="N21" s="69">
        <v>4.225897186837297E-2</v>
      </c>
    </row>
    <row r="22" spans="1:14" x14ac:dyDescent="0.25">
      <c r="A22" s="15"/>
      <c r="B22" s="53">
        <v>16</v>
      </c>
      <c r="C22" s="17" t="s">
        <v>270</v>
      </c>
      <c r="D22" s="18">
        <v>54.634875000000015</v>
      </c>
      <c r="E22" s="19">
        <v>54.654874999999997</v>
      </c>
      <c r="F22" s="19">
        <f t="shared" si="0"/>
        <v>3.5626877700000001</v>
      </c>
      <c r="G22" s="19">
        <v>0</v>
      </c>
      <c r="H22" s="19">
        <v>3.5626877700000001</v>
      </c>
      <c r="I22" s="20">
        <f t="shared" si="1"/>
        <v>0</v>
      </c>
      <c r="J22" s="21">
        <f t="shared" si="2"/>
        <v>6.518517826634862E-2</v>
      </c>
      <c r="K22" s="4"/>
      <c r="L22" t="s">
        <v>261</v>
      </c>
      <c r="M22" s="5">
        <v>3.0475220900000002</v>
      </c>
      <c r="N22" s="69">
        <v>4.106632235078931E-2</v>
      </c>
    </row>
    <row r="23" spans="1:14" x14ac:dyDescent="0.25">
      <c r="A23" s="15"/>
      <c r="B23" s="53">
        <v>17</v>
      </c>
      <c r="C23" s="17" t="s">
        <v>271</v>
      </c>
      <c r="D23" s="18">
        <v>24.613692999999998</v>
      </c>
      <c r="E23" s="19">
        <v>25.587908999999996</v>
      </c>
      <c r="F23" s="19">
        <f t="shared" si="0"/>
        <v>0.73832452000000004</v>
      </c>
      <c r="G23" s="19">
        <v>0</v>
      </c>
      <c r="H23" s="19">
        <v>0.73832452000000004</v>
      </c>
      <c r="I23" s="20">
        <f t="shared" si="1"/>
        <v>0</v>
      </c>
      <c r="J23" s="21">
        <f t="shared" si="2"/>
        <v>2.8854429644876421E-2</v>
      </c>
      <c r="K23" s="4"/>
      <c r="L23" t="s">
        <v>257</v>
      </c>
      <c r="M23" s="5">
        <v>1.0432223999999999</v>
      </c>
      <c r="N23" s="69">
        <v>3.8267056058859564E-2</v>
      </c>
    </row>
    <row r="24" spans="1:14" x14ac:dyDescent="0.25">
      <c r="A24" s="15"/>
      <c r="B24" s="53">
        <v>18</v>
      </c>
      <c r="C24" s="17" t="s">
        <v>272</v>
      </c>
      <c r="D24" s="18">
        <v>12.496238</v>
      </c>
      <c r="E24" s="19">
        <v>19.450400000000002</v>
      </c>
      <c r="F24" s="19">
        <f t="shared" si="0"/>
        <v>0.21175329000000004</v>
      </c>
      <c r="G24" s="19">
        <v>0</v>
      </c>
      <c r="H24" s="19">
        <v>0.21175329000000004</v>
      </c>
      <c r="I24" s="20">
        <f t="shared" si="1"/>
        <v>0</v>
      </c>
      <c r="J24" s="21">
        <f t="shared" si="2"/>
        <v>1.0886834718052072E-2</v>
      </c>
      <c r="K24" s="4"/>
      <c r="L24" t="s">
        <v>256</v>
      </c>
      <c r="M24" s="5">
        <v>2.8615428000000014</v>
      </c>
      <c r="N24" s="69">
        <v>3.724055214881216E-2</v>
      </c>
    </row>
    <row r="25" spans="1:14" x14ac:dyDescent="0.25">
      <c r="A25" s="15"/>
      <c r="B25" s="53">
        <v>19</v>
      </c>
      <c r="C25" s="17" t="s">
        <v>273</v>
      </c>
      <c r="D25" s="18">
        <v>40.622729</v>
      </c>
      <c r="E25" s="19">
        <v>46.077241999999998</v>
      </c>
      <c r="F25" s="19">
        <f t="shared" si="0"/>
        <v>2.5131809599999992</v>
      </c>
      <c r="G25" s="19">
        <v>0</v>
      </c>
      <c r="H25" s="19">
        <v>2.5131809599999992</v>
      </c>
      <c r="I25" s="20">
        <f t="shared" si="1"/>
        <v>0</v>
      </c>
      <c r="J25" s="21">
        <f t="shared" si="2"/>
        <v>5.4542781879175828E-2</v>
      </c>
      <c r="K25" s="4"/>
      <c r="L25" t="s">
        <v>264</v>
      </c>
      <c r="M25" s="5">
        <v>3.2407576699999994</v>
      </c>
      <c r="N25" s="69">
        <v>3.5964137112333698E-2</v>
      </c>
    </row>
    <row r="26" spans="1:14" x14ac:dyDescent="0.25">
      <c r="A26" s="15"/>
      <c r="B26" s="53">
        <v>20</v>
      </c>
      <c r="C26" s="17" t="s">
        <v>274</v>
      </c>
      <c r="D26" s="18">
        <v>91.724734999999981</v>
      </c>
      <c r="E26" s="19">
        <v>95.16849400000001</v>
      </c>
      <c r="F26" s="19">
        <f t="shared" si="0"/>
        <v>4.3658042600000009</v>
      </c>
      <c r="G26" s="19">
        <v>0</v>
      </c>
      <c r="H26" s="19">
        <v>4.3658042600000009</v>
      </c>
      <c r="I26" s="20">
        <f t="shared" si="1"/>
        <v>0</v>
      </c>
      <c r="J26" s="21">
        <f t="shared" si="2"/>
        <v>4.5874470389328639E-2</v>
      </c>
      <c r="K26" s="4"/>
      <c r="L26" t="s">
        <v>260</v>
      </c>
      <c r="M26" s="5">
        <v>2.8706258300000003</v>
      </c>
      <c r="N26" s="69">
        <v>3.4972686682243959E-2</v>
      </c>
    </row>
    <row r="27" spans="1:14" x14ac:dyDescent="0.25">
      <c r="A27" s="15"/>
      <c r="B27" s="53">
        <v>21</v>
      </c>
      <c r="C27" s="17" t="s">
        <v>275</v>
      </c>
      <c r="D27" s="18">
        <v>132.927627</v>
      </c>
      <c r="E27" s="19">
        <v>140.52727900000002</v>
      </c>
      <c r="F27" s="19">
        <f t="shared" si="0"/>
        <v>5.938538330000001</v>
      </c>
      <c r="G27" s="19">
        <v>0</v>
      </c>
      <c r="H27" s="19">
        <v>5.938538330000001</v>
      </c>
      <c r="I27" s="20">
        <f t="shared" si="1"/>
        <v>0</v>
      </c>
      <c r="J27" s="21">
        <f t="shared" si="2"/>
        <v>4.225897186837297E-2</v>
      </c>
      <c r="K27" s="4"/>
      <c r="L27" t="s">
        <v>276</v>
      </c>
      <c r="M27" s="5">
        <v>1.36449161</v>
      </c>
      <c r="N27" s="69">
        <v>3.2831719403987901E-2</v>
      </c>
    </row>
    <row r="28" spans="1:14" x14ac:dyDescent="0.25">
      <c r="A28" s="15"/>
      <c r="B28" s="53">
        <v>22</v>
      </c>
      <c r="C28" s="17" t="s">
        <v>276</v>
      </c>
      <c r="D28" s="18">
        <v>41.560163000000003</v>
      </c>
      <c r="E28" s="19">
        <v>41.560163000000003</v>
      </c>
      <c r="F28" s="19">
        <f t="shared" si="0"/>
        <v>1.36449161</v>
      </c>
      <c r="G28" s="19">
        <v>0</v>
      </c>
      <c r="H28" s="19">
        <v>1.36449161</v>
      </c>
      <c r="I28" s="20">
        <f t="shared" si="1"/>
        <v>0</v>
      </c>
      <c r="J28" s="21">
        <f t="shared" si="2"/>
        <v>3.2831719403987901E-2</v>
      </c>
      <c r="K28" s="4"/>
      <c r="L28" t="s">
        <v>278</v>
      </c>
      <c r="M28" s="5">
        <v>1.4186905299999999</v>
      </c>
      <c r="N28" s="69">
        <v>2.9481814428579826E-2</v>
      </c>
    </row>
    <row r="29" spans="1:14" x14ac:dyDescent="0.25">
      <c r="A29" s="15"/>
      <c r="B29" s="53">
        <v>23</v>
      </c>
      <c r="C29" s="17" t="s">
        <v>277</v>
      </c>
      <c r="D29" s="18">
        <v>42.766700999999998</v>
      </c>
      <c r="E29" s="19">
        <v>43.529853000000003</v>
      </c>
      <c r="F29" s="19">
        <f t="shared" si="0"/>
        <v>2.82782366</v>
      </c>
      <c r="G29" s="19">
        <v>0</v>
      </c>
      <c r="H29" s="19">
        <v>2.82782366</v>
      </c>
      <c r="I29" s="20">
        <f t="shared" si="1"/>
        <v>0</v>
      </c>
      <c r="J29" s="21">
        <f t="shared" si="2"/>
        <v>6.4962858018381087E-2</v>
      </c>
      <c r="K29" s="4"/>
      <c r="L29" t="s">
        <v>271</v>
      </c>
      <c r="M29" s="5">
        <v>0.73832452000000004</v>
      </c>
      <c r="N29" s="69">
        <v>2.8854429644876421E-2</v>
      </c>
    </row>
    <row r="30" spans="1:14" x14ac:dyDescent="0.25">
      <c r="A30" s="15"/>
      <c r="B30" s="53">
        <v>24</v>
      </c>
      <c r="C30" s="17" t="s">
        <v>278</v>
      </c>
      <c r="D30" s="18">
        <v>48.871898999999999</v>
      </c>
      <c r="E30" s="19">
        <v>48.120869000000006</v>
      </c>
      <c r="F30" s="19">
        <f t="shared" si="0"/>
        <v>1.4186905299999999</v>
      </c>
      <c r="G30" s="19">
        <v>0</v>
      </c>
      <c r="H30" s="19">
        <v>1.4186905299999999</v>
      </c>
      <c r="I30" s="20">
        <f t="shared" si="1"/>
        <v>0</v>
      </c>
      <c r="J30" s="21">
        <f t="shared" si="2"/>
        <v>2.9481814428579826E-2</v>
      </c>
      <c r="K30" s="4"/>
      <c r="L30" t="s">
        <v>255</v>
      </c>
      <c r="M30" s="5">
        <v>0.46237350999999999</v>
      </c>
      <c r="N30" s="69">
        <v>1.3049329432346202E-2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38.295355000000001</v>
      </c>
      <c r="E31" s="26">
        <v>38.529875000000004</v>
      </c>
      <c r="F31" s="26">
        <f t="shared" si="0"/>
        <v>1.6355964200000004</v>
      </c>
      <c r="G31" s="26">
        <v>0</v>
      </c>
      <c r="H31" s="26">
        <v>1.6355964200000004</v>
      </c>
      <c r="I31" s="27">
        <f t="shared" si="1"/>
        <v>0</v>
      </c>
      <c r="J31" s="28">
        <f t="shared" si="2"/>
        <v>4.2450083733726107E-2</v>
      </c>
      <c r="K31" s="4"/>
      <c r="L31" t="s">
        <v>272</v>
      </c>
      <c r="M31" s="5">
        <v>0.21175329000000004</v>
      </c>
      <c r="N31" s="69">
        <v>1.0886834718052072E-2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8" width="0" hidden="1" customWidth="1"/>
  </cols>
  <sheetData>
    <row r="1" spans="1:11" ht="15.75" x14ac:dyDescent="0.25">
      <c r="A1" s="48">
        <v>66</v>
      </c>
      <c r="B1" s="47" t="s">
        <v>39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984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2123.5458120000003</v>
      </c>
      <c r="E6" s="12">
        <v>2222.4911620000003</v>
      </c>
      <c r="F6" s="12">
        <v>105.72436513000002</v>
      </c>
      <c r="G6" s="12">
        <v>0</v>
      </c>
      <c r="H6" s="12">
        <v>105.72436513000002</v>
      </c>
      <c r="I6" s="13">
        <v>0</v>
      </c>
      <c r="J6" s="14">
        <v>4.7570207224068149E-2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1707.1967250000014</v>
      </c>
      <c r="E7" s="36">
        <f ca="1">SUM(E8:OFFSET(E6,MATCH("PROYECTOS",$A$8:$A$50,0),0))</f>
        <v>1730.8587460000003</v>
      </c>
      <c r="F7" s="36">
        <f ca="1">SUM(F8:OFFSET(F6,MATCH("PROYECTOS",$A$8:$A$50,0),0))</f>
        <v>104.02413525000009</v>
      </c>
      <c r="G7" s="36">
        <f ca="1">SUM(G8:OFFSET(G6,MATCH("PROYECTOS",$A$8:$A$50,0),0))</f>
        <v>0</v>
      </c>
      <c r="H7" s="36">
        <f ca="1">SUM(H8:OFFSET(H6,MATCH("PROYECTOS",$A$8:$A$50,0),0))</f>
        <v>104.02413525000009</v>
      </c>
      <c r="I7" s="37">
        <f ca="1">IFERROR(G7/E7,0)</f>
        <v>0</v>
      </c>
      <c r="J7" s="38">
        <f ca="1">IFERROR(SUM(G7,H7)/E7,0)</f>
        <v>6.0099725347547261E-2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1535.9880200000016</v>
      </c>
      <c r="E8" s="19">
        <v>1545.9360240000005</v>
      </c>
      <c r="F8" s="19">
        <f t="shared" ref="F8:F13" si="0">SUM(G8,H8)</f>
        <v>101.84048242000007</v>
      </c>
      <c r="G8" s="19">
        <v>0</v>
      </c>
      <c r="H8" s="19">
        <v>101.84048242000007</v>
      </c>
      <c r="I8" s="20">
        <f t="shared" ref="I8:I14" si="1">IFERROR(G8/E8,0)</f>
        <v>0</v>
      </c>
      <c r="J8" s="21">
        <f t="shared" ref="J8:J14" si="2">IFERROR(SUM(G8,H8)/E8,0)</f>
        <v>6.5876259327016004E-2</v>
      </c>
      <c r="K8" s="4"/>
    </row>
    <row r="9" spans="1:11" ht="38.25" x14ac:dyDescent="0.25">
      <c r="A9" s="15"/>
      <c r="B9" s="17">
        <v>3000402</v>
      </c>
      <c r="C9" s="17" t="s">
        <v>986</v>
      </c>
      <c r="D9" s="18">
        <v>39.089501000000006</v>
      </c>
      <c r="E9" s="19">
        <v>39.485402999999998</v>
      </c>
      <c r="F9" s="19">
        <f t="shared" si="0"/>
        <v>0.74364163999999988</v>
      </c>
      <c r="G9" s="19">
        <v>0</v>
      </c>
      <c r="H9" s="19">
        <v>0.74364163999999988</v>
      </c>
      <c r="I9" s="20">
        <f t="shared" si="1"/>
        <v>0</v>
      </c>
      <c r="J9" s="21">
        <f t="shared" si="2"/>
        <v>1.8833330382875917E-2</v>
      </c>
      <c r="K9" s="4"/>
    </row>
    <row r="10" spans="1:11" ht="38.25" x14ac:dyDescent="0.25">
      <c r="A10" s="15"/>
      <c r="B10" s="17">
        <v>3000403</v>
      </c>
      <c r="C10" s="17" t="s">
        <v>987</v>
      </c>
      <c r="D10" s="18">
        <v>48.063997000000015</v>
      </c>
      <c r="E10" s="19">
        <v>50.220056000000014</v>
      </c>
      <c r="F10" s="19">
        <f t="shared" si="0"/>
        <v>0.76642809000000012</v>
      </c>
      <c r="G10" s="19">
        <v>0</v>
      </c>
      <c r="H10" s="19">
        <v>0.76642809000000012</v>
      </c>
      <c r="I10" s="20">
        <f t="shared" si="1"/>
        <v>0</v>
      </c>
      <c r="J10" s="21">
        <f t="shared" si="2"/>
        <v>1.5261394571125127E-2</v>
      </c>
      <c r="K10" s="4"/>
    </row>
    <row r="11" spans="1:11" ht="51" x14ac:dyDescent="0.25">
      <c r="A11" s="15"/>
      <c r="B11" s="17">
        <v>3000404</v>
      </c>
      <c r="C11" s="17" t="s">
        <v>988</v>
      </c>
      <c r="D11" s="18">
        <v>4.7006329999999998</v>
      </c>
      <c r="E11" s="19">
        <v>4.7837240000000003</v>
      </c>
      <c r="F11" s="19">
        <f t="shared" si="0"/>
        <v>3.3055970000000004E-2</v>
      </c>
      <c r="G11" s="19">
        <v>0</v>
      </c>
      <c r="H11" s="19">
        <v>3.3055970000000004E-2</v>
      </c>
      <c r="I11" s="20">
        <f t="shared" si="1"/>
        <v>0</v>
      </c>
      <c r="J11" s="21">
        <f t="shared" si="2"/>
        <v>6.9100913848708671E-3</v>
      </c>
      <c r="K11" s="4"/>
    </row>
    <row r="12" spans="1:11" ht="38.25" x14ac:dyDescent="0.25">
      <c r="A12" s="15"/>
      <c r="B12" s="17">
        <v>3000405</v>
      </c>
      <c r="C12" s="17" t="s">
        <v>989</v>
      </c>
      <c r="D12" s="18">
        <v>58.426478999999986</v>
      </c>
      <c r="E12" s="19">
        <v>70.555802999999997</v>
      </c>
      <c r="F12" s="19">
        <f t="shared" si="0"/>
        <v>0.55428827999999997</v>
      </c>
      <c r="G12" s="19">
        <v>0</v>
      </c>
      <c r="H12" s="19">
        <v>0.55428827999999997</v>
      </c>
      <c r="I12" s="20">
        <f t="shared" si="1"/>
        <v>0</v>
      </c>
      <c r="J12" s="21">
        <f t="shared" si="2"/>
        <v>7.8560268104382568E-3</v>
      </c>
      <c r="K12" s="4"/>
    </row>
    <row r="13" spans="1:11" ht="25.5" x14ac:dyDescent="0.25">
      <c r="A13" s="15"/>
      <c r="B13" s="17">
        <v>3000406</v>
      </c>
      <c r="C13" s="17" t="s">
        <v>990</v>
      </c>
      <c r="D13" s="18">
        <v>20.928094999999995</v>
      </c>
      <c r="E13" s="19">
        <v>19.877735999999999</v>
      </c>
      <c r="F13" s="19">
        <f t="shared" si="0"/>
        <v>8.6238849999999992E-2</v>
      </c>
      <c r="G13" s="19">
        <v>0</v>
      </c>
      <c r="H13" s="19">
        <v>8.6238849999999992E-2</v>
      </c>
      <c r="I13" s="20">
        <f t="shared" si="1"/>
        <v>0</v>
      </c>
      <c r="J13" s="21">
        <f t="shared" si="2"/>
        <v>4.3384644005735867E-3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416.34908699999892</v>
      </c>
      <c r="E14" s="43">
        <f t="shared" ref="E14:H14" ca="1" si="3">OFFSET(E14,-MATCH("PROYECTOS",$A$8:$A$50,0)-1,0)-(OFFSET(E14,-MATCH("PROYECTOS",$A$8:$A$50,0),0))</f>
        <v>491.63241599999992</v>
      </c>
      <c r="F14" s="43">
        <f t="shared" ca="1" si="3"/>
        <v>1.700229879999938</v>
      </c>
      <c r="G14" s="43">
        <f t="shared" ca="1" si="3"/>
        <v>0</v>
      </c>
      <c r="H14" s="43">
        <f t="shared" ca="1" si="3"/>
        <v>1.700229879999938</v>
      </c>
      <c r="I14" s="44">
        <f t="shared" ca="1" si="1"/>
        <v>0</v>
      </c>
      <c r="J14" s="45">
        <f t="shared" ca="1" si="2"/>
        <v>3.4583355870495291E-3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1018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6.5876259327016004E-2</v>
      </c>
    </row>
    <row r="21" spans="1:4" ht="38.25" x14ac:dyDescent="0.25">
      <c r="A21" s="15"/>
      <c r="B21" s="17">
        <v>3000402</v>
      </c>
      <c r="C21" s="17" t="s">
        <v>986</v>
      </c>
      <c r="D21" s="21">
        <v>1.8833330382875917E-2</v>
      </c>
    </row>
    <row r="22" spans="1:4" ht="38.25" x14ac:dyDescent="0.25">
      <c r="A22" s="15"/>
      <c r="B22" s="17">
        <v>3000403</v>
      </c>
      <c r="C22" s="17" t="s">
        <v>987</v>
      </c>
      <c r="D22" s="21">
        <v>1.5261394571125127E-2</v>
      </c>
    </row>
    <row r="23" spans="1:4" ht="51" x14ac:dyDescent="0.25">
      <c r="A23" s="15"/>
      <c r="B23" s="17">
        <v>3000404</v>
      </c>
      <c r="C23" s="17" t="s">
        <v>988</v>
      </c>
      <c r="D23" s="21">
        <v>6.9100913848708671E-3</v>
      </c>
    </row>
    <row r="24" spans="1:4" ht="38.25" x14ac:dyDescent="0.25">
      <c r="A24" s="15"/>
      <c r="B24" s="17">
        <v>3000405</v>
      </c>
      <c r="C24" s="17" t="s">
        <v>989</v>
      </c>
      <c r="D24" s="21">
        <v>7.8560268104382568E-3</v>
      </c>
    </row>
    <row r="25" spans="1:4" ht="26.25" thickBot="1" x14ac:dyDescent="0.3">
      <c r="A25" s="22"/>
      <c r="B25" s="24">
        <v>3000406</v>
      </c>
      <c r="C25" s="24" t="s">
        <v>990</v>
      </c>
      <c r="D25" s="28">
        <v>4.3384644005735867E-3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activeCell="R9" sqref="R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66</v>
      </c>
      <c r="B1" s="47" t="s">
        <v>39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985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2123.5458120000003</v>
      </c>
      <c r="I6" s="12">
        <v>2222.4911620000003</v>
      </c>
      <c r="J6" s="12">
        <v>105.72436513000002</v>
      </c>
      <c r="K6" s="12">
        <v>0</v>
      </c>
      <c r="L6" s="12">
        <v>105.72436513000002</v>
      </c>
      <c r="M6" s="13">
        <v>0</v>
      </c>
      <c r="N6" s="14">
        <v>4.7570207224068149E-2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1707.1967249999996</v>
      </c>
      <c r="I7" s="36">
        <f ca="1">SUM(I8:OFFSET(I6,MATCH("PROYECTOS",$A$8:$A$50,0),0))</f>
        <v>1730.8587459999997</v>
      </c>
      <c r="J7" s="36">
        <f ca="1">SUM(J8:OFFSET(J6,MATCH("PROYECTOS",$A$8:$A$50,0),0))</f>
        <v>104.02413524999999</v>
      </c>
      <c r="K7" s="36">
        <f ca="1">SUM(K8:OFFSET(K6,MATCH("PROYECTOS",$A$8:$A$50,0),0))</f>
        <v>0</v>
      </c>
      <c r="L7" s="36">
        <f ca="1">SUM(L8:OFFSET(L6,MATCH("PROYECTOS",$A$8:$A$50,0),0))</f>
        <v>104.02413524999999</v>
      </c>
      <c r="M7" s="37">
        <f ca="1">IFERROR(K7/I7,0)</f>
        <v>0</v>
      </c>
      <c r="N7" s="38">
        <f ca="1">IFERROR(SUM(K7,L7)/I7,0)</f>
        <v>6.0099725347547227E-2</v>
      </c>
      <c r="O7" s="62"/>
      <c r="P7" s="36"/>
      <c r="Q7" s="38"/>
    </row>
    <row r="8" spans="1:17" ht="25.5" x14ac:dyDescent="0.25">
      <c r="A8" s="15"/>
      <c r="B8" s="17">
        <v>5001353</v>
      </c>
      <c r="C8" s="17" t="s">
        <v>991</v>
      </c>
      <c r="D8" s="66">
        <v>3000001</v>
      </c>
      <c r="E8" s="17" t="s">
        <v>281</v>
      </c>
      <c r="F8" s="67">
        <v>3</v>
      </c>
      <c r="G8" s="17" t="s">
        <v>1008</v>
      </c>
      <c r="H8" s="18">
        <v>1118.9839919999997</v>
      </c>
      <c r="I8" s="19">
        <v>1129.1231809999999</v>
      </c>
      <c r="J8" s="19">
        <f t="shared" ref="J8:J24" si="0">SUM(K8,L8)</f>
        <v>83.209207509999999</v>
      </c>
      <c r="K8" s="19">
        <v>0</v>
      </c>
      <c r="L8" s="19">
        <v>83.209207509999999</v>
      </c>
      <c r="M8" s="20">
        <f t="shared" ref="M8:M25" si="1">IFERROR(K8/I8,0)</f>
        <v>0</v>
      </c>
      <c r="N8" s="21">
        <f t="shared" ref="N8:N25" si="2">IFERROR(SUM(K8,L8)/I8,0)</f>
        <v>7.3693649116570573E-2</v>
      </c>
      <c r="O8" s="68">
        <v>83.568259590000025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5001549</v>
      </c>
      <c r="C9" s="17" t="s">
        <v>992</v>
      </c>
      <c r="D9" s="66">
        <v>3000001</v>
      </c>
      <c r="E9" s="17" t="s">
        <v>281</v>
      </c>
      <c r="F9" s="67">
        <v>1</v>
      </c>
      <c r="G9" s="17" t="s">
        <v>535</v>
      </c>
      <c r="H9" s="18">
        <v>302.62994200000003</v>
      </c>
      <c r="I9" s="19">
        <v>301.73771199999999</v>
      </c>
      <c r="J9" s="19">
        <f t="shared" si="0"/>
        <v>16.81998591</v>
      </c>
      <c r="K9" s="19">
        <v>0</v>
      </c>
      <c r="L9" s="19">
        <v>16.81998591</v>
      </c>
      <c r="M9" s="20">
        <f t="shared" si="1"/>
        <v>0</v>
      </c>
      <c r="N9" s="21">
        <f t="shared" si="2"/>
        <v>5.5743731197908736E-2</v>
      </c>
      <c r="O9" s="68">
        <v>20.693232050000002</v>
      </c>
      <c r="P9" s="19">
        <v>0</v>
      </c>
      <c r="Q9" s="21">
        <f t="shared" ref="Q9:Q24" si="3">IFERROR(P9/O9,0)</f>
        <v>0</v>
      </c>
    </row>
    <row r="10" spans="1:17" x14ac:dyDescent="0.25">
      <c r="A10" s="15"/>
      <c r="B10" s="17">
        <v>5001550</v>
      </c>
      <c r="C10" s="17" t="s">
        <v>993</v>
      </c>
      <c r="D10" s="66">
        <v>3000001</v>
      </c>
      <c r="E10" s="17" t="s">
        <v>281</v>
      </c>
      <c r="F10" s="67">
        <v>101</v>
      </c>
      <c r="G10" s="17" t="s">
        <v>1009</v>
      </c>
      <c r="H10" s="18">
        <v>73.562649000000022</v>
      </c>
      <c r="I10" s="19">
        <v>73.985343</v>
      </c>
      <c r="J10" s="19">
        <f t="shared" si="0"/>
        <v>0.77992325000000007</v>
      </c>
      <c r="K10" s="19">
        <v>0</v>
      </c>
      <c r="L10" s="19">
        <v>0.77992325000000007</v>
      </c>
      <c r="M10" s="20">
        <f t="shared" si="1"/>
        <v>0</v>
      </c>
      <c r="N10" s="21">
        <f t="shared" si="2"/>
        <v>1.0541591325730558E-2</v>
      </c>
      <c r="O10" s="68">
        <v>3.8871916199999994</v>
      </c>
      <c r="P10" s="19">
        <v>0</v>
      </c>
      <c r="Q10" s="21">
        <f t="shared" si="3"/>
        <v>0</v>
      </c>
    </row>
    <row r="11" spans="1:17" x14ac:dyDescent="0.25">
      <c r="A11" s="15"/>
      <c r="B11" s="17">
        <v>5001551</v>
      </c>
      <c r="C11" s="17" t="s">
        <v>994</v>
      </c>
      <c r="D11" s="66">
        <v>3000001</v>
      </c>
      <c r="E11" s="17" t="s">
        <v>281</v>
      </c>
      <c r="F11" s="67">
        <v>6</v>
      </c>
      <c r="G11" s="17" t="s">
        <v>635</v>
      </c>
      <c r="H11" s="18">
        <v>15.471666000000003</v>
      </c>
      <c r="I11" s="19">
        <v>15.398139000000004</v>
      </c>
      <c r="J11" s="19">
        <f t="shared" si="0"/>
        <v>0.4317728400000001</v>
      </c>
      <c r="K11" s="19">
        <v>0</v>
      </c>
      <c r="L11" s="19">
        <v>0.4317728400000001</v>
      </c>
      <c r="M11" s="20">
        <f t="shared" si="1"/>
        <v>0</v>
      </c>
      <c r="N11" s="21">
        <f t="shared" si="2"/>
        <v>2.8040585943535125E-2</v>
      </c>
      <c r="O11" s="68">
        <v>0.55160266000000002</v>
      </c>
      <c r="P11" s="19">
        <v>0</v>
      </c>
      <c r="Q11" s="21">
        <f t="shared" si="3"/>
        <v>0</v>
      </c>
    </row>
    <row r="12" spans="1:17" x14ac:dyDescent="0.25">
      <c r="A12" s="15"/>
      <c r="B12" s="17">
        <v>5001552</v>
      </c>
      <c r="C12" s="17" t="s">
        <v>995</v>
      </c>
      <c r="D12" s="66">
        <v>3000001</v>
      </c>
      <c r="E12" s="17" t="s">
        <v>281</v>
      </c>
      <c r="F12" s="67">
        <v>3</v>
      </c>
      <c r="G12" s="17" t="s">
        <v>1008</v>
      </c>
      <c r="H12" s="18">
        <v>2.8347899999999999</v>
      </c>
      <c r="I12" s="19">
        <v>2.8553429999999995</v>
      </c>
      <c r="J12" s="19">
        <f t="shared" si="0"/>
        <v>3.6377850000000003E-2</v>
      </c>
      <c r="K12" s="19">
        <v>0</v>
      </c>
      <c r="L12" s="19">
        <v>3.6377850000000003E-2</v>
      </c>
      <c r="M12" s="20">
        <f t="shared" si="1"/>
        <v>0</v>
      </c>
      <c r="N12" s="21">
        <f t="shared" si="2"/>
        <v>1.274027323512447E-2</v>
      </c>
      <c r="O12" s="68">
        <v>0.10922465000000001</v>
      </c>
      <c r="P12" s="19">
        <v>0</v>
      </c>
      <c r="Q12" s="21">
        <f t="shared" si="3"/>
        <v>0</v>
      </c>
    </row>
    <row r="13" spans="1:17" x14ac:dyDescent="0.25">
      <c r="A13" s="15"/>
      <c r="B13" s="17">
        <v>5001553</v>
      </c>
      <c r="C13" s="17" t="s">
        <v>996</v>
      </c>
      <c r="D13" s="66">
        <v>3000001</v>
      </c>
      <c r="E13" s="17" t="s">
        <v>281</v>
      </c>
      <c r="F13" s="67">
        <v>152</v>
      </c>
      <c r="G13" s="17" t="s">
        <v>1010</v>
      </c>
      <c r="H13" s="18">
        <v>22.504981000000001</v>
      </c>
      <c r="I13" s="19">
        <v>22.836306</v>
      </c>
      <c r="J13" s="19">
        <f t="shared" si="0"/>
        <v>0.5632150600000001</v>
      </c>
      <c r="K13" s="19">
        <v>0</v>
      </c>
      <c r="L13" s="19">
        <v>0.5632150600000001</v>
      </c>
      <c r="M13" s="20">
        <f t="shared" si="1"/>
        <v>0</v>
      </c>
      <c r="N13" s="21">
        <f t="shared" si="2"/>
        <v>2.466314210363095E-2</v>
      </c>
      <c r="O13" s="68">
        <v>0.91298772000000017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5003195</v>
      </c>
      <c r="C14" s="17" t="s">
        <v>997</v>
      </c>
      <c r="D14" s="66">
        <v>3000402</v>
      </c>
      <c r="E14" s="17" t="s">
        <v>986</v>
      </c>
      <c r="F14" s="67">
        <v>3</v>
      </c>
      <c r="G14" s="17" t="s">
        <v>1008</v>
      </c>
      <c r="H14" s="18">
        <v>33.811487</v>
      </c>
      <c r="I14" s="19">
        <v>34.130134999999989</v>
      </c>
      <c r="J14" s="19">
        <f t="shared" si="0"/>
        <v>0.60827794999999996</v>
      </c>
      <c r="K14" s="19">
        <v>0</v>
      </c>
      <c r="L14" s="19">
        <v>0.60827794999999996</v>
      </c>
      <c r="M14" s="20">
        <f t="shared" si="1"/>
        <v>0</v>
      </c>
      <c r="N14" s="21">
        <f t="shared" si="2"/>
        <v>1.7822313038023441E-2</v>
      </c>
      <c r="O14" s="68">
        <v>1.6857362100000002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5003196</v>
      </c>
      <c r="C15" s="17" t="s">
        <v>998</v>
      </c>
      <c r="D15" s="66">
        <v>3000402</v>
      </c>
      <c r="E15" s="17" t="s">
        <v>986</v>
      </c>
      <c r="F15" s="67">
        <v>3</v>
      </c>
      <c r="G15" s="17" t="s">
        <v>1008</v>
      </c>
      <c r="H15" s="18">
        <v>5.2780139999999989</v>
      </c>
      <c r="I15" s="19">
        <v>5.3552679999999988</v>
      </c>
      <c r="J15" s="19">
        <f t="shared" si="0"/>
        <v>0.13536369000000001</v>
      </c>
      <c r="K15" s="19">
        <v>0</v>
      </c>
      <c r="L15" s="19">
        <v>0.13536369000000001</v>
      </c>
      <c r="M15" s="20">
        <f t="shared" si="1"/>
        <v>0</v>
      </c>
      <c r="N15" s="21">
        <f t="shared" si="2"/>
        <v>2.5276734983197862E-2</v>
      </c>
      <c r="O15" s="68">
        <v>0.12043272000000002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5003197</v>
      </c>
      <c r="C16" s="17" t="s">
        <v>999</v>
      </c>
      <c r="D16" s="66">
        <v>3000403</v>
      </c>
      <c r="E16" s="17" t="s">
        <v>987</v>
      </c>
      <c r="F16" s="67">
        <v>240</v>
      </c>
      <c r="G16" s="17" t="s">
        <v>1011</v>
      </c>
      <c r="H16" s="18">
        <v>7.1344579999999986</v>
      </c>
      <c r="I16" s="19">
        <v>7.4008979999999989</v>
      </c>
      <c r="J16" s="19">
        <f t="shared" si="0"/>
        <v>3.6005000000000002E-2</v>
      </c>
      <c r="K16" s="19">
        <v>0</v>
      </c>
      <c r="L16" s="19">
        <v>3.6005000000000002E-2</v>
      </c>
      <c r="M16" s="20">
        <f t="shared" si="1"/>
        <v>0</v>
      </c>
      <c r="N16" s="21">
        <f t="shared" si="2"/>
        <v>4.8649501722628809E-3</v>
      </c>
      <c r="O16" s="68">
        <v>8.4951199999999991E-2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5003198</v>
      </c>
      <c r="C17" s="17" t="s">
        <v>1000</v>
      </c>
      <c r="D17" s="66">
        <v>3000403</v>
      </c>
      <c r="E17" s="17" t="s">
        <v>987</v>
      </c>
      <c r="F17" s="67">
        <v>240</v>
      </c>
      <c r="G17" s="17" t="s">
        <v>1011</v>
      </c>
      <c r="H17" s="18">
        <v>5.1261049999999981</v>
      </c>
      <c r="I17" s="19">
        <v>5.1237379999999986</v>
      </c>
      <c r="J17" s="19">
        <f t="shared" si="0"/>
        <v>7.7834769999999998E-2</v>
      </c>
      <c r="K17" s="19">
        <v>0</v>
      </c>
      <c r="L17" s="19">
        <v>7.7834769999999998E-2</v>
      </c>
      <c r="M17" s="20">
        <f t="shared" si="1"/>
        <v>0</v>
      </c>
      <c r="N17" s="21">
        <f t="shared" si="2"/>
        <v>1.5191012889417847E-2</v>
      </c>
      <c r="O17" s="68">
        <v>1.4791490000000001E-2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5003199</v>
      </c>
      <c r="C18" s="17" t="s">
        <v>1001</v>
      </c>
      <c r="D18" s="66">
        <v>3000403</v>
      </c>
      <c r="E18" s="17" t="s">
        <v>987</v>
      </c>
      <c r="F18" s="67">
        <v>66</v>
      </c>
      <c r="G18" s="17" t="s">
        <v>577</v>
      </c>
      <c r="H18" s="18">
        <v>35.803433999999989</v>
      </c>
      <c r="I18" s="19">
        <v>37.695419999999999</v>
      </c>
      <c r="J18" s="19">
        <f t="shared" si="0"/>
        <v>0.65258832000000011</v>
      </c>
      <c r="K18" s="19">
        <v>0</v>
      </c>
      <c r="L18" s="19">
        <v>0.65258832000000011</v>
      </c>
      <c r="M18" s="20">
        <f t="shared" si="1"/>
        <v>0</v>
      </c>
      <c r="N18" s="21">
        <f t="shared" si="2"/>
        <v>1.731213818548779E-2</v>
      </c>
      <c r="O18" s="68">
        <v>1.4994128199999996</v>
      </c>
      <c r="P18" s="19">
        <v>0</v>
      </c>
      <c r="Q18" s="21">
        <f t="shared" si="3"/>
        <v>0</v>
      </c>
    </row>
    <row r="19" spans="1:17" ht="51" x14ac:dyDescent="0.25">
      <c r="A19" s="15"/>
      <c r="B19" s="17">
        <v>5003200</v>
      </c>
      <c r="C19" s="17" t="s">
        <v>1002</v>
      </c>
      <c r="D19" s="66">
        <v>3000404</v>
      </c>
      <c r="E19" s="17" t="s">
        <v>988</v>
      </c>
      <c r="F19" s="67">
        <v>27</v>
      </c>
      <c r="G19" s="17" t="s">
        <v>1012</v>
      </c>
      <c r="H19" s="18">
        <v>4.7006329999999998</v>
      </c>
      <c r="I19" s="19">
        <v>4.7837240000000003</v>
      </c>
      <c r="J19" s="19">
        <f t="shared" si="0"/>
        <v>3.3055970000000004E-2</v>
      </c>
      <c r="K19" s="19">
        <v>0</v>
      </c>
      <c r="L19" s="19">
        <v>3.3055970000000004E-2</v>
      </c>
      <c r="M19" s="20">
        <f t="shared" si="1"/>
        <v>0</v>
      </c>
      <c r="N19" s="21">
        <f t="shared" si="2"/>
        <v>6.9100913848708671E-3</v>
      </c>
      <c r="O19" s="68">
        <v>4.3748589999999997E-2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5003201</v>
      </c>
      <c r="C20" s="17" t="s">
        <v>1003</v>
      </c>
      <c r="D20" s="66">
        <v>3000405</v>
      </c>
      <c r="E20" s="17" t="s">
        <v>989</v>
      </c>
      <c r="F20" s="67">
        <v>7</v>
      </c>
      <c r="G20" s="17" t="s">
        <v>1013</v>
      </c>
      <c r="H20" s="18">
        <v>19.845399999999994</v>
      </c>
      <c r="I20" s="19">
        <v>19.858325999999995</v>
      </c>
      <c r="J20" s="19">
        <f t="shared" si="0"/>
        <v>8.0974519999999994E-2</v>
      </c>
      <c r="K20" s="19">
        <v>0</v>
      </c>
      <c r="L20" s="19">
        <v>8.0974519999999994E-2</v>
      </c>
      <c r="M20" s="20">
        <f t="shared" si="1"/>
        <v>0</v>
      </c>
      <c r="N20" s="21">
        <f t="shared" si="2"/>
        <v>4.0776105699946719E-3</v>
      </c>
      <c r="O20" s="68">
        <v>0.40345262000000004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5003202</v>
      </c>
      <c r="C21" s="17" t="s">
        <v>1004</v>
      </c>
      <c r="D21" s="66">
        <v>3000405</v>
      </c>
      <c r="E21" s="17" t="s">
        <v>989</v>
      </c>
      <c r="F21" s="67">
        <v>542</v>
      </c>
      <c r="G21" s="17" t="s">
        <v>1014</v>
      </c>
      <c r="H21" s="18">
        <v>22.98331300000001</v>
      </c>
      <c r="I21" s="19">
        <v>34.854462999999996</v>
      </c>
      <c r="J21" s="19">
        <f t="shared" si="0"/>
        <v>5.89212E-2</v>
      </c>
      <c r="K21" s="19">
        <v>0</v>
      </c>
      <c r="L21" s="19">
        <v>5.89212E-2</v>
      </c>
      <c r="M21" s="20">
        <f t="shared" si="1"/>
        <v>0</v>
      </c>
      <c r="N21" s="21">
        <f t="shared" si="2"/>
        <v>1.6904922620669843E-3</v>
      </c>
      <c r="O21" s="68">
        <v>0.23024188000000001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5003203</v>
      </c>
      <c r="C22" s="17" t="s">
        <v>1005</v>
      </c>
      <c r="D22" s="66">
        <v>3000405</v>
      </c>
      <c r="E22" s="17" t="s">
        <v>989</v>
      </c>
      <c r="F22" s="67">
        <v>543</v>
      </c>
      <c r="G22" s="17" t="s">
        <v>1015</v>
      </c>
      <c r="H22" s="18">
        <v>15.597765999999998</v>
      </c>
      <c r="I22" s="19">
        <v>15.843013999999998</v>
      </c>
      <c r="J22" s="19">
        <f t="shared" si="0"/>
        <v>0.41439255999999997</v>
      </c>
      <c r="K22" s="19">
        <v>0</v>
      </c>
      <c r="L22" s="19">
        <v>0.41439255999999997</v>
      </c>
      <c r="M22" s="20">
        <f t="shared" si="1"/>
        <v>0</v>
      </c>
      <c r="N22" s="21">
        <f t="shared" si="2"/>
        <v>2.6156169526833719E-2</v>
      </c>
      <c r="O22" s="68">
        <v>0.39416265000000006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5003204</v>
      </c>
      <c r="C23" s="17" t="s">
        <v>1006</v>
      </c>
      <c r="D23" s="66">
        <v>3000406</v>
      </c>
      <c r="E23" s="17" t="s">
        <v>990</v>
      </c>
      <c r="F23" s="67">
        <v>544</v>
      </c>
      <c r="G23" s="17" t="s">
        <v>1016</v>
      </c>
      <c r="H23" s="18">
        <v>14.482336999999999</v>
      </c>
      <c r="I23" s="19">
        <v>13.821862999999997</v>
      </c>
      <c r="J23" s="19">
        <f t="shared" si="0"/>
        <v>8.5352350000000007E-2</v>
      </c>
      <c r="K23" s="19">
        <v>0</v>
      </c>
      <c r="L23" s="19">
        <v>8.5352350000000007E-2</v>
      </c>
      <c r="M23" s="20">
        <f t="shared" si="1"/>
        <v>0</v>
      </c>
      <c r="N23" s="21">
        <f t="shared" si="2"/>
        <v>6.1751697292904747E-3</v>
      </c>
      <c r="O23" s="68">
        <v>0.13785554999999999</v>
      </c>
      <c r="P23" s="19">
        <v>0</v>
      </c>
      <c r="Q23" s="21">
        <f t="shared" si="3"/>
        <v>0</v>
      </c>
    </row>
    <row r="24" spans="1:17" ht="63.75" x14ac:dyDescent="0.25">
      <c r="A24" s="15"/>
      <c r="B24" s="17">
        <v>5003205</v>
      </c>
      <c r="C24" s="17" t="s">
        <v>1007</v>
      </c>
      <c r="D24" s="66">
        <v>3000406</v>
      </c>
      <c r="E24" s="17" t="s">
        <v>990</v>
      </c>
      <c r="F24" s="67">
        <v>86</v>
      </c>
      <c r="G24" s="17" t="s">
        <v>504</v>
      </c>
      <c r="H24" s="18">
        <v>6.4457579999999979</v>
      </c>
      <c r="I24" s="19">
        <v>6.0558729999999992</v>
      </c>
      <c r="J24" s="19">
        <f t="shared" si="0"/>
        <v>8.8649999999999992E-4</v>
      </c>
      <c r="K24" s="19">
        <v>0</v>
      </c>
      <c r="L24" s="19">
        <v>8.8649999999999992E-4</v>
      </c>
      <c r="M24" s="20">
        <f t="shared" si="1"/>
        <v>0</v>
      </c>
      <c r="N24" s="21">
        <f t="shared" si="2"/>
        <v>1.4638682152020031E-4</v>
      </c>
      <c r="O24" s="68">
        <v>2.8959780000000004E-2</v>
      </c>
      <c r="P24" s="19">
        <v>0</v>
      </c>
      <c r="Q24" s="21">
        <f t="shared" si="3"/>
        <v>0</v>
      </c>
    </row>
    <row r="25" spans="1:17" ht="15.75" thickBot="1" x14ac:dyDescent="0.3">
      <c r="A25" s="39" t="s">
        <v>299</v>
      </c>
      <c r="B25" s="41"/>
      <c r="C25" s="41"/>
      <c r="D25" s="63"/>
      <c r="E25" s="41"/>
      <c r="F25" s="64"/>
      <c r="G25" s="41"/>
      <c r="H25" s="42">
        <f ca="1">OFFSET(H25,-MATCH("PROYECTOS",$A$8:$A$50,0)-1,0)-(OFFSET(H25,-MATCH("PROYECTOS",$A$8:$A$50,0),0))</f>
        <v>416.34908700000074</v>
      </c>
      <c r="I25" s="43">
        <f t="shared" ref="I25:L25" ca="1" si="4">OFFSET(I25,-MATCH("PROYECTOS",$A$8:$A$50,0)-1,0)-(OFFSET(I25,-MATCH("PROYECTOS",$A$8:$A$50,0),0))</f>
        <v>491.6324160000006</v>
      </c>
      <c r="J25" s="43">
        <f t="shared" ca="1" si="4"/>
        <v>1.7002298800000375</v>
      </c>
      <c r="K25" s="43">
        <f t="shared" ca="1" si="4"/>
        <v>0</v>
      </c>
      <c r="L25" s="43">
        <f t="shared" ca="1" si="4"/>
        <v>1.7002298800000375</v>
      </c>
      <c r="M25" s="44">
        <f t="shared" ca="1" si="1"/>
        <v>0</v>
      </c>
      <c r="N25" s="45">
        <f t="shared" ca="1" si="2"/>
        <v>3.4583355870497264E-3</v>
      </c>
      <c r="O25" s="65"/>
      <c r="P25" s="43"/>
      <c r="Q2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67</v>
      </c>
      <c r="B1" s="48" t="s">
        <v>40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1019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22.125677</v>
      </c>
      <c r="E6" s="12">
        <v>27.453158000000006</v>
      </c>
      <c r="F6" s="12">
        <v>2.9328229800000001</v>
      </c>
      <c r="G6" s="12">
        <v>0</v>
      </c>
      <c r="H6" s="12">
        <v>2.9328229800000001</v>
      </c>
      <c r="I6" s="13">
        <v>0</v>
      </c>
      <c r="J6" s="14">
        <v>0.10683007688951485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22.125677000000003</v>
      </c>
      <c r="E7" s="36">
        <f ca="1">SUM(E8:OFFSET(E6,MATCH("GOBIERNOS REGIONALES",$A$8:$A$50,0),0))</f>
        <v>27.453157999999998</v>
      </c>
      <c r="F7" s="36">
        <f ca="1">SUM(F8:OFFSET(F6,MATCH("GOBIERNOS REGIONALES",$A$8:$A$50,0),0))</f>
        <v>2.9328229800000001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2.9328229800000001</v>
      </c>
      <c r="I7" s="37">
        <f ca="1">IFERROR(G7/E7,0)</f>
        <v>0</v>
      </c>
      <c r="J7" s="38">
        <f ca="1">IFERROR(SUM(G7,H7)/E7,0)</f>
        <v>0.10683007688951487</v>
      </c>
      <c r="K7" s="4"/>
    </row>
    <row r="8" spans="1:11" x14ac:dyDescent="0.25">
      <c r="A8" s="15"/>
      <c r="B8" s="16">
        <v>4</v>
      </c>
      <c r="C8" s="17" t="s">
        <v>105</v>
      </c>
      <c r="D8" s="18">
        <v>22.125677000000003</v>
      </c>
      <c r="E8" s="19">
        <v>27.453157999999998</v>
      </c>
      <c r="F8" s="19">
        <f t="shared" ref="F8" si="0">SUM(G8,H8)</f>
        <v>2.9328229800000001</v>
      </c>
      <c r="G8" s="19">
        <v>0</v>
      </c>
      <c r="H8" s="19">
        <v>2.9328229800000001</v>
      </c>
      <c r="I8" s="20">
        <f t="shared" ref="I8:I10" si="1">IFERROR(G8/E8,0)</f>
        <v>0</v>
      </c>
      <c r="J8" s="21">
        <f t="shared" ref="J8" si="2">IFERROR(SUM(G8,H8)/E8,0)</f>
        <v>0.10683007688951487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>SUM(G10,H10)</f>
        <v>0</v>
      </c>
      <c r="G10" s="5"/>
      <c r="H10" s="5"/>
      <c r="I10" s="4">
        <f t="shared" si="1"/>
        <v>0</v>
      </c>
      <c r="J10" s="4">
        <f>IFERROR(SUM(G10,H10)/E10,0)</f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67</v>
      </c>
      <c r="B1" s="49" t="s">
        <v>40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1020</v>
      </c>
      <c r="L2" s="70" t="s">
        <v>1031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22.125677</v>
      </c>
      <c r="E6" s="12">
        <f ca="1">SUM(E7:OFFSET(E7,50,0))</f>
        <v>27.453158000000006</v>
      </c>
      <c r="F6" s="12">
        <f ca="1">SUM(F7:OFFSET(F7,50,0))</f>
        <v>2.9328229800000001</v>
      </c>
      <c r="G6" s="12">
        <f ca="1">SUM(G7:OFFSET(G7,50,0))</f>
        <v>0</v>
      </c>
      <c r="H6" s="12">
        <f ca="1">SUM(H7:OFFSET(H7,50,0))</f>
        <v>2.9328229800000001</v>
      </c>
      <c r="I6" s="13">
        <f ca="1">IFERROR(G6/E6,0)</f>
        <v>0</v>
      </c>
      <c r="J6" s="14">
        <f ca="1">IFERROR(SUM(G6,H6)/E6,0)</f>
        <v>0.10683007688951485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4</v>
      </c>
      <c r="C7" s="17" t="s">
        <v>258</v>
      </c>
      <c r="D7" s="18">
        <v>1.088706</v>
      </c>
      <c r="E7" s="19">
        <v>1.392304</v>
      </c>
      <c r="F7" s="19">
        <f t="shared" ref="F7:F13" si="0">SUM(G7,H7)</f>
        <v>0.17252547999999995</v>
      </c>
      <c r="G7" s="19">
        <v>0</v>
      </c>
      <c r="H7" s="19">
        <v>0.17252547999999995</v>
      </c>
      <c r="I7" s="20">
        <f t="shared" ref="I7:I13" si="1">IFERROR(G7/E7,0)</f>
        <v>0</v>
      </c>
      <c r="J7" s="21">
        <f t="shared" ref="J7:J13" si="2">IFERROR(SUM(G7,H7)/E7,0)</f>
        <v>0.12391365678759808</v>
      </c>
      <c r="K7" s="4"/>
      <c r="L7" t="s">
        <v>266</v>
      </c>
      <c r="M7" s="5">
        <v>0.19632535000000001</v>
      </c>
      <c r="N7" s="69">
        <v>0.15761875477190784</v>
      </c>
    </row>
    <row r="8" spans="1:14" x14ac:dyDescent="0.25">
      <c r="A8" s="15"/>
      <c r="B8" s="53">
        <v>7</v>
      </c>
      <c r="C8" s="17" t="s">
        <v>261</v>
      </c>
      <c r="D8" s="18">
        <v>1.3206590000000002</v>
      </c>
      <c r="E8" s="19">
        <v>1.6626179999999999</v>
      </c>
      <c r="F8" s="19">
        <f t="shared" si="0"/>
        <v>0.16284752</v>
      </c>
      <c r="G8" s="19">
        <v>0</v>
      </c>
      <c r="H8" s="19">
        <v>0.16284752</v>
      </c>
      <c r="I8" s="20">
        <f t="shared" si="1"/>
        <v>0</v>
      </c>
      <c r="J8" s="21">
        <f t="shared" si="2"/>
        <v>9.7946443500551539E-2</v>
      </c>
      <c r="K8" s="4"/>
      <c r="L8" t="s">
        <v>258</v>
      </c>
      <c r="M8" s="5">
        <v>0.17252547999999995</v>
      </c>
      <c r="N8" s="69">
        <v>0.12391365678759808</v>
      </c>
    </row>
    <row r="9" spans="1:14" x14ac:dyDescent="0.25">
      <c r="A9" s="15"/>
      <c r="B9" s="53">
        <v>8</v>
      </c>
      <c r="C9" s="17" t="s">
        <v>262</v>
      </c>
      <c r="D9" s="18">
        <v>1.2679920000000002</v>
      </c>
      <c r="E9" s="19">
        <v>1.8325820000000002</v>
      </c>
      <c r="F9" s="19">
        <f t="shared" si="0"/>
        <v>0.16895311999999998</v>
      </c>
      <c r="G9" s="19">
        <v>0</v>
      </c>
      <c r="H9" s="19">
        <v>0.16895311999999998</v>
      </c>
      <c r="I9" s="20">
        <f t="shared" si="1"/>
        <v>0</v>
      </c>
      <c r="J9" s="21">
        <f t="shared" si="2"/>
        <v>9.2194030062501958E-2</v>
      </c>
      <c r="K9" s="4"/>
      <c r="L9" t="s">
        <v>269</v>
      </c>
      <c r="M9" s="5">
        <v>2.0499776600000001</v>
      </c>
      <c r="N9" s="69">
        <v>0.1061345594821571</v>
      </c>
    </row>
    <row r="10" spans="1:14" x14ac:dyDescent="0.25">
      <c r="A10" s="15"/>
      <c r="B10" s="53">
        <v>10</v>
      </c>
      <c r="C10" s="17" t="s">
        <v>264</v>
      </c>
      <c r="D10" s="18">
        <v>0.78397499999999998</v>
      </c>
      <c r="E10" s="19">
        <v>1.0539339999999999</v>
      </c>
      <c r="F10" s="19">
        <f t="shared" si="0"/>
        <v>8.4056739999999991E-2</v>
      </c>
      <c r="G10" s="19">
        <v>0</v>
      </c>
      <c r="H10" s="19">
        <v>8.4056739999999991E-2</v>
      </c>
      <c r="I10" s="20">
        <f t="shared" si="1"/>
        <v>0</v>
      </c>
      <c r="J10" s="21">
        <f t="shared" si="2"/>
        <v>7.9755221863987688E-2</v>
      </c>
      <c r="K10" s="4"/>
      <c r="L10" t="s">
        <v>274</v>
      </c>
      <c r="M10" s="5">
        <v>9.8137110000000013E-2</v>
      </c>
      <c r="N10" s="69">
        <v>0.10316582497245748</v>
      </c>
    </row>
    <row r="11" spans="1:14" x14ac:dyDescent="0.25">
      <c r="A11" s="15"/>
      <c r="B11" s="53">
        <v>12</v>
      </c>
      <c r="C11" s="17" t="s">
        <v>266</v>
      </c>
      <c r="D11" s="18">
        <v>0.89401200000000003</v>
      </c>
      <c r="E11" s="19">
        <v>1.245571</v>
      </c>
      <c r="F11" s="19">
        <f t="shared" si="0"/>
        <v>0.19632535000000001</v>
      </c>
      <c r="G11" s="19">
        <v>0</v>
      </c>
      <c r="H11" s="19">
        <v>0.19632535000000001</v>
      </c>
      <c r="I11" s="20">
        <f t="shared" si="1"/>
        <v>0</v>
      </c>
      <c r="J11" s="21">
        <f t="shared" si="2"/>
        <v>0.15761875477190784</v>
      </c>
      <c r="K11" s="4"/>
      <c r="L11" t="s">
        <v>261</v>
      </c>
      <c r="M11" s="5">
        <v>0.16284752</v>
      </c>
      <c r="N11" s="69">
        <v>9.7946443500551539E-2</v>
      </c>
    </row>
    <row r="12" spans="1:14" x14ac:dyDescent="0.25">
      <c r="A12" s="15"/>
      <c r="B12" s="53">
        <v>15</v>
      </c>
      <c r="C12" s="17" t="s">
        <v>269</v>
      </c>
      <c r="D12" s="18">
        <v>16.132235999999999</v>
      </c>
      <c r="E12" s="19">
        <v>19.314893000000005</v>
      </c>
      <c r="F12" s="19">
        <f t="shared" si="0"/>
        <v>2.0499776600000001</v>
      </c>
      <c r="G12" s="19">
        <v>0</v>
      </c>
      <c r="H12" s="19">
        <v>2.0499776600000001</v>
      </c>
      <c r="I12" s="20">
        <f t="shared" si="1"/>
        <v>0</v>
      </c>
      <c r="J12" s="21">
        <f t="shared" si="2"/>
        <v>0.1061345594821571</v>
      </c>
      <c r="K12" s="4"/>
      <c r="L12" t="s">
        <v>262</v>
      </c>
      <c r="M12" s="5">
        <v>0.16895311999999998</v>
      </c>
      <c r="N12" s="69">
        <v>9.2194030062501958E-2</v>
      </c>
    </row>
    <row r="13" spans="1:14" ht="15.75" thickBot="1" x14ac:dyDescent="0.3">
      <c r="A13" s="22"/>
      <c r="B13" s="54">
        <v>20</v>
      </c>
      <c r="C13" s="24" t="s">
        <v>274</v>
      </c>
      <c r="D13" s="25">
        <v>0.63809700000000003</v>
      </c>
      <c r="E13" s="26">
        <v>0.95125599999999999</v>
      </c>
      <c r="F13" s="26">
        <f t="shared" si="0"/>
        <v>9.8137110000000013E-2</v>
      </c>
      <c r="G13" s="26">
        <v>0</v>
      </c>
      <c r="H13" s="26">
        <v>9.8137110000000013E-2</v>
      </c>
      <c r="I13" s="27">
        <f t="shared" si="1"/>
        <v>0</v>
      </c>
      <c r="J13" s="28">
        <f t="shared" si="2"/>
        <v>0.10316582497245748</v>
      </c>
      <c r="K13" s="4"/>
      <c r="L13" t="s">
        <v>264</v>
      </c>
      <c r="M13" s="5">
        <v>8.4056739999999991E-2</v>
      </c>
      <c r="N13" s="69">
        <v>7.9755221863987688E-2</v>
      </c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8" width="0" hidden="1" customWidth="1"/>
  </cols>
  <sheetData>
    <row r="1" spans="1:11" ht="15.75" x14ac:dyDescent="0.25">
      <c r="A1" s="48">
        <v>67</v>
      </c>
      <c r="B1" s="47" t="s">
        <v>40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1021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22.125677</v>
      </c>
      <c r="E6" s="12">
        <v>27.453158000000006</v>
      </c>
      <c r="F6" s="12">
        <v>2.9328229800000001</v>
      </c>
      <c r="G6" s="12">
        <v>0</v>
      </c>
      <c r="H6" s="12">
        <v>2.9328229800000001</v>
      </c>
      <c r="I6" s="13">
        <v>0</v>
      </c>
      <c r="J6" s="14">
        <v>0.10683007688951485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22.125676999999996</v>
      </c>
      <c r="E7" s="36">
        <f ca="1">SUM(E8:OFFSET(E6,MATCH("PROYECTOS",$A$8:$A$50,0),0))</f>
        <v>27.453157999999995</v>
      </c>
      <c r="F7" s="36">
        <f ca="1">SUM(F8:OFFSET(F6,MATCH("PROYECTOS",$A$8:$A$50,0),0))</f>
        <v>2.9328229800000001</v>
      </c>
      <c r="G7" s="36">
        <f ca="1">SUM(G8:OFFSET(G6,MATCH("PROYECTOS",$A$8:$A$50,0),0))</f>
        <v>0</v>
      </c>
      <c r="H7" s="36">
        <f ca="1">SUM(H8:OFFSET(H6,MATCH("PROYECTOS",$A$8:$A$50,0),0))</f>
        <v>2.9328229800000001</v>
      </c>
      <c r="I7" s="37">
        <f ca="1">IFERROR(G7/E7,0)</f>
        <v>0</v>
      </c>
      <c r="J7" s="38">
        <f ca="1">IFERROR(SUM(G7,H7)/E7,0)</f>
        <v>0.10683007688951489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0.39616099999999999</v>
      </c>
      <c r="E8" s="19">
        <v>0.39616099999999999</v>
      </c>
      <c r="F8" s="19">
        <f t="shared" ref="F8:F10" si="0">SUM(G8,H8)</f>
        <v>2.8133249999999999E-2</v>
      </c>
      <c r="G8" s="19">
        <v>0</v>
      </c>
      <c r="H8" s="19">
        <v>2.8133249999999999E-2</v>
      </c>
      <c r="I8" s="20">
        <f t="shared" ref="I8:I11" si="1">IFERROR(G8/E8,0)</f>
        <v>0</v>
      </c>
      <c r="J8" s="21">
        <f t="shared" ref="J8:J11" si="2">IFERROR(SUM(G8,H8)/E8,0)</f>
        <v>7.1014688472615925E-2</v>
      </c>
      <c r="K8" s="4"/>
    </row>
    <row r="9" spans="1:11" ht="25.5" x14ac:dyDescent="0.25">
      <c r="A9" s="15"/>
      <c r="B9" s="17">
        <v>3000511</v>
      </c>
      <c r="C9" s="17" t="s">
        <v>1023</v>
      </c>
      <c r="D9" s="18">
        <v>21.336703999999997</v>
      </c>
      <c r="E9" s="19">
        <v>26.664184999999996</v>
      </c>
      <c r="F9" s="19">
        <f t="shared" si="0"/>
        <v>2.8693178100000001</v>
      </c>
      <c r="G9" s="19">
        <v>0</v>
      </c>
      <c r="H9" s="19">
        <v>2.8693178100000001</v>
      </c>
      <c r="I9" s="20">
        <f t="shared" si="1"/>
        <v>0</v>
      </c>
      <c r="J9" s="21">
        <f t="shared" si="2"/>
        <v>0.10760943227779136</v>
      </c>
      <c r="K9" s="4"/>
    </row>
    <row r="10" spans="1:11" ht="25.5" x14ac:dyDescent="0.25">
      <c r="A10" s="15"/>
      <c r="B10" s="17">
        <v>3000513</v>
      </c>
      <c r="C10" s="17" t="s">
        <v>1024</v>
      </c>
      <c r="D10" s="18">
        <v>0.39281199999999999</v>
      </c>
      <c r="E10" s="19">
        <v>0.39281200000000005</v>
      </c>
      <c r="F10" s="19">
        <f t="shared" si="0"/>
        <v>3.5371920000000001E-2</v>
      </c>
      <c r="G10" s="19">
        <v>0</v>
      </c>
      <c r="H10" s="19">
        <v>3.5371920000000001E-2</v>
      </c>
      <c r="I10" s="20">
        <f t="shared" si="1"/>
        <v>0</v>
      </c>
      <c r="J10" s="21">
        <f t="shared" si="2"/>
        <v>9.0047961874891794E-2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1032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7.1014688472615925E-2</v>
      </c>
    </row>
    <row r="18" spans="1:4" ht="25.5" x14ac:dyDescent="0.25">
      <c r="A18" s="15"/>
      <c r="B18" s="17">
        <v>3000511</v>
      </c>
      <c r="C18" s="17" t="s">
        <v>1023</v>
      </c>
      <c r="D18" s="21">
        <v>0.10760943227779136</v>
      </c>
    </row>
    <row r="19" spans="1:4" ht="26.25" thickBot="1" x14ac:dyDescent="0.3">
      <c r="A19" s="22"/>
      <c r="B19" s="24">
        <v>3000513</v>
      </c>
      <c r="C19" s="24" t="s">
        <v>1024</v>
      </c>
      <c r="D19" s="28">
        <v>9.0047961874891794E-2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67</v>
      </c>
      <c r="B1" s="47" t="s">
        <v>40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1022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22.125677</v>
      </c>
      <c r="I6" s="12">
        <v>27.453158000000006</v>
      </c>
      <c r="J6" s="12">
        <v>2.9328229800000001</v>
      </c>
      <c r="K6" s="12">
        <v>0</v>
      </c>
      <c r="L6" s="12">
        <v>2.9328229800000001</v>
      </c>
      <c r="M6" s="13">
        <v>0</v>
      </c>
      <c r="N6" s="14">
        <v>0.10683007688951485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22.125676999999996</v>
      </c>
      <c r="I7" s="36">
        <f ca="1">SUM(I8:OFFSET(I6,MATCH("PROYECTOS",$A$8:$A$50,0),0))</f>
        <v>27.453157999999995</v>
      </c>
      <c r="J7" s="36">
        <f ca="1">SUM(J8:OFFSET(J6,MATCH("PROYECTOS",$A$8:$A$50,0),0))</f>
        <v>2.9328229800000001</v>
      </c>
      <c r="K7" s="36">
        <f ca="1">SUM(K8:OFFSET(K6,MATCH("PROYECTOS",$A$8:$A$50,0),0))</f>
        <v>0</v>
      </c>
      <c r="L7" s="36">
        <f ca="1">SUM(L8:OFFSET(L6,MATCH("PROYECTOS",$A$8:$A$50,0),0))</f>
        <v>2.9328229800000001</v>
      </c>
      <c r="M7" s="37">
        <f ca="1">IFERROR(K7/I7,0)</f>
        <v>0</v>
      </c>
      <c r="N7" s="38">
        <f ca="1">IFERROR(SUM(K7,L7)/I7,0)</f>
        <v>0.10683007688951489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0.39616099999999999</v>
      </c>
      <c r="I8" s="19">
        <v>0.39616099999999999</v>
      </c>
      <c r="J8" s="19">
        <f t="shared" ref="J8:J12" si="0">SUM(K8,L8)</f>
        <v>2.8133249999999999E-2</v>
      </c>
      <c r="K8" s="19">
        <v>0</v>
      </c>
      <c r="L8" s="19">
        <v>2.8133249999999999E-2</v>
      </c>
      <c r="M8" s="20">
        <f t="shared" ref="M8:M13" si="1">IFERROR(K8/I8,0)</f>
        <v>0</v>
      </c>
      <c r="N8" s="21">
        <f t="shared" ref="N8:N13" si="2">IFERROR(SUM(K8,L8)/I8,0)</f>
        <v>7.1014688472615925E-2</v>
      </c>
      <c r="O8" s="68">
        <v>2.8133249999999999E-2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5001556</v>
      </c>
      <c r="C9" s="17" t="s">
        <v>1025</v>
      </c>
      <c r="D9" s="66">
        <v>3000511</v>
      </c>
      <c r="E9" s="17" t="s">
        <v>1023</v>
      </c>
      <c r="F9" s="67">
        <v>42</v>
      </c>
      <c r="G9" s="17" t="s">
        <v>538</v>
      </c>
      <c r="H9" s="18">
        <v>1.84857</v>
      </c>
      <c r="I9" s="19">
        <v>1.84857</v>
      </c>
      <c r="J9" s="19">
        <f t="shared" si="0"/>
        <v>0.10749017000000001</v>
      </c>
      <c r="K9" s="19">
        <v>0</v>
      </c>
      <c r="L9" s="19">
        <v>0.10749017000000001</v>
      </c>
      <c r="M9" s="20">
        <f t="shared" si="1"/>
        <v>0</v>
      </c>
      <c r="N9" s="21">
        <f t="shared" si="2"/>
        <v>5.8147741227002496E-2</v>
      </c>
      <c r="O9" s="68">
        <v>0.12490927</v>
      </c>
      <c r="P9" s="19">
        <v>3</v>
      </c>
      <c r="Q9" s="21">
        <f t="shared" ref="Q9:Q12" si="3">IFERROR(P9/O9,0)</f>
        <v>24.017432813433302</v>
      </c>
    </row>
    <row r="10" spans="1:17" ht="25.5" x14ac:dyDescent="0.25">
      <c r="A10" s="15"/>
      <c r="B10" s="17">
        <v>5002360</v>
      </c>
      <c r="C10" s="17" t="s">
        <v>1026</v>
      </c>
      <c r="D10" s="66">
        <v>3000511</v>
      </c>
      <c r="E10" s="17" t="s">
        <v>1023</v>
      </c>
      <c r="F10" s="67">
        <v>105</v>
      </c>
      <c r="G10" s="17" t="s">
        <v>664</v>
      </c>
      <c r="H10" s="18">
        <v>19.325821999999999</v>
      </c>
      <c r="I10" s="19">
        <v>24.653302999999998</v>
      </c>
      <c r="J10" s="19">
        <f t="shared" si="0"/>
        <v>2.7526810899999998</v>
      </c>
      <c r="K10" s="19">
        <v>0</v>
      </c>
      <c r="L10" s="19">
        <v>2.7526810899999998</v>
      </c>
      <c r="M10" s="20">
        <f t="shared" si="1"/>
        <v>0</v>
      </c>
      <c r="N10" s="21">
        <f t="shared" si="2"/>
        <v>0.11165567104740488</v>
      </c>
      <c r="O10" s="68">
        <v>2.4906762000000002</v>
      </c>
      <c r="P10" s="19">
        <v>2093</v>
      </c>
      <c r="Q10" s="21">
        <f t="shared" si="3"/>
        <v>840.334042618627</v>
      </c>
    </row>
    <row r="11" spans="1:17" ht="38.25" x14ac:dyDescent="0.25">
      <c r="A11" s="15"/>
      <c r="B11" s="17">
        <v>5004127</v>
      </c>
      <c r="C11" s="17" t="s">
        <v>1027</v>
      </c>
      <c r="D11" s="66">
        <v>3000511</v>
      </c>
      <c r="E11" s="17" t="s">
        <v>1023</v>
      </c>
      <c r="F11" s="67">
        <v>578</v>
      </c>
      <c r="G11" s="17" t="s">
        <v>1029</v>
      </c>
      <c r="H11" s="18">
        <v>0.16231200000000001</v>
      </c>
      <c r="I11" s="19">
        <v>0.16231200000000001</v>
      </c>
      <c r="J11" s="19">
        <f t="shared" si="0"/>
        <v>9.1465499999999981E-3</v>
      </c>
      <c r="K11" s="19">
        <v>0</v>
      </c>
      <c r="L11" s="19">
        <v>9.1465499999999981E-3</v>
      </c>
      <c r="M11" s="20">
        <f t="shared" si="1"/>
        <v>0</v>
      </c>
      <c r="N11" s="21">
        <f t="shared" si="2"/>
        <v>5.6351656069791499E-2</v>
      </c>
      <c r="O11" s="68">
        <v>1.0410949999999999E-2</v>
      </c>
      <c r="P11" s="19">
        <v>4</v>
      </c>
      <c r="Q11" s="21">
        <f t="shared" si="3"/>
        <v>384.21085491717861</v>
      </c>
    </row>
    <row r="12" spans="1:17" ht="25.5" x14ac:dyDescent="0.25">
      <c r="A12" s="15"/>
      <c r="B12" s="17">
        <v>5004131</v>
      </c>
      <c r="C12" s="17" t="s">
        <v>1028</v>
      </c>
      <c r="D12" s="66">
        <v>3000513</v>
      </c>
      <c r="E12" s="17" t="s">
        <v>1024</v>
      </c>
      <c r="F12" s="67">
        <v>538</v>
      </c>
      <c r="G12" s="17" t="s">
        <v>1030</v>
      </c>
      <c r="H12" s="18">
        <v>0.39281199999999999</v>
      </c>
      <c r="I12" s="19">
        <v>0.39281200000000005</v>
      </c>
      <c r="J12" s="19">
        <f t="shared" si="0"/>
        <v>3.5371920000000001E-2</v>
      </c>
      <c r="K12" s="19">
        <v>0</v>
      </c>
      <c r="L12" s="19">
        <v>3.5371920000000001E-2</v>
      </c>
      <c r="M12" s="20">
        <f t="shared" si="1"/>
        <v>0</v>
      </c>
      <c r="N12" s="21">
        <f t="shared" si="2"/>
        <v>9.0047961874891794E-2</v>
      </c>
      <c r="O12" s="68">
        <v>5.4617249999999999E-2</v>
      </c>
      <c r="P12" s="19">
        <v>4</v>
      </c>
      <c r="Q12" s="21">
        <f t="shared" si="3"/>
        <v>73.236935217353491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0</v>
      </c>
      <c r="I13" s="43">
        <f t="shared" ref="I13:L13" ca="1" si="4">OFFSET(I13,-MATCH("PROYECTOS",$A$8:$A$50,0)-1,0)-(OFFSET(I13,-MATCH("PROYECTOS",$A$8:$A$50,0),0))</f>
        <v>0</v>
      </c>
      <c r="J13" s="43">
        <f t="shared" ca="1" si="4"/>
        <v>0</v>
      </c>
      <c r="K13" s="43">
        <f t="shared" ca="1" si="4"/>
        <v>0</v>
      </c>
      <c r="L13" s="43">
        <f t="shared" ca="1" si="4"/>
        <v>0</v>
      </c>
      <c r="M13" s="44">
        <f t="shared" ca="1" si="1"/>
        <v>0</v>
      </c>
      <c r="N13" s="45">
        <f t="shared" ca="1" si="2"/>
        <v>0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4" max="4" width="12.140625" bestFit="1" customWidth="1"/>
    <col min="6" max="6" width="13.5703125" customWidth="1"/>
    <col min="7" max="8" width="11.7109375" hidden="1" customWidth="1"/>
  </cols>
  <sheetData>
    <row r="1" spans="1:11" ht="15.75" x14ac:dyDescent="0.25">
      <c r="A1" s="48">
        <v>68</v>
      </c>
      <c r="B1" s="48" t="s">
        <v>41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1033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2095.3467619999997</v>
      </c>
      <c r="E6" s="12">
        <v>2208.9462240000016</v>
      </c>
      <c r="F6" s="12">
        <v>17.675238569999998</v>
      </c>
      <c r="G6" s="12">
        <v>0</v>
      </c>
      <c r="H6" s="12">
        <v>17.675238569999998</v>
      </c>
      <c r="I6" s="13">
        <v>0</v>
      </c>
      <c r="J6" s="14">
        <v>8.0016608724830518E-3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REGIONALES",$A$8:$A$57,0),0))</f>
        <v>1612.0424340000004</v>
      </c>
      <c r="E7" s="35">
        <f ca="1">SUM(E8:OFFSET(E6,MATCH("GOBIERNOS REGIONALES",$A$8:$A$57,0),0))</f>
        <v>1546.6298370000002</v>
      </c>
      <c r="F7" s="35">
        <f ca="1">SUM(F8:OFFSET(F6,MATCH("GOBIERNOS REGIONALES",$A$8:$A$57,0),0))</f>
        <v>7.1903938199999988</v>
      </c>
      <c r="G7" s="35">
        <f ca="1">SUM(G8:OFFSET(G6,MATCH("GOBIERNOS REGIONALES",$A$8:$A$57,0),0))</f>
        <v>0</v>
      </c>
      <c r="H7" s="35">
        <f ca="1">SUM(H8:OFFSET(H6,MATCH("GOBIERNOS REGIONALES",$A$8:$A$57,0),0))</f>
        <v>7.1903938199999988</v>
      </c>
      <c r="I7" s="37">
        <f ca="1">IFERROR(G7/E7,0)</f>
        <v>0</v>
      </c>
      <c r="J7" s="38">
        <f ca="1">IFERROR(SUM(G7,H7)/E7,0)</f>
        <v>4.6490722265821634E-3</v>
      </c>
      <c r="K7" s="4"/>
    </row>
    <row r="8" spans="1:11" x14ac:dyDescent="0.25">
      <c r="A8" s="15"/>
      <c r="B8" s="16">
        <v>1</v>
      </c>
      <c r="C8" s="17" t="s">
        <v>103</v>
      </c>
      <c r="D8" s="18">
        <v>1.99831</v>
      </c>
      <c r="E8" s="19">
        <v>1.99831</v>
      </c>
      <c r="F8" s="19">
        <f t="shared" ref="F8:F57" si="0">SUM(G8,H8)</f>
        <v>8.6865009999999993E-2</v>
      </c>
      <c r="G8" s="19">
        <v>0</v>
      </c>
      <c r="H8" s="19">
        <v>8.6865009999999993E-2</v>
      </c>
      <c r="I8" s="20">
        <f t="shared" ref="I8:I57" si="1">IFERROR(G8/E8,0)</f>
        <v>0</v>
      </c>
      <c r="J8" s="21">
        <f t="shared" ref="J8:J57" si="2">IFERROR(SUM(G8,H8)/E8,0)</f>
        <v>4.346923650484659E-2</v>
      </c>
      <c r="K8" s="4"/>
    </row>
    <row r="9" spans="1:11" x14ac:dyDescent="0.25">
      <c r="A9" s="15"/>
      <c r="B9" s="16">
        <v>5</v>
      </c>
      <c r="C9" s="17" t="s">
        <v>106</v>
      </c>
      <c r="D9" s="18">
        <v>1.51634</v>
      </c>
      <c r="E9" s="19">
        <v>1.5163410000000002</v>
      </c>
      <c r="F9" s="19">
        <f t="shared" si="0"/>
        <v>3.3409649999999999E-2</v>
      </c>
      <c r="G9" s="19">
        <v>0</v>
      </c>
      <c r="H9" s="19">
        <v>3.3409649999999999E-2</v>
      </c>
      <c r="I9" s="20">
        <f t="shared" si="1"/>
        <v>0</v>
      </c>
      <c r="J9" s="21">
        <f t="shared" si="2"/>
        <v>2.2033071716718072E-2</v>
      </c>
      <c r="K9" s="4"/>
    </row>
    <row r="10" spans="1:11" x14ac:dyDescent="0.25">
      <c r="A10" s="15"/>
      <c r="B10" s="16">
        <v>6</v>
      </c>
      <c r="C10" s="17" t="s">
        <v>108</v>
      </c>
      <c r="D10" s="18">
        <v>57.228502000000006</v>
      </c>
      <c r="E10" s="19">
        <v>57.324617999999973</v>
      </c>
      <c r="F10" s="19">
        <f t="shared" si="0"/>
        <v>1.6286104399999999</v>
      </c>
      <c r="G10" s="19">
        <v>0</v>
      </c>
      <c r="H10" s="19">
        <v>1.6286104399999999</v>
      </c>
      <c r="I10" s="20">
        <f t="shared" si="1"/>
        <v>0</v>
      </c>
      <c r="J10" s="21">
        <f t="shared" si="2"/>
        <v>2.8410314744705331E-2</v>
      </c>
      <c r="K10" s="4"/>
    </row>
    <row r="11" spans="1:11" x14ac:dyDescent="0.25">
      <c r="A11" s="15"/>
      <c r="B11" s="16">
        <v>7</v>
      </c>
      <c r="C11" s="17" t="s">
        <v>109</v>
      </c>
      <c r="D11" s="18">
        <v>8.198601</v>
      </c>
      <c r="E11" s="19">
        <v>8.198601</v>
      </c>
      <c r="F11" s="19">
        <f t="shared" si="0"/>
        <v>2.1956650000000001E-2</v>
      </c>
      <c r="G11" s="19">
        <v>0</v>
      </c>
      <c r="H11" s="19">
        <v>2.1956650000000001E-2</v>
      </c>
      <c r="I11" s="20">
        <f t="shared" si="1"/>
        <v>0</v>
      </c>
      <c r="J11" s="21">
        <f t="shared" si="2"/>
        <v>2.6780971534045872E-3</v>
      </c>
      <c r="K11" s="4"/>
    </row>
    <row r="12" spans="1:11" x14ac:dyDescent="0.25">
      <c r="A12" s="15"/>
      <c r="B12" s="16">
        <v>10</v>
      </c>
      <c r="C12" s="17" t="s">
        <v>112</v>
      </c>
      <c r="D12" s="18">
        <v>702.44325000000015</v>
      </c>
      <c r="E12" s="19">
        <v>618.84137199999998</v>
      </c>
      <c r="F12" s="19">
        <f t="shared" si="0"/>
        <v>0.56917412000000001</v>
      </c>
      <c r="G12" s="19">
        <v>0</v>
      </c>
      <c r="H12" s="19">
        <v>0.56917412000000001</v>
      </c>
      <c r="I12" s="20">
        <f t="shared" si="1"/>
        <v>0</v>
      </c>
      <c r="J12" s="21">
        <f t="shared" si="2"/>
        <v>9.1974154565735791E-4</v>
      </c>
      <c r="K12" s="4"/>
    </row>
    <row r="13" spans="1:11" x14ac:dyDescent="0.25">
      <c r="A13" s="15"/>
      <c r="B13" s="16">
        <v>11</v>
      </c>
      <c r="C13" s="17" t="s">
        <v>113</v>
      </c>
      <c r="D13" s="18">
        <v>144.73681999999999</v>
      </c>
      <c r="E13" s="19">
        <v>145.45968299999998</v>
      </c>
      <c r="F13" s="19">
        <f t="shared" si="0"/>
        <v>0.30962210000000001</v>
      </c>
      <c r="G13" s="19">
        <v>0</v>
      </c>
      <c r="H13" s="19">
        <v>0.30962210000000001</v>
      </c>
      <c r="I13" s="20">
        <f t="shared" si="1"/>
        <v>0</v>
      </c>
      <c r="J13" s="21">
        <f t="shared" si="2"/>
        <v>2.1285767548386591E-3</v>
      </c>
      <c r="K13" s="4"/>
    </row>
    <row r="14" spans="1:11" x14ac:dyDescent="0.25">
      <c r="A14" s="15"/>
      <c r="B14" s="16">
        <v>13</v>
      </c>
      <c r="C14" s="17" t="s">
        <v>116</v>
      </c>
      <c r="D14" s="18">
        <v>90.955605999999989</v>
      </c>
      <c r="E14" s="19">
        <v>92.175727999999978</v>
      </c>
      <c r="F14" s="19">
        <f t="shared" si="0"/>
        <v>0.17561585000000002</v>
      </c>
      <c r="G14" s="19">
        <v>0</v>
      </c>
      <c r="H14" s="19">
        <v>0.17561585000000002</v>
      </c>
      <c r="I14" s="20">
        <f t="shared" si="1"/>
        <v>0</v>
      </c>
      <c r="J14" s="21">
        <f t="shared" si="2"/>
        <v>1.9052287821366603E-3</v>
      </c>
      <c r="K14" s="4"/>
    </row>
    <row r="15" spans="1:11" ht="38.25" x14ac:dyDescent="0.25">
      <c r="A15" s="15"/>
      <c r="B15" s="16">
        <v>25</v>
      </c>
      <c r="C15" s="17" t="s">
        <v>120</v>
      </c>
      <c r="D15" s="18">
        <v>6.3221080000000001</v>
      </c>
      <c r="E15" s="19">
        <v>6.7965570000000008</v>
      </c>
      <c r="F15" s="19">
        <f t="shared" si="0"/>
        <v>0.58333017999999992</v>
      </c>
      <c r="G15" s="19">
        <v>0</v>
      </c>
      <c r="H15" s="19">
        <v>0.58333017999999992</v>
      </c>
      <c r="I15" s="20">
        <f t="shared" si="1"/>
        <v>0</v>
      </c>
      <c r="J15" s="21">
        <f t="shared" si="2"/>
        <v>8.5827306384688579E-2</v>
      </c>
      <c r="K15" s="4"/>
    </row>
    <row r="16" spans="1:11" x14ac:dyDescent="0.25">
      <c r="A16" s="15"/>
      <c r="B16" s="16">
        <v>26</v>
      </c>
      <c r="C16" s="17" t="s">
        <v>121</v>
      </c>
      <c r="D16" s="18">
        <v>162.51144500000001</v>
      </c>
      <c r="E16" s="19">
        <v>162.52544499999999</v>
      </c>
      <c r="F16" s="19">
        <f t="shared" si="0"/>
        <v>3.0625810000000003E-2</v>
      </c>
      <c r="G16" s="19">
        <v>0</v>
      </c>
      <c r="H16" s="19">
        <v>3.0625810000000003E-2</v>
      </c>
      <c r="I16" s="20">
        <f t="shared" si="1"/>
        <v>0</v>
      </c>
      <c r="J16" s="21">
        <f t="shared" si="2"/>
        <v>1.884370167391328E-4</v>
      </c>
      <c r="K16" s="4"/>
    </row>
    <row r="17" spans="1:11" ht="25.5" x14ac:dyDescent="0.25">
      <c r="A17" s="15"/>
      <c r="B17" s="16">
        <v>37</v>
      </c>
      <c r="C17" s="17" t="s">
        <v>126</v>
      </c>
      <c r="D17" s="18">
        <v>338.45460199999997</v>
      </c>
      <c r="E17" s="19">
        <v>344.10520199999991</v>
      </c>
      <c r="F17" s="19">
        <f t="shared" si="0"/>
        <v>0.74032189999999987</v>
      </c>
      <c r="G17" s="19">
        <v>0</v>
      </c>
      <c r="H17" s="19">
        <v>0.74032189999999987</v>
      </c>
      <c r="I17" s="20">
        <f t="shared" si="1"/>
        <v>0</v>
      </c>
      <c r="J17" s="21">
        <f t="shared" si="2"/>
        <v>2.1514405934496745E-3</v>
      </c>
      <c r="K17" s="4"/>
    </row>
    <row r="18" spans="1:11" ht="25.5" x14ac:dyDescent="0.25">
      <c r="A18" s="15"/>
      <c r="B18" s="16">
        <v>39</v>
      </c>
      <c r="C18" s="17" t="s">
        <v>128</v>
      </c>
      <c r="D18" s="18">
        <v>11.050000000000002</v>
      </c>
      <c r="E18" s="19">
        <v>11.049999999999999</v>
      </c>
      <c r="F18" s="19">
        <f t="shared" si="0"/>
        <v>1.4499950000000001E-2</v>
      </c>
      <c r="G18" s="19">
        <v>0</v>
      </c>
      <c r="H18" s="19">
        <v>1.4499950000000001E-2</v>
      </c>
      <c r="I18" s="20">
        <f t="shared" si="1"/>
        <v>0</v>
      </c>
      <c r="J18" s="21">
        <f t="shared" si="2"/>
        <v>1.3122126696832582E-3</v>
      </c>
      <c r="K18" s="4"/>
    </row>
    <row r="19" spans="1:11" x14ac:dyDescent="0.25">
      <c r="A19" s="15"/>
      <c r="B19" s="16">
        <v>112</v>
      </c>
      <c r="C19" s="17" t="s">
        <v>142</v>
      </c>
      <c r="D19" s="18">
        <v>9.521414</v>
      </c>
      <c r="E19" s="19">
        <v>9.6585660000000004</v>
      </c>
      <c r="F19" s="19">
        <f t="shared" si="0"/>
        <v>0.36048036999999994</v>
      </c>
      <c r="G19" s="19">
        <v>0</v>
      </c>
      <c r="H19" s="19">
        <v>0.36048036999999994</v>
      </c>
      <c r="I19" s="20">
        <f t="shared" si="1"/>
        <v>0</v>
      </c>
      <c r="J19" s="21">
        <f t="shared" si="2"/>
        <v>3.7322348886987974E-2</v>
      </c>
      <c r="K19" s="4"/>
    </row>
    <row r="20" spans="1:11" x14ac:dyDescent="0.25">
      <c r="A20" s="15"/>
      <c r="B20" s="16">
        <v>131</v>
      </c>
      <c r="C20" s="17" t="s">
        <v>145</v>
      </c>
      <c r="D20" s="18">
        <v>0.15</v>
      </c>
      <c r="E20" s="19">
        <v>0.15000000000000002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</row>
    <row r="21" spans="1:11" ht="25.5" x14ac:dyDescent="0.25">
      <c r="A21" s="15"/>
      <c r="B21" s="16">
        <v>136</v>
      </c>
      <c r="C21" s="17" t="s">
        <v>147</v>
      </c>
      <c r="D21" s="18">
        <v>11.36</v>
      </c>
      <c r="E21" s="19">
        <v>11.36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ht="25.5" x14ac:dyDescent="0.25">
      <c r="A22" s="15"/>
      <c r="B22" s="16">
        <v>137</v>
      </c>
      <c r="C22" s="17" t="s">
        <v>148</v>
      </c>
      <c r="D22" s="18">
        <v>19.024321</v>
      </c>
      <c r="E22" s="19">
        <v>19.241334000000002</v>
      </c>
      <c r="F22" s="19">
        <f t="shared" si="0"/>
        <v>0.59297332999999997</v>
      </c>
      <c r="G22" s="19">
        <v>0</v>
      </c>
      <c r="H22" s="19">
        <v>0.59297332999999997</v>
      </c>
      <c r="I22" s="20">
        <f t="shared" si="1"/>
        <v>0</v>
      </c>
      <c r="J22" s="21">
        <f t="shared" si="2"/>
        <v>3.0817682911174447E-2</v>
      </c>
      <c r="K22" s="4"/>
    </row>
    <row r="23" spans="1:11" ht="25.5" x14ac:dyDescent="0.25">
      <c r="A23" s="15"/>
      <c r="B23" s="16">
        <v>163</v>
      </c>
      <c r="C23" s="17" t="s">
        <v>150</v>
      </c>
      <c r="D23" s="18">
        <v>0</v>
      </c>
      <c r="E23" s="19">
        <v>0.14580000000000001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</row>
    <row r="24" spans="1:11" x14ac:dyDescent="0.25">
      <c r="A24" s="15"/>
      <c r="B24" s="16">
        <v>164</v>
      </c>
      <c r="C24" s="17" t="s">
        <v>151</v>
      </c>
      <c r="D24" s="18">
        <v>2.2400000000000002</v>
      </c>
      <c r="E24" s="19">
        <v>5.7486110000000004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</row>
    <row r="25" spans="1:11" ht="25.5" x14ac:dyDescent="0.25">
      <c r="A25" s="15"/>
      <c r="B25" s="16">
        <v>205</v>
      </c>
      <c r="C25" s="17" t="s">
        <v>156</v>
      </c>
      <c r="D25" s="18">
        <v>3.3455780000000002</v>
      </c>
      <c r="E25" s="19">
        <v>3.3455780000000002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</row>
    <row r="26" spans="1:11" ht="25.5" x14ac:dyDescent="0.25">
      <c r="A26" s="15"/>
      <c r="B26" s="16">
        <v>221</v>
      </c>
      <c r="C26" s="17" t="s">
        <v>161</v>
      </c>
      <c r="D26" s="18">
        <v>4.1451750000000001</v>
      </c>
      <c r="E26" s="19">
        <v>8.4117049999999978</v>
      </c>
      <c r="F26" s="19">
        <f t="shared" si="0"/>
        <v>8.6413049999999991E-2</v>
      </c>
      <c r="G26" s="19">
        <v>0</v>
      </c>
      <c r="H26" s="19">
        <v>8.6413049999999991E-2</v>
      </c>
      <c r="I26" s="20">
        <f t="shared" si="1"/>
        <v>0</v>
      </c>
      <c r="J26" s="21">
        <f t="shared" si="2"/>
        <v>1.0272952986344626E-2</v>
      </c>
      <c r="K26" s="4"/>
    </row>
    <row r="27" spans="1:11" x14ac:dyDescent="0.25">
      <c r="A27" s="15"/>
      <c r="B27" s="16">
        <v>240</v>
      </c>
      <c r="C27" s="17" t="s">
        <v>162</v>
      </c>
      <c r="D27" s="18">
        <v>2.3386249999999995</v>
      </c>
      <c r="E27" s="19">
        <v>2.338625</v>
      </c>
      <c r="F27" s="19">
        <f t="shared" si="0"/>
        <v>5.3741699999999996E-2</v>
      </c>
      <c r="G27" s="19">
        <v>0</v>
      </c>
      <c r="H27" s="19">
        <v>5.3741699999999996E-2</v>
      </c>
      <c r="I27" s="20">
        <f t="shared" si="1"/>
        <v>0</v>
      </c>
      <c r="J27" s="21">
        <f t="shared" si="2"/>
        <v>2.2980041691164681E-2</v>
      </c>
      <c r="K27" s="4"/>
    </row>
    <row r="28" spans="1:11" ht="25.5" x14ac:dyDescent="0.25">
      <c r="A28" s="15"/>
      <c r="B28" s="16">
        <v>331</v>
      </c>
      <c r="C28" s="17" t="s">
        <v>165</v>
      </c>
      <c r="D28" s="18">
        <v>33.150692000000014</v>
      </c>
      <c r="E28" s="19">
        <v>34.886716</v>
      </c>
      <c r="F28" s="19">
        <f t="shared" si="0"/>
        <v>1.9027537099999998</v>
      </c>
      <c r="G28" s="19">
        <v>0</v>
      </c>
      <c r="H28" s="19">
        <v>1.9027537099999998</v>
      </c>
      <c r="I28" s="20">
        <f t="shared" si="1"/>
        <v>0</v>
      </c>
      <c r="J28" s="21">
        <f t="shared" si="2"/>
        <v>5.4540923542359211E-2</v>
      </c>
      <c r="K28" s="4"/>
    </row>
    <row r="29" spans="1:11" x14ac:dyDescent="0.25">
      <c r="A29" s="15"/>
      <c r="B29" s="16">
        <v>514</v>
      </c>
      <c r="C29" s="17" t="s">
        <v>171</v>
      </c>
      <c r="D29" s="18">
        <v>1.3510449999999998</v>
      </c>
      <c r="E29" s="19">
        <v>1.3510449999999998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</row>
    <row r="30" spans="1:11" x14ac:dyDescent="0.25">
      <c r="A30" s="32" t="s">
        <v>211</v>
      </c>
      <c r="B30" s="55"/>
      <c r="C30" s="34"/>
      <c r="D30" s="35">
        <f ca="1">SUM(D31:OFFSET(D29,(MATCH("GOBIERNOS LOCALES",$A$8:$A$57,0)-MATCH("GOBIERNOS REGIONALES",$A$8:$A$57,0)),0))</f>
        <v>271.34820500000001</v>
      </c>
      <c r="E30" s="35">
        <f ca="1">SUM(E31:OFFSET(E29,(MATCH("GOBIERNOS LOCALES",$A$8:$A$57,0)-MATCH("GOBIERNOS REGIONALES",$A$8:$A$57,0)),0))</f>
        <v>315.89403900000002</v>
      </c>
      <c r="F30" s="35">
        <f ca="1">SUM(F31:OFFSET(F29,(MATCH("GOBIERNOS LOCALES",$A$8:$A$57,0)-MATCH("GOBIERNOS REGIONALES",$A$8:$A$57,0)),0))</f>
        <v>4.0061591500000002</v>
      </c>
      <c r="G30" s="35">
        <f ca="1">SUM(G31:OFFSET(G29,(MATCH("GOBIERNOS LOCALES",$A$8:$A$57,0)-MATCH("GOBIERNOS REGIONALES",$A$8:$A$57,0)),0))</f>
        <v>0</v>
      </c>
      <c r="H30" s="35">
        <f ca="1">SUM(H31:OFFSET(H29,(MATCH("GOBIERNOS LOCALES",$A$8:$A$57,0)-MATCH("GOBIERNOS REGIONALES",$A$8:$A$57,0)),0))</f>
        <v>4.0061591500000002</v>
      </c>
      <c r="I30" s="37">
        <f t="shared" ca="1" si="1"/>
        <v>0</v>
      </c>
      <c r="J30" s="38">
        <f t="shared" ca="1" si="2"/>
        <v>1.2681971342928696E-2</v>
      </c>
      <c r="K30" s="4"/>
    </row>
    <row r="31" spans="1:11" x14ac:dyDescent="0.25">
      <c r="A31" s="15"/>
      <c r="B31" s="16">
        <v>440</v>
      </c>
      <c r="C31" s="17" t="s">
        <v>212</v>
      </c>
      <c r="D31" s="18">
        <v>5.7666750000000002</v>
      </c>
      <c r="E31" s="19">
        <v>8.3149369999999969</v>
      </c>
      <c r="F31" s="19">
        <f t="shared" si="0"/>
        <v>7.9766710000000005E-2</v>
      </c>
      <c r="G31" s="19">
        <v>0</v>
      </c>
      <c r="H31" s="19">
        <v>7.9766710000000005E-2</v>
      </c>
      <c r="I31" s="20">
        <f t="shared" si="1"/>
        <v>0</v>
      </c>
      <c r="J31" s="21">
        <f t="shared" si="2"/>
        <v>9.5931827264596273E-3</v>
      </c>
      <c r="K31" s="4"/>
    </row>
    <row r="32" spans="1:11" x14ac:dyDescent="0.25">
      <c r="A32" s="15"/>
      <c r="B32" s="16">
        <v>441</v>
      </c>
      <c r="C32" s="17" t="s">
        <v>213</v>
      </c>
      <c r="D32" s="18">
        <v>14.826388000000005</v>
      </c>
      <c r="E32" s="19">
        <v>14.421985000000005</v>
      </c>
      <c r="F32" s="19">
        <f t="shared" si="0"/>
        <v>7.0688060000000011E-2</v>
      </c>
      <c r="G32" s="19">
        <v>0</v>
      </c>
      <c r="H32" s="19">
        <v>7.0688060000000011E-2</v>
      </c>
      <c r="I32" s="20">
        <f t="shared" si="1"/>
        <v>0</v>
      </c>
      <c r="J32" s="21">
        <f t="shared" si="2"/>
        <v>4.9014098960718641E-3</v>
      </c>
      <c r="K32" s="4"/>
    </row>
    <row r="33" spans="1:11" x14ac:dyDescent="0.25">
      <c r="A33" s="15"/>
      <c r="B33" s="16">
        <v>442</v>
      </c>
      <c r="C33" s="17" t="s">
        <v>214</v>
      </c>
      <c r="D33" s="18">
        <v>25.410087000000011</v>
      </c>
      <c r="E33" s="19">
        <v>26.934588000000009</v>
      </c>
      <c r="F33" s="19">
        <f t="shared" si="0"/>
        <v>0.93957999999999997</v>
      </c>
      <c r="G33" s="19">
        <v>0</v>
      </c>
      <c r="H33" s="19">
        <v>0.93957999999999997</v>
      </c>
      <c r="I33" s="20">
        <f t="shared" si="1"/>
        <v>0</v>
      </c>
      <c r="J33" s="21">
        <f t="shared" si="2"/>
        <v>3.4883771008489148E-2</v>
      </c>
      <c r="K33" s="4"/>
    </row>
    <row r="34" spans="1:11" x14ac:dyDescent="0.25">
      <c r="A34" s="15"/>
      <c r="B34" s="16">
        <v>443</v>
      </c>
      <c r="C34" s="17" t="s">
        <v>215</v>
      </c>
      <c r="D34" s="18">
        <v>7.1253119999999965</v>
      </c>
      <c r="E34" s="19">
        <v>8.1494259999999947</v>
      </c>
      <c r="F34" s="19">
        <f t="shared" si="0"/>
        <v>0.27875598000000001</v>
      </c>
      <c r="G34" s="19">
        <v>0</v>
      </c>
      <c r="H34" s="19">
        <v>0.27875598000000001</v>
      </c>
      <c r="I34" s="20">
        <f t="shared" si="1"/>
        <v>0</v>
      </c>
      <c r="J34" s="21">
        <f t="shared" si="2"/>
        <v>3.420559681135827E-2</v>
      </c>
      <c r="K34" s="4"/>
    </row>
    <row r="35" spans="1:11" x14ac:dyDescent="0.25">
      <c r="A35" s="15"/>
      <c r="B35" s="16">
        <v>444</v>
      </c>
      <c r="C35" s="17" t="s">
        <v>216</v>
      </c>
      <c r="D35" s="18">
        <v>5.928771999999995</v>
      </c>
      <c r="E35" s="19">
        <v>16.948766000000003</v>
      </c>
      <c r="F35" s="19">
        <f t="shared" si="0"/>
        <v>0.15093106000000001</v>
      </c>
      <c r="G35" s="19">
        <v>0</v>
      </c>
      <c r="H35" s="19">
        <v>0.15093106000000001</v>
      </c>
      <c r="I35" s="20">
        <f t="shared" si="1"/>
        <v>0</v>
      </c>
      <c r="J35" s="21">
        <f t="shared" si="2"/>
        <v>8.905135630523189E-3</v>
      </c>
      <c r="K35" s="4"/>
    </row>
    <row r="36" spans="1:11" x14ac:dyDescent="0.25">
      <c r="A36" s="15"/>
      <c r="B36" s="16">
        <v>445</v>
      </c>
      <c r="C36" s="17" t="s">
        <v>217</v>
      </c>
      <c r="D36" s="18">
        <v>4.9378139999999968</v>
      </c>
      <c r="E36" s="19">
        <v>5.7656019999999977</v>
      </c>
      <c r="F36" s="19">
        <f t="shared" si="0"/>
        <v>0.15148995000000001</v>
      </c>
      <c r="G36" s="19">
        <v>0</v>
      </c>
      <c r="H36" s="19">
        <v>0.15148995000000001</v>
      </c>
      <c r="I36" s="20">
        <f t="shared" si="1"/>
        <v>0</v>
      </c>
      <c r="J36" s="21">
        <f t="shared" si="2"/>
        <v>2.6274784489113204E-2</v>
      </c>
      <c r="K36" s="4"/>
    </row>
    <row r="37" spans="1:11" x14ac:dyDescent="0.25">
      <c r="A37" s="15"/>
      <c r="B37" s="16">
        <v>446</v>
      </c>
      <c r="C37" s="17" t="s">
        <v>218</v>
      </c>
      <c r="D37" s="18">
        <v>21.505651999999994</v>
      </c>
      <c r="E37" s="19">
        <v>20.113851000000004</v>
      </c>
      <c r="F37" s="19">
        <f t="shared" si="0"/>
        <v>0.16068773</v>
      </c>
      <c r="G37" s="19">
        <v>0</v>
      </c>
      <c r="H37" s="19">
        <v>0.16068773</v>
      </c>
      <c r="I37" s="20">
        <f t="shared" si="1"/>
        <v>0</v>
      </c>
      <c r="J37" s="21">
        <f t="shared" si="2"/>
        <v>7.9889092347358026E-3</v>
      </c>
      <c r="K37" s="4"/>
    </row>
    <row r="38" spans="1:11" x14ac:dyDescent="0.25">
      <c r="A38" s="15"/>
      <c r="B38" s="16">
        <v>447</v>
      </c>
      <c r="C38" s="17" t="s">
        <v>219</v>
      </c>
      <c r="D38" s="18">
        <v>8.6035819999999976</v>
      </c>
      <c r="E38" s="19">
        <v>14.473461000000002</v>
      </c>
      <c r="F38" s="19">
        <f t="shared" si="0"/>
        <v>0.76803898999999975</v>
      </c>
      <c r="G38" s="19">
        <v>0</v>
      </c>
      <c r="H38" s="19">
        <v>0.76803898999999975</v>
      </c>
      <c r="I38" s="20">
        <f t="shared" si="1"/>
        <v>0</v>
      </c>
      <c r="J38" s="21">
        <f t="shared" si="2"/>
        <v>5.30653304002408E-2</v>
      </c>
      <c r="K38" s="4"/>
    </row>
    <row r="39" spans="1:11" x14ac:dyDescent="0.25">
      <c r="A39" s="15"/>
      <c r="B39" s="16">
        <v>448</v>
      </c>
      <c r="C39" s="17" t="s">
        <v>220</v>
      </c>
      <c r="D39" s="18">
        <v>13.201150999999998</v>
      </c>
      <c r="E39" s="19">
        <v>12.879648999999997</v>
      </c>
      <c r="F39" s="19">
        <f t="shared" si="0"/>
        <v>7.6746089999999989E-2</v>
      </c>
      <c r="G39" s="19">
        <v>0</v>
      </c>
      <c r="H39" s="19">
        <v>7.6746089999999989E-2</v>
      </c>
      <c r="I39" s="20">
        <f t="shared" si="1"/>
        <v>0</v>
      </c>
      <c r="J39" s="21">
        <f t="shared" si="2"/>
        <v>5.9587097443416356E-3</v>
      </c>
      <c r="K39" s="4"/>
    </row>
    <row r="40" spans="1:11" x14ac:dyDescent="0.25">
      <c r="A40" s="15"/>
      <c r="B40" s="16">
        <v>449</v>
      </c>
      <c r="C40" s="17" t="s">
        <v>221</v>
      </c>
      <c r="D40" s="18">
        <v>18.285211</v>
      </c>
      <c r="E40" s="19">
        <v>6.2162399999999991</v>
      </c>
      <c r="F40" s="19">
        <f t="shared" si="0"/>
        <v>0.11457938000000001</v>
      </c>
      <c r="G40" s="19">
        <v>0</v>
      </c>
      <c r="H40" s="19">
        <v>0.11457938000000001</v>
      </c>
      <c r="I40" s="20">
        <f t="shared" si="1"/>
        <v>0</v>
      </c>
      <c r="J40" s="21">
        <f t="shared" si="2"/>
        <v>1.8432264520031407E-2</v>
      </c>
      <c r="K40" s="4"/>
    </row>
    <row r="41" spans="1:11" x14ac:dyDescent="0.25">
      <c r="A41" s="15"/>
      <c r="B41" s="16">
        <v>450</v>
      </c>
      <c r="C41" s="17" t="s">
        <v>222</v>
      </c>
      <c r="D41" s="18">
        <v>4.3737749999999993</v>
      </c>
      <c r="E41" s="19">
        <v>7.7112820000000015</v>
      </c>
      <c r="F41" s="19">
        <f t="shared" si="0"/>
        <v>4.1116240000000005E-2</v>
      </c>
      <c r="G41" s="19">
        <v>0</v>
      </c>
      <c r="H41" s="19">
        <v>4.1116240000000005E-2</v>
      </c>
      <c r="I41" s="20">
        <f t="shared" si="1"/>
        <v>0</v>
      </c>
      <c r="J41" s="21">
        <f t="shared" si="2"/>
        <v>5.3319590698407858E-3</v>
      </c>
      <c r="K41" s="4"/>
    </row>
    <row r="42" spans="1:11" x14ac:dyDescent="0.25">
      <c r="A42" s="15"/>
      <c r="B42" s="16">
        <v>451</v>
      </c>
      <c r="C42" s="17" t="s">
        <v>223</v>
      </c>
      <c r="D42" s="18">
        <v>8.9157699999999931</v>
      </c>
      <c r="E42" s="19">
        <v>14.280260999999998</v>
      </c>
      <c r="F42" s="19">
        <f t="shared" si="0"/>
        <v>0.16127086000000002</v>
      </c>
      <c r="G42" s="19">
        <v>0</v>
      </c>
      <c r="H42" s="19">
        <v>0.16127086000000002</v>
      </c>
      <c r="I42" s="20">
        <f t="shared" si="1"/>
        <v>0</v>
      </c>
      <c r="J42" s="21">
        <f t="shared" si="2"/>
        <v>1.12932711804077E-2</v>
      </c>
      <c r="K42" s="4"/>
    </row>
    <row r="43" spans="1:11" x14ac:dyDescent="0.25">
      <c r="A43" s="15"/>
      <c r="B43" s="16">
        <v>452</v>
      </c>
      <c r="C43" s="17" t="s">
        <v>224</v>
      </c>
      <c r="D43" s="18">
        <v>4.7452020000000008</v>
      </c>
      <c r="E43" s="19">
        <v>5.4772020000000001</v>
      </c>
      <c r="F43" s="19">
        <f t="shared" si="0"/>
        <v>6.1971019999999995E-2</v>
      </c>
      <c r="G43" s="19">
        <v>0</v>
      </c>
      <c r="H43" s="19">
        <v>6.1971019999999995E-2</v>
      </c>
      <c r="I43" s="20">
        <f t="shared" si="1"/>
        <v>0</v>
      </c>
      <c r="J43" s="21">
        <f t="shared" si="2"/>
        <v>1.1314357221077476E-2</v>
      </c>
      <c r="K43" s="4"/>
    </row>
    <row r="44" spans="1:11" x14ac:dyDescent="0.25">
      <c r="A44" s="15"/>
      <c r="B44" s="16">
        <v>453</v>
      </c>
      <c r="C44" s="17" t="s">
        <v>225</v>
      </c>
      <c r="D44" s="18">
        <v>4.8125199999999975</v>
      </c>
      <c r="E44" s="19">
        <v>6.1606809999999994</v>
      </c>
      <c r="F44" s="19">
        <f t="shared" si="0"/>
        <v>8.8892849999999995E-2</v>
      </c>
      <c r="G44" s="19">
        <v>0</v>
      </c>
      <c r="H44" s="19">
        <v>8.8892849999999995E-2</v>
      </c>
      <c r="I44" s="20">
        <f t="shared" si="1"/>
        <v>0</v>
      </c>
      <c r="J44" s="21">
        <f t="shared" si="2"/>
        <v>1.4429062306585912E-2</v>
      </c>
      <c r="K44" s="4"/>
    </row>
    <row r="45" spans="1:11" x14ac:dyDescent="0.25">
      <c r="A45" s="15"/>
      <c r="B45" s="16">
        <v>454</v>
      </c>
      <c r="C45" s="17" t="s">
        <v>226</v>
      </c>
      <c r="D45" s="18">
        <v>2.6447859999999999</v>
      </c>
      <c r="E45" s="19">
        <v>2.6448099999999997</v>
      </c>
      <c r="F45" s="19">
        <f t="shared" si="0"/>
        <v>5.250022E-2</v>
      </c>
      <c r="G45" s="19">
        <v>0</v>
      </c>
      <c r="H45" s="19">
        <v>5.250022E-2</v>
      </c>
      <c r="I45" s="20">
        <f t="shared" si="1"/>
        <v>0</v>
      </c>
      <c r="J45" s="21">
        <f t="shared" si="2"/>
        <v>1.9850280360403965E-2</v>
      </c>
      <c r="K45" s="4"/>
    </row>
    <row r="46" spans="1:11" x14ac:dyDescent="0.25">
      <c r="A46" s="15"/>
      <c r="B46" s="16">
        <v>455</v>
      </c>
      <c r="C46" s="17" t="s">
        <v>227</v>
      </c>
      <c r="D46" s="18">
        <v>31.948388000000012</v>
      </c>
      <c r="E46" s="19">
        <v>32.069380000000017</v>
      </c>
      <c r="F46" s="19">
        <f t="shared" si="0"/>
        <v>3.9777850000000003E-2</v>
      </c>
      <c r="G46" s="19">
        <v>0</v>
      </c>
      <c r="H46" s="19">
        <v>3.9777850000000003E-2</v>
      </c>
      <c r="I46" s="20">
        <f t="shared" si="1"/>
        <v>0</v>
      </c>
      <c r="J46" s="21">
        <f t="shared" si="2"/>
        <v>1.2403685384625453E-3</v>
      </c>
      <c r="K46" s="4"/>
    </row>
    <row r="47" spans="1:11" x14ac:dyDescent="0.25">
      <c r="A47" s="15"/>
      <c r="B47" s="16">
        <v>456</v>
      </c>
      <c r="C47" s="17" t="s">
        <v>228</v>
      </c>
      <c r="D47" s="18">
        <v>2.6985519999999998</v>
      </c>
      <c r="E47" s="19">
        <v>2.7056789999999999</v>
      </c>
      <c r="F47" s="19">
        <f t="shared" si="0"/>
        <v>4.2847610000000008E-2</v>
      </c>
      <c r="G47" s="19">
        <v>0</v>
      </c>
      <c r="H47" s="19">
        <v>4.2847610000000008E-2</v>
      </c>
      <c r="I47" s="20">
        <f t="shared" si="1"/>
        <v>0</v>
      </c>
      <c r="J47" s="21">
        <f t="shared" si="2"/>
        <v>1.5836176427432822E-2</v>
      </c>
      <c r="K47" s="4"/>
    </row>
    <row r="48" spans="1:11" x14ac:dyDescent="0.25">
      <c r="A48" s="15"/>
      <c r="B48" s="16">
        <v>457</v>
      </c>
      <c r="C48" s="17" t="s">
        <v>229</v>
      </c>
      <c r="D48" s="18">
        <v>17.906003000000002</v>
      </c>
      <c r="E48" s="19">
        <v>24.395379999999999</v>
      </c>
      <c r="F48" s="19">
        <f t="shared" si="0"/>
        <v>9.064179E-2</v>
      </c>
      <c r="G48" s="19">
        <v>0</v>
      </c>
      <c r="H48" s="19">
        <v>9.064179E-2</v>
      </c>
      <c r="I48" s="20">
        <f t="shared" si="1"/>
        <v>0</v>
      </c>
      <c r="J48" s="21">
        <f t="shared" si="2"/>
        <v>3.7155309734876029E-3</v>
      </c>
      <c r="K48" s="4"/>
    </row>
    <row r="49" spans="1:11" x14ac:dyDescent="0.25">
      <c r="A49" s="15"/>
      <c r="B49" s="16">
        <v>458</v>
      </c>
      <c r="C49" s="17" t="s">
        <v>230</v>
      </c>
      <c r="D49" s="18">
        <v>8.6292030000000004</v>
      </c>
      <c r="E49" s="19">
        <v>10.850098000000006</v>
      </c>
      <c r="F49" s="19">
        <f t="shared" si="0"/>
        <v>0.12706516000000001</v>
      </c>
      <c r="G49" s="19">
        <v>0</v>
      </c>
      <c r="H49" s="19">
        <v>0.12706516000000001</v>
      </c>
      <c r="I49" s="20">
        <f t="shared" si="1"/>
        <v>0</v>
      </c>
      <c r="J49" s="21">
        <f t="shared" si="2"/>
        <v>1.1710968877884784E-2</v>
      </c>
      <c r="K49" s="4"/>
    </row>
    <row r="50" spans="1:11" x14ac:dyDescent="0.25">
      <c r="A50" s="15"/>
      <c r="B50" s="16">
        <v>459</v>
      </c>
      <c r="C50" s="17" t="s">
        <v>231</v>
      </c>
      <c r="D50" s="18">
        <v>4.0968869999999997</v>
      </c>
      <c r="E50" s="19">
        <v>6.2192150000000019</v>
      </c>
      <c r="F50" s="19">
        <f t="shared" si="0"/>
        <v>0.20672182999999997</v>
      </c>
      <c r="G50" s="19">
        <v>0</v>
      </c>
      <c r="H50" s="19">
        <v>0.20672182999999997</v>
      </c>
      <c r="I50" s="20">
        <f t="shared" si="1"/>
        <v>0</v>
      </c>
      <c r="J50" s="21">
        <f t="shared" si="2"/>
        <v>3.3239215881747115E-2</v>
      </c>
      <c r="K50" s="4"/>
    </row>
    <row r="51" spans="1:11" x14ac:dyDescent="0.25">
      <c r="A51" s="15"/>
      <c r="B51" s="16">
        <v>460</v>
      </c>
      <c r="C51" s="17" t="s">
        <v>232</v>
      </c>
      <c r="D51" s="18">
        <v>5.0479120000000002</v>
      </c>
      <c r="E51" s="19">
        <v>4.8033740000000007</v>
      </c>
      <c r="F51" s="19">
        <f t="shared" si="0"/>
        <v>8.034057E-2</v>
      </c>
      <c r="G51" s="19">
        <v>0</v>
      </c>
      <c r="H51" s="19">
        <v>8.034057E-2</v>
      </c>
      <c r="I51" s="20">
        <f t="shared" si="1"/>
        <v>0</v>
      </c>
      <c r="J51" s="21">
        <f t="shared" si="2"/>
        <v>1.6725861862932179E-2</v>
      </c>
      <c r="K51" s="4"/>
    </row>
    <row r="52" spans="1:11" x14ac:dyDescent="0.25">
      <c r="A52" s="15"/>
      <c r="B52" s="16">
        <v>461</v>
      </c>
      <c r="C52" s="17" t="s">
        <v>233</v>
      </c>
      <c r="D52" s="18">
        <v>32.249374000000003</v>
      </c>
      <c r="E52" s="19">
        <v>28.939648000000005</v>
      </c>
      <c r="F52" s="19">
        <f t="shared" si="0"/>
        <v>1.4992999999999999E-2</v>
      </c>
      <c r="G52" s="19">
        <v>0</v>
      </c>
      <c r="H52" s="19">
        <v>1.4992999999999999E-2</v>
      </c>
      <c r="I52" s="20">
        <f t="shared" si="1"/>
        <v>0</v>
      </c>
      <c r="J52" s="21">
        <f t="shared" si="2"/>
        <v>5.1807817427495996E-4</v>
      </c>
      <c r="K52" s="4"/>
    </row>
    <row r="53" spans="1:11" x14ac:dyDescent="0.25">
      <c r="A53" s="15"/>
      <c r="B53" s="16">
        <v>462</v>
      </c>
      <c r="C53" s="17" t="s">
        <v>234</v>
      </c>
      <c r="D53" s="18">
        <v>3.1257729999999992</v>
      </c>
      <c r="E53" s="19">
        <v>3.1257729999999992</v>
      </c>
      <c r="F53" s="19">
        <f t="shared" si="0"/>
        <v>5.5253419999999998E-2</v>
      </c>
      <c r="G53" s="19">
        <v>0</v>
      </c>
      <c r="H53" s="19">
        <v>5.5253419999999998E-2</v>
      </c>
      <c r="I53" s="20">
        <f t="shared" si="1"/>
        <v>0</v>
      </c>
      <c r="J53" s="21">
        <f t="shared" si="2"/>
        <v>1.7676721886074265E-2</v>
      </c>
      <c r="K53" s="4"/>
    </row>
    <row r="54" spans="1:11" x14ac:dyDescent="0.25">
      <c r="A54" s="15"/>
      <c r="B54" s="16">
        <v>463</v>
      </c>
      <c r="C54" s="17" t="s">
        <v>235</v>
      </c>
      <c r="D54" s="18">
        <v>4.5675139999999992</v>
      </c>
      <c r="E54" s="19">
        <v>22.185886000000007</v>
      </c>
      <c r="F54" s="19">
        <f t="shared" si="0"/>
        <v>7.0587210000000011E-2</v>
      </c>
      <c r="G54" s="19">
        <v>0</v>
      </c>
      <c r="H54" s="19">
        <v>7.0587210000000011E-2</v>
      </c>
      <c r="I54" s="20">
        <f t="shared" si="1"/>
        <v>0</v>
      </c>
      <c r="J54" s="21">
        <f t="shared" si="2"/>
        <v>3.1816268234678563E-3</v>
      </c>
      <c r="K54" s="4"/>
    </row>
    <row r="55" spans="1:11" x14ac:dyDescent="0.25">
      <c r="A55" s="15"/>
      <c r="B55" s="16">
        <v>464</v>
      </c>
      <c r="C55" s="17" t="s">
        <v>236</v>
      </c>
      <c r="D55" s="18">
        <v>3.4840379999999995</v>
      </c>
      <c r="E55" s="19">
        <v>3.5835869999999992</v>
      </c>
      <c r="F55" s="19">
        <f t="shared" si="0"/>
        <v>5.4235770000000003E-2</v>
      </c>
      <c r="G55" s="19">
        <v>0</v>
      </c>
      <c r="H55" s="19">
        <v>5.4235770000000003E-2</v>
      </c>
      <c r="I55" s="20">
        <f t="shared" si="1"/>
        <v>0</v>
      </c>
      <c r="J55" s="21">
        <f t="shared" si="2"/>
        <v>1.5134492339658565E-2</v>
      </c>
      <c r="K55" s="4"/>
    </row>
    <row r="56" spans="1:11" x14ac:dyDescent="0.25">
      <c r="A56" s="15"/>
      <c r="B56" s="16">
        <v>465</v>
      </c>
      <c r="C56" s="17" t="s">
        <v>237</v>
      </c>
      <c r="D56" s="18">
        <v>6.5118639999999992</v>
      </c>
      <c r="E56" s="19">
        <v>6.5232779999999995</v>
      </c>
      <c r="F56" s="19">
        <f t="shared" si="0"/>
        <v>2.6679800000000004E-2</v>
      </c>
      <c r="G56" s="19">
        <v>0</v>
      </c>
      <c r="H56" s="19">
        <v>2.6679800000000004E-2</v>
      </c>
      <c r="I56" s="20">
        <f t="shared" si="1"/>
        <v>0</v>
      </c>
      <c r="J56" s="21">
        <f t="shared" si="2"/>
        <v>4.0899376049893946E-3</v>
      </c>
      <c r="K56" s="4"/>
    </row>
    <row r="57" spans="1:11" ht="15.75" thickBot="1" x14ac:dyDescent="0.3">
      <c r="A57" s="39" t="s">
        <v>238</v>
      </c>
      <c r="B57" s="56"/>
      <c r="C57" s="41"/>
      <c r="D57" s="42">
        <v>211.95612300000005</v>
      </c>
      <c r="E57" s="43">
        <v>346.42234799999824</v>
      </c>
      <c r="F57" s="43">
        <f t="shared" si="0"/>
        <v>6.4786855999999995</v>
      </c>
      <c r="G57" s="43">
        <v>0</v>
      </c>
      <c r="H57" s="43">
        <v>6.4786855999999995</v>
      </c>
      <c r="I57" s="44">
        <f t="shared" si="1"/>
        <v>0</v>
      </c>
      <c r="J57" s="45">
        <f t="shared" si="2"/>
        <v>1.8701696462146353E-2</v>
      </c>
      <c r="K57" s="4"/>
    </row>
    <row r="58" spans="1:11" x14ac:dyDescent="0.25">
      <c r="D58" s="5"/>
      <c r="E58" s="5"/>
      <c r="F58" s="5"/>
      <c r="G58" s="5"/>
      <c r="H58" s="5"/>
      <c r="I58" s="4"/>
      <c r="J58" s="4"/>
      <c r="K5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16</v>
      </c>
      <c r="B1" s="49" t="s">
        <v>363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365</v>
      </c>
      <c r="L2" s="70" t="s">
        <v>403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521.51113799999996</v>
      </c>
      <c r="E6" s="12">
        <f ca="1">SUM(E7:OFFSET(E7,50,0))</f>
        <v>542.85125000000005</v>
      </c>
      <c r="F6" s="12">
        <f ca="1">SUM(F7:OFFSET(F7,50,0))</f>
        <v>43.771919289999992</v>
      </c>
      <c r="G6" s="12">
        <f ca="1">SUM(G7:OFFSET(G7,50,0))</f>
        <v>0</v>
      </c>
      <c r="H6" s="12">
        <f ca="1">SUM(H7:OFFSET(H7,50,0))</f>
        <v>43.771919289999992</v>
      </c>
      <c r="I6" s="13">
        <f ca="1">IFERROR(G6/E6,0)</f>
        <v>0</v>
      </c>
      <c r="J6" s="14">
        <f ca="1">IFERROR(SUM(G6,H6)/E6,0)</f>
        <v>8.0633358198954105E-2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4.6444959999999975</v>
      </c>
      <c r="E7" s="19">
        <v>4.9311579999999999</v>
      </c>
      <c r="F7" s="19">
        <f t="shared" ref="F7:F31" si="0">SUM(G7,H7)</f>
        <v>0.3708574</v>
      </c>
      <c r="G7" s="19">
        <v>0</v>
      </c>
      <c r="H7" s="19">
        <v>0.3708574</v>
      </c>
      <c r="I7" s="20">
        <f t="shared" ref="I7:I31" si="1">IFERROR(G7/E7,0)</f>
        <v>0</v>
      </c>
      <c r="J7" s="21">
        <f t="shared" ref="J7:J31" si="2">IFERROR(SUM(G7,H7)/E7,0)</f>
        <v>7.5206959501196269E-2</v>
      </c>
      <c r="K7" s="4"/>
      <c r="L7" t="s">
        <v>260</v>
      </c>
      <c r="M7" s="5">
        <v>2.1241409900000008</v>
      </c>
      <c r="N7" s="69">
        <v>0.1127386117012895</v>
      </c>
    </row>
    <row r="8" spans="1:14" x14ac:dyDescent="0.25">
      <c r="A8" s="15"/>
      <c r="B8" s="53">
        <v>2</v>
      </c>
      <c r="C8" s="17" t="s">
        <v>256</v>
      </c>
      <c r="D8" s="18">
        <v>10.109303999999998</v>
      </c>
      <c r="E8" s="19">
        <v>10.127704</v>
      </c>
      <c r="F8" s="19">
        <f t="shared" si="0"/>
        <v>0.46826125000000013</v>
      </c>
      <c r="G8" s="19">
        <v>0</v>
      </c>
      <c r="H8" s="19">
        <v>0.46826125000000013</v>
      </c>
      <c r="I8" s="20">
        <f t="shared" si="1"/>
        <v>0</v>
      </c>
      <c r="J8" s="21">
        <f t="shared" si="2"/>
        <v>4.6235676911568518E-2</v>
      </c>
      <c r="K8" s="4"/>
      <c r="L8" t="s">
        <v>274</v>
      </c>
      <c r="M8" s="5">
        <v>1.0569031</v>
      </c>
      <c r="N8" s="69">
        <v>0.10720086669247705</v>
      </c>
    </row>
    <row r="9" spans="1:14" x14ac:dyDescent="0.25">
      <c r="A9" s="15"/>
      <c r="B9" s="53">
        <v>3</v>
      </c>
      <c r="C9" s="17" t="s">
        <v>257</v>
      </c>
      <c r="D9" s="18">
        <v>5.2950560000000007</v>
      </c>
      <c r="E9" s="19">
        <v>5.4182409999999992</v>
      </c>
      <c r="F9" s="19">
        <f t="shared" si="0"/>
        <v>0.45491189000000004</v>
      </c>
      <c r="G9" s="19">
        <v>0</v>
      </c>
      <c r="H9" s="19">
        <v>0.45491189000000004</v>
      </c>
      <c r="I9" s="20">
        <f t="shared" si="1"/>
        <v>0</v>
      </c>
      <c r="J9" s="21">
        <f t="shared" si="2"/>
        <v>8.3959331081803132E-2</v>
      </c>
      <c r="K9" s="4"/>
      <c r="L9" t="s">
        <v>263</v>
      </c>
      <c r="M9" s="5">
        <v>0.51910529999999999</v>
      </c>
      <c r="N9" s="69">
        <v>0.10663400096505762</v>
      </c>
    </row>
    <row r="10" spans="1:14" x14ac:dyDescent="0.25">
      <c r="A10" s="15"/>
      <c r="B10" s="53">
        <v>4</v>
      </c>
      <c r="C10" s="17" t="s">
        <v>258</v>
      </c>
      <c r="D10" s="18">
        <v>22.208403000000001</v>
      </c>
      <c r="E10" s="19">
        <v>23.598223000000001</v>
      </c>
      <c r="F10" s="19">
        <f t="shared" si="0"/>
        <v>1.7122663799999998</v>
      </c>
      <c r="G10" s="19">
        <v>0</v>
      </c>
      <c r="H10" s="19">
        <v>1.7122663799999998</v>
      </c>
      <c r="I10" s="20">
        <f t="shared" si="1"/>
        <v>0</v>
      </c>
      <c r="J10" s="21">
        <f t="shared" si="2"/>
        <v>7.2559123625537389E-2</v>
      </c>
      <c r="K10" s="4"/>
      <c r="L10" t="s">
        <v>277</v>
      </c>
      <c r="M10" s="5">
        <v>0.88806125000000014</v>
      </c>
      <c r="N10" s="69">
        <v>0.10232261501052195</v>
      </c>
    </row>
    <row r="11" spans="1:14" x14ac:dyDescent="0.25">
      <c r="A11" s="15"/>
      <c r="B11" s="53">
        <v>5</v>
      </c>
      <c r="C11" s="17" t="s">
        <v>259</v>
      </c>
      <c r="D11" s="18">
        <v>8.7668140000000019</v>
      </c>
      <c r="E11" s="19">
        <v>8.514953000000002</v>
      </c>
      <c r="F11" s="19">
        <f t="shared" si="0"/>
        <v>0.59730988000000007</v>
      </c>
      <c r="G11" s="19">
        <v>0</v>
      </c>
      <c r="H11" s="19">
        <v>0.59730988000000007</v>
      </c>
      <c r="I11" s="20">
        <f t="shared" si="1"/>
        <v>0</v>
      </c>
      <c r="J11" s="21">
        <f t="shared" si="2"/>
        <v>7.0148347266273808E-2</v>
      </c>
      <c r="K11" s="4"/>
      <c r="L11" t="s">
        <v>262</v>
      </c>
      <c r="M11" s="5">
        <v>1.2997692599999997</v>
      </c>
      <c r="N11" s="69">
        <v>9.9595818991543655E-2</v>
      </c>
    </row>
    <row r="12" spans="1:14" x14ac:dyDescent="0.25">
      <c r="A12" s="15"/>
      <c r="B12" s="53">
        <v>6</v>
      </c>
      <c r="C12" s="17" t="s">
        <v>260</v>
      </c>
      <c r="D12" s="18">
        <v>17.069663999999996</v>
      </c>
      <c r="E12" s="19">
        <v>18.841291000000002</v>
      </c>
      <c r="F12" s="19">
        <f t="shared" si="0"/>
        <v>2.1241409900000008</v>
      </c>
      <c r="G12" s="19">
        <v>0</v>
      </c>
      <c r="H12" s="19">
        <v>2.1241409900000008</v>
      </c>
      <c r="I12" s="20">
        <f t="shared" si="1"/>
        <v>0</v>
      </c>
      <c r="J12" s="21">
        <f t="shared" si="2"/>
        <v>0.1127386117012895</v>
      </c>
      <c r="K12" s="4"/>
      <c r="L12" t="s">
        <v>267</v>
      </c>
      <c r="M12" s="5">
        <v>2.1167326099999997</v>
      </c>
      <c r="N12" s="69">
        <v>9.8672255133703118E-2</v>
      </c>
    </row>
    <row r="13" spans="1:14" x14ac:dyDescent="0.25">
      <c r="A13" s="15"/>
      <c r="B13" s="53">
        <v>7</v>
      </c>
      <c r="C13" s="17" t="s">
        <v>261</v>
      </c>
      <c r="D13" s="18">
        <v>23.680282999999999</v>
      </c>
      <c r="E13" s="19">
        <v>25.907836</v>
      </c>
      <c r="F13" s="19">
        <f t="shared" si="0"/>
        <v>2.1050527200000007</v>
      </c>
      <c r="G13" s="19">
        <v>0</v>
      </c>
      <c r="H13" s="19">
        <v>2.1050527200000007</v>
      </c>
      <c r="I13" s="20">
        <f t="shared" si="1"/>
        <v>0</v>
      </c>
      <c r="J13" s="21">
        <f t="shared" si="2"/>
        <v>8.1251584269716723E-2</v>
      </c>
      <c r="K13" s="4"/>
      <c r="L13" t="s">
        <v>278</v>
      </c>
      <c r="M13" s="5">
        <v>0.65750375000000005</v>
      </c>
      <c r="N13" s="69">
        <v>9.7673968973576497E-2</v>
      </c>
    </row>
    <row r="14" spans="1:14" x14ac:dyDescent="0.25">
      <c r="A14" s="15"/>
      <c r="B14" s="53">
        <v>8</v>
      </c>
      <c r="C14" s="17" t="s">
        <v>262</v>
      </c>
      <c r="D14" s="18">
        <v>12.938356999999987</v>
      </c>
      <c r="E14" s="19">
        <v>13.050439999999988</v>
      </c>
      <c r="F14" s="19">
        <f t="shared" si="0"/>
        <v>1.2997692599999997</v>
      </c>
      <c r="G14" s="19">
        <v>0</v>
      </c>
      <c r="H14" s="19">
        <v>1.2997692599999997</v>
      </c>
      <c r="I14" s="20">
        <f t="shared" si="1"/>
        <v>0</v>
      </c>
      <c r="J14" s="21">
        <f t="shared" si="2"/>
        <v>9.9595818991543655E-2</v>
      </c>
      <c r="K14" s="4"/>
      <c r="L14" t="s">
        <v>270</v>
      </c>
      <c r="M14" s="5">
        <v>1.9519489299999997</v>
      </c>
      <c r="N14" s="69">
        <v>9.6064913331137022E-2</v>
      </c>
    </row>
    <row r="15" spans="1:14" x14ac:dyDescent="0.25">
      <c r="A15" s="15"/>
      <c r="B15" s="53">
        <v>9</v>
      </c>
      <c r="C15" s="17" t="s">
        <v>263</v>
      </c>
      <c r="D15" s="18">
        <v>3.8612749999999991</v>
      </c>
      <c r="E15" s="19">
        <v>4.8681030000000005</v>
      </c>
      <c r="F15" s="19">
        <f t="shared" si="0"/>
        <v>0.51910529999999999</v>
      </c>
      <c r="G15" s="19">
        <v>0</v>
      </c>
      <c r="H15" s="19">
        <v>0.51910529999999999</v>
      </c>
      <c r="I15" s="20">
        <f t="shared" si="1"/>
        <v>0</v>
      </c>
      <c r="J15" s="21">
        <f t="shared" si="2"/>
        <v>0.10663400096505762</v>
      </c>
      <c r="K15" s="4"/>
      <c r="L15" t="s">
        <v>264</v>
      </c>
      <c r="M15" s="5">
        <v>0.65087612000000006</v>
      </c>
      <c r="N15" s="69">
        <v>9.244355502468117E-2</v>
      </c>
    </row>
    <row r="16" spans="1:14" x14ac:dyDescent="0.25">
      <c r="A16" s="15"/>
      <c r="B16" s="53">
        <v>10</v>
      </c>
      <c r="C16" s="17" t="s">
        <v>264</v>
      </c>
      <c r="D16" s="18">
        <v>6.6012909999999989</v>
      </c>
      <c r="E16" s="19">
        <v>7.0407950000000001</v>
      </c>
      <c r="F16" s="19">
        <f t="shared" si="0"/>
        <v>0.65087612000000006</v>
      </c>
      <c r="G16" s="19">
        <v>0</v>
      </c>
      <c r="H16" s="19">
        <v>0.65087612000000006</v>
      </c>
      <c r="I16" s="20">
        <f t="shared" si="1"/>
        <v>0</v>
      </c>
      <c r="J16" s="21">
        <f t="shared" si="2"/>
        <v>9.244355502468117E-2</v>
      </c>
      <c r="K16" s="4"/>
      <c r="L16" t="s">
        <v>276</v>
      </c>
      <c r="M16" s="5">
        <v>1.38204287</v>
      </c>
      <c r="N16" s="69">
        <v>8.8905873472468228E-2</v>
      </c>
    </row>
    <row r="17" spans="1:14" x14ac:dyDescent="0.25">
      <c r="A17" s="15"/>
      <c r="B17" s="53">
        <v>11</v>
      </c>
      <c r="C17" s="17" t="s">
        <v>265</v>
      </c>
      <c r="D17" s="18">
        <v>17.401059999999998</v>
      </c>
      <c r="E17" s="19">
        <v>17.872198999999998</v>
      </c>
      <c r="F17" s="19">
        <f t="shared" si="0"/>
        <v>1.4212697200000002</v>
      </c>
      <c r="G17" s="19">
        <v>0</v>
      </c>
      <c r="H17" s="19">
        <v>1.4212697200000002</v>
      </c>
      <c r="I17" s="20">
        <f t="shared" si="1"/>
        <v>0</v>
      </c>
      <c r="J17" s="21">
        <f t="shared" si="2"/>
        <v>7.9524054090937574E-2</v>
      </c>
      <c r="K17" s="4"/>
      <c r="L17" t="s">
        <v>268</v>
      </c>
      <c r="M17" s="5">
        <v>2.2921857399999999</v>
      </c>
      <c r="N17" s="69">
        <v>8.7367781274111628E-2</v>
      </c>
    </row>
    <row r="18" spans="1:14" x14ac:dyDescent="0.25">
      <c r="A18" s="15"/>
      <c r="B18" s="53">
        <v>12</v>
      </c>
      <c r="C18" s="17" t="s">
        <v>266</v>
      </c>
      <c r="D18" s="18">
        <v>10.922935999999993</v>
      </c>
      <c r="E18" s="19">
        <v>11.777948999999992</v>
      </c>
      <c r="F18" s="19">
        <f t="shared" si="0"/>
        <v>1.01143184</v>
      </c>
      <c r="G18" s="19">
        <v>0</v>
      </c>
      <c r="H18" s="19">
        <v>1.01143184</v>
      </c>
      <c r="I18" s="20">
        <f t="shared" si="1"/>
        <v>0</v>
      </c>
      <c r="J18" s="21">
        <f t="shared" si="2"/>
        <v>8.5875039873241146E-2</v>
      </c>
      <c r="K18" s="4"/>
      <c r="L18" t="s">
        <v>266</v>
      </c>
      <c r="M18" s="5">
        <v>1.01143184</v>
      </c>
      <c r="N18" s="69">
        <v>8.5875039873241146E-2</v>
      </c>
    </row>
    <row r="19" spans="1:14" x14ac:dyDescent="0.25">
      <c r="A19" s="15"/>
      <c r="B19" s="53">
        <v>13</v>
      </c>
      <c r="C19" s="17" t="s">
        <v>267</v>
      </c>
      <c r="D19" s="18">
        <v>19.834720000000001</v>
      </c>
      <c r="E19" s="19">
        <v>21.452155999999995</v>
      </c>
      <c r="F19" s="19">
        <f t="shared" si="0"/>
        <v>2.1167326099999997</v>
      </c>
      <c r="G19" s="19">
        <v>0</v>
      </c>
      <c r="H19" s="19">
        <v>2.1167326099999997</v>
      </c>
      <c r="I19" s="20">
        <f t="shared" si="1"/>
        <v>0</v>
      </c>
      <c r="J19" s="21">
        <f t="shared" si="2"/>
        <v>9.8672255133703118E-2</v>
      </c>
      <c r="K19" s="4"/>
      <c r="L19" t="s">
        <v>275</v>
      </c>
      <c r="M19" s="5">
        <v>1.1311067500000003</v>
      </c>
      <c r="N19" s="69">
        <v>8.4358013691258976E-2</v>
      </c>
    </row>
    <row r="20" spans="1:14" x14ac:dyDescent="0.25">
      <c r="A20" s="15"/>
      <c r="B20" s="53">
        <v>14</v>
      </c>
      <c r="C20" s="17" t="s">
        <v>268</v>
      </c>
      <c r="D20" s="18">
        <v>25.872085999999992</v>
      </c>
      <c r="E20" s="19">
        <v>26.236052999999995</v>
      </c>
      <c r="F20" s="19">
        <f t="shared" si="0"/>
        <v>2.2921857399999999</v>
      </c>
      <c r="G20" s="19">
        <v>0</v>
      </c>
      <c r="H20" s="19">
        <v>2.2921857399999999</v>
      </c>
      <c r="I20" s="20">
        <f t="shared" si="1"/>
        <v>0</v>
      </c>
      <c r="J20" s="21">
        <f t="shared" si="2"/>
        <v>8.7367781274111628E-2</v>
      </c>
      <c r="K20" s="4"/>
      <c r="L20" t="s">
        <v>257</v>
      </c>
      <c r="M20" s="5">
        <v>0.45491189000000004</v>
      </c>
      <c r="N20" s="69">
        <v>8.3959331081803132E-2</v>
      </c>
    </row>
    <row r="21" spans="1:14" x14ac:dyDescent="0.25">
      <c r="A21" s="15"/>
      <c r="B21" s="53">
        <v>15</v>
      </c>
      <c r="C21" s="17" t="s">
        <v>269</v>
      </c>
      <c r="D21" s="18">
        <v>241.39050899999995</v>
      </c>
      <c r="E21" s="19">
        <v>247.43505900000005</v>
      </c>
      <c r="F21" s="19">
        <f t="shared" si="0"/>
        <v>18.417574059999996</v>
      </c>
      <c r="G21" s="19">
        <v>0</v>
      </c>
      <c r="H21" s="19">
        <v>18.417574059999996</v>
      </c>
      <c r="I21" s="20">
        <f t="shared" si="1"/>
        <v>0</v>
      </c>
      <c r="J21" s="21">
        <f t="shared" si="2"/>
        <v>7.4433971218282338E-2</v>
      </c>
      <c r="K21" s="4"/>
      <c r="L21" t="s">
        <v>261</v>
      </c>
      <c r="M21" s="5">
        <v>2.1050527200000007</v>
      </c>
      <c r="N21" s="69">
        <v>8.1251584269716723E-2</v>
      </c>
    </row>
    <row r="22" spans="1:14" x14ac:dyDescent="0.25">
      <c r="A22" s="15"/>
      <c r="B22" s="53">
        <v>16</v>
      </c>
      <c r="C22" s="17" t="s">
        <v>270</v>
      </c>
      <c r="D22" s="18">
        <v>18.830247999999997</v>
      </c>
      <c r="E22" s="19">
        <v>20.319061999999999</v>
      </c>
      <c r="F22" s="19">
        <f t="shared" si="0"/>
        <v>1.9519489299999997</v>
      </c>
      <c r="G22" s="19">
        <v>0</v>
      </c>
      <c r="H22" s="19">
        <v>1.9519489299999997</v>
      </c>
      <c r="I22" s="20">
        <f t="shared" si="1"/>
        <v>0</v>
      </c>
      <c r="J22" s="21">
        <f t="shared" si="2"/>
        <v>9.6064913331137022E-2</v>
      </c>
      <c r="K22" s="4"/>
      <c r="L22" t="s">
        <v>265</v>
      </c>
      <c r="M22" s="5">
        <v>1.4212697200000002</v>
      </c>
      <c r="N22" s="69">
        <v>7.9524054090937574E-2</v>
      </c>
    </row>
    <row r="23" spans="1:14" x14ac:dyDescent="0.25">
      <c r="A23" s="15"/>
      <c r="B23" s="53">
        <v>17</v>
      </c>
      <c r="C23" s="17" t="s">
        <v>271</v>
      </c>
      <c r="D23" s="18">
        <v>6.8916710000000005</v>
      </c>
      <c r="E23" s="19">
        <v>6.9164480000000008</v>
      </c>
      <c r="F23" s="19">
        <f t="shared" si="0"/>
        <v>0.45660508</v>
      </c>
      <c r="G23" s="19">
        <v>0</v>
      </c>
      <c r="H23" s="19">
        <v>0.45660508</v>
      </c>
      <c r="I23" s="20">
        <f t="shared" si="1"/>
        <v>0</v>
      </c>
      <c r="J23" s="21">
        <f t="shared" si="2"/>
        <v>6.6017279389652017E-2</v>
      </c>
      <c r="K23" s="4"/>
      <c r="L23" t="s">
        <v>255</v>
      </c>
      <c r="M23" s="5">
        <v>0.3708574</v>
      </c>
      <c r="N23" s="69">
        <v>7.5206959501196269E-2</v>
      </c>
    </row>
    <row r="24" spans="1:14" x14ac:dyDescent="0.25">
      <c r="A24" s="15"/>
      <c r="B24" s="53">
        <v>18</v>
      </c>
      <c r="C24" s="17" t="s">
        <v>272</v>
      </c>
      <c r="D24" s="18">
        <v>2.645378</v>
      </c>
      <c r="E24" s="19">
        <v>2.7455599999999989</v>
      </c>
      <c r="F24" s="19">
        <f t="shared" si="0"/>
        <v>0.17824793999999997</v>
      </c>
      <c r="G24" s="19">
        <v>0</v>
      </c>
      <c r="H24" s="19">
        <v>0.17824793999999997</v>
      </c>
      <c r="I24" s="20">
        <f t="shared" si="1"/>
        <v>0</v>
      </c>
      <c r="J24" s="21">
        <f t="shared" si="2"/>
        <v>6.4922252655196036E-2</v>
      </c>
      <c r="K24" s="4"/>
      <c r="L24" t="s">
        <v>269</v>
      </c>
      <c r="M24" s="5">
        <v>18.417574059999996</v>
      </c>
      <c r="N24" s="69">
        <v>7.4433971218282338E-2</v>
      </c>
    </row>
    <row r="25" spans="1:14" x14ac:dyDescent="0.25">
      <c r="A25" s="15"/>
      <c r="B25" s="53">
        <v>19</v>
      </c>
      <c r="C25" s="17" t="s">
        <v>273</v>
      </c>
      <c r="D25" s="18">
        <v>2.2581969999999996</v>
      </c>
      <c r="E25" s="19">
        <v>2.3001279999999991</v>
      </c>
      <c r="F25" s="19">
        <f t="shared" si="0"/>
        <v>0.13079894</v>
      </c>
      <c r="G25" s="19">
        <v>0</v>
      </c>
      <c r="H25" s="19">
        <v>0.13079894</v>
      </c>
      <c r="I25" s="20">
        <f t="shared" si="1"/>
        <v>0</v>
      </c>
      <c r="J25" s="21">
        <f t="shared" si="2"/>
        <v>5.6865939634663833E-2</v>
      </c>
      <c r="K25" s="4"/>
      <c r="L25" t="s">
        <v>258</v>
      </c>
      <c r="M25" s="5">
        <v>1.7122663799999998</v>
      </c>
      <c r="N25" s="69">
        <v>7.2559123625537389E-2</v>
      </c>
    </row>
    <row r="26" spans="1:14" x14ac:dyDescent="0.25">
      <c r="A26" s="15"/>
      <c r="B26" s="53">
        <v>20</v>
      </c>
      <c r="C26" s="17" t="s">
        <v>274</v>
      </c>
      <c r="D26" s="18">
        <v>8.4366799999999973</v>
      </c>
      <c r="E26" s="19">
        <v>9.8590909999999976</v>
      </c>
      <c r="F26" s="19">
        <f t="shared" si="0"/>
        <v>1.0569031</v>
      </c>
      <c r="G26" s="19">
        <v>0</v>
      </c>
      <c r="H26" s="19">
        <v>1.0569031</v>
      </c>
      <c r="I26" s="20">
        <f t="shared" si="1"/>
        <v>0</v>
      </c>
      <c r="J26" s="21">
        <f t="shared" si="2"/>
        <v>0.10720086669247705</v>
      </c>
      <c r="K26" s="4"/>
      <c r="L26" t="s">
        <v>259</v>
      </c>
      <c r="M26" s="5">
        <v>0.59730988000000007</v>
      </c>
      <c r="N26" s="69">
        <v>7.0148347266273808E-2</v>
      </c>
    </row>
    <row r="27" spans="1:14" x14ac:dyDescent="0.25">
      <c r="A27" s="15"/>
      <c r="B27" s="53">
        <v>21</v>
      </c>
      <c r="C27" s="17" t="s">
        <v>275</v>
      </c>
      <c r="D27" s="18">
        <v>13.058191000000006</v>
      </c>
      <c r="E27" s="19">
        <v>13.408409000000002</v>
      </c>
      <c r="F27" s="19">
        <f t="shared" si="0"/>
        <v>1.1311067500000003</v>
      </c>
      <c r="G27" s="19">
        <v>0</v>
      </c>
      <c r="H27" s="19">
        <v>1.1311067500000003</v>
      </c>
      <c r="I27" s="20">
        <f t="shared" si="1"/>
        <v>0</v>
      </c>
      <c r="J27" s="21">
        <f t="shared" si="2"/>
        <v>8.4358013691258976E-2</v>
      </c>
      <c r="K27" s="4"/>
      <c r="L27" t="s">
        <v>271</v>
      </c>
      <c r="M27" s="5">
        <v>0.45660508</v>
      </c>
      <c r="N27" s="69">
        <v>6.6017279389652017E-2</v>
      </c>
    </row>
    <row r="28" spans="1:14" x14ac:dyDescent="0.25">
      <c r="A28" s="15"/>
      <c r="B28" s="53">
        <v>22</v>
      </c>
      <c r="C28" s="17" t="s">
        <v>276</v>
      </c>
      <c r="D28" s="18">
        <v>14.666800999999998</v>
      </c>
      <c r="E28" s="19">
        <v>15.545011999999998</v>
      </c>
      <c r="F28" s="19">
        <f t="shared" si="0"/>
        <v>1.38204287</v>
      </c>
      <c r="G28" s="19">
        <v>0</v>
      </c>
      <c r="H28" s="19">
        <v>1.38204287</v>
      </c>
      <c r="I28" s="20">
        <f t="shared" si="1"/>
        <v>0</v>
      </c>
      <c r="J28" s="21">
        <f t="shared" si="2"/>
        <v>8.8905873472468228E-2</v>
      </c>
      <c r="K28" s="4"/>
      <c r="L28" t="s">
        <v>272</v>
      </c>
      <c r="M28" s="5">
        <v>0.17824793999999997</v>
      </c>
      <c r="N28" s="69">
        <v>6.4922252655196036E-2</v>
      </c>
    </row>
    <row r="29" spans="1:14" x14ac:dyDescent="0.25">
      <c r="A29" s="15"/>
      <c r="B29" s="53">
        <v>23</v>
      </c>
      <c r="C29" s="17" t="s">
        <v>277</v>
      </c>
      <c r="D29" s="18">
        <v>7.8161439999999986</v>
      </c>
      <c r="E29" s="19">
        <v>8.6790319999999976</v>
      </c>
      <c r="F29" s="19">
        <f t="shared" si="0"/>
        <v>0.88806125000000014</v>
      </c>
      <c r="G29" s="19">
        <v>0</v>
      </c>
      <c r="H29" s="19">
        <v>0.88806125000000014</v>
      </c>
      <c r="I29" s="20">
        <f t="shared" si="1"/>
        <v>0</v>
      </c>
      <c r="J29" s="21">
        <f t="shared" si="2"/>
        <v>0.10232261501052195</v>
      </c>
      <c r="K29" s="4"/>
      <c r="L29" t="s">
        <v>273</v>
      </c>
      <c r="M29" s="5">
        <v>0.13079894</v>
      </c>
      <c r="N29" s="69">
        <v>5.6865939634663833E-2</v>
      </c>
    </row>
    <row r="30" spans="1:14" x14ac:dyDescent="0.25">
      <c r="A30" s="15"/>
      <c r="B30" s="53">
        <v>24</v>
      </c>
      <c r="C30" s="17" t="s">
        <v>278</v>
      </c>
      <c r="D30" s="18">
        <v>6.4373719999999999</v>
      </c>
      <c r="E30" s="19">
        <v>6.7316169999999991</v>
      </c>
      <c r="F30" s="19">
        <f t="shared" si="0"/>
        <v>0.65750375000000005</v>
      </c>
      <c r="G30" s="19">
        <v>0</v>
      </c>
      <c r="H30" s="19">
        <v>0.65750375000000005</v>
      </c>
      <c r="I30" s="20">
        <f t="shared" si="1"/>
        <v>0</v>
      </c>
      <c r="J30" s="21">
        <f t="shared" si="2"/>
        <v>9.7673968973576497E-2</v>
      </c>
      <c r="K30" s="4"/>
      <c r="L30" t="s">
        <v>256</v>
      </c>
      <c r="M30" s="5">
        <v>0.46826125000000013</v>
      </c>
      <c r="N30" s="69">
        <v>4.6235676911568518E-2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9.8742020000000021</v>
      </c>
      <c r="E31" s="26">
        <v>9.2747310000000045</v>
      </c>
      <c r="F31" s="26">
        <f t="shared" si="0"/>
        <v>0.37695551999999993</v>
      </c>
      <c r="G31" s="26">
        <v>0</v>
      </c>
      <c r="H31" s="26">
        <v>0.37695551999999993</v>
      </c>
      <c r="I31" s="27">
        <f t="shared" si="1"/>
        <v>0</v>
      </c>
      <c r="J31" s="28">
        <f t="shared" si="2"/>
        <v>4.0643283346977907E-2</v>
      </c>
      <c r="K31" s="4"/>
      <c r="L31" t="s">
        <v>279</v>
      </c>
      <c r="M31" s="5">
        <v>0.37695551999999993</v>
      </c>
      <c r="N31" s="69">
        <v>4.0643283346977907E-2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68</v>
      </c>
      <c r="B1" s="49" t="s">
        <v>41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1034</v>
      </c>
      <c r="L2" s="70" t="s">
        <v>1076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2095.3467619999997</v>
      </c>
      <c r="E6" s="12">
        <f ca="1">SUM(E7:OFFSET(E7,50,0))</f>
        <v>2208.9462240000016</v>
      </c>
      <c r="F6" s="12">
        <f ca="1">SUM(F7:OFFSET(F7,50,0))</f>
        <v>17.675238569999998</v>
      </c>
      <c r="G6" s="12">
        <f ca="1">SUM(G7:OFFSET(G7,50,0))</f>
        <v>0</v>
      </c>
      <c r="H6" s="12">
        <f ca="1">SUM(H7:OFFSET(H7,50,0))</f>
        <v>17.675238569999998</v>
      </c>
      <c r="I6" s="13">
        <f ca="1">IFERROR(G6/E6,0)</f>
        <v>0</v>
      </c>
      <c r="J6" s="14">
        <f ca="1">IFERROR(SUM(G6,H6)/E6,0)</f>
        <v>8.0016608724830518E-3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10.964610999999998</v>
      </c>
      <c r="E7" s="19">
        <v>26.269452000000019</v>
      </c>
      <c r="F7" s="19">
        <f t="shared" ref="F7:F31" si="0">SUM(G7,H7)</f>
        <v>0.62672384999999997</v>
      </c>
      <c r="G7" s="19">
        <v>0</v>
      </c>
      <c r="H7" s="19">
        <v>0.62672384999999997</v>
      </c>
      <c r="I7" s="20">
        <f t="shared" ref="I7:I31" si="1">IFERROR(G7/E7,0)</f>
        <v>0</v>
      </c>
      <c r="J7" s="21">
        <f t="shared" ref="J7:J31" si="2">IFERROR(SUM(G7,H7)/E7,0)</f>
        <v>2.3857515185318656E-2</v>
      </c>
      <c r="K7" s="4"/>
      <c r="L7" t="s">
        <v>263</v>
      </c>
      <c r="M7" s="5">
        <v>0.84663578999999989</v>
      </c>
      <c r="N7" s="69">
        <v>4.0914769863665212E-2</v>
      </c>
    </row>
    <row r="8" spans="1:14" x14ac:dyDescent="0.25">
      <c r="A8" s="15"/>
      <c r="B8" s="53">
        <v>2</v>
      </c>
      <c r="C8" s="17" t="s">
        <v>256</v>
      </c>
      <c r="D8" s="18">
        <v>30.659797999999999</v>
      </c>
      <c r="E8" s="19">
        <v>36.258451000000001</v>
      </c>
      <c r="F8" s="19">
        <f t="shared" si="0"/>
        <v>0.35422772999999996</v>
      </c>
      <c r="G8" s="19">
        <v>0</v>
      </c>
      <c r="H8" s="19">
        <v>0.35422772999999996</v>
      </c>
      <c r="I8" s="20">
        <f t="shared" si="1"/>
        <v>0</v>
      </c>
      <c r="J8" s="21">
        <f t="shared" si="2"/>
        <v>9.7695218695360141E-3</v>
      </c>
      <c r="K8" s="4"/>
      <c r="L8" t="s">
        <v>260</v>
      </c>
      <c r="M8" s="5">
        <v>1.09869745</v>
      </c>
      <c r="N8" s="69">
        <v>3.7607053877030283E-2</v>
      </c>
    </row>
    <row r="9" spans="1:14" x14ac:dyDescent="0.25">
      <c r="A9" s="15"/>
      <c r="B9" s="53">
        <v>3</v>
      </c>
      <c r="C9" s="17" t="s">
        <v>257</v>
      </c>
      <c r="D9" s="18">
        <v>30.033276999999998</v>
      </c>
      <c r="E9" s="19">
        <v>34.549265999999996</v>
      </c>
      <c r="F9" s="19">
        <f t="shared" si="0"/>
        <v>1.0455839500000002</v>
      </c>
      <c r="G9" s="19">
        <v>0</v>
      </c>
      <c r="H9" s="19">
        <v>1.0455839500000002</v>
      </c>
      <c r="I9" s="20">
        <f t="shared" si="1"/>
        <v>0</v>
      </c>
      <c r="J9" s="21">
        <f t="shared" si="2"/>
        <v>3.0263564788901746E-2</v>
      </c>
      <c r="K9" s="4"/>
      <c r="L9" t="s">
        <v>270</v>
      </c>
      <c r="M9" s="5">
        <v>0.44578151000000005</v>
      </c>
      <c r="N9" s="69">
        <v>3.2044881803898327E-2</v>
      </c>
    </row>
    <row r="10" spans="1:14" x14ac:dyDescent="0.25">
      <c r="A10" s="15"/>
      <c r="B10" s="53">
        <v>4</v>
      </c>
      <c r="C10" s="17" t="s">
        <v>258</v>
      </c>
      <c r="D10" s="18">
        <v>17.878053000000016</v>
      </c>
      <c r="E10" s="19">
        <v>32.807879000000028</v>
      </c>
      <c r="F10" s="19">
        <f t="shared" si="0"/>
        <v>0.56206751999999993</v>
      </c>
      <c r="G10" s="19">
        <v>0</v>
      </c>
      <c r="H10" s="19">
        <v>0.56206751999999993</v>
      </c>
      <c r="I10" s="20">
        <f t="shared" si="1"/>
        <v>0</v>
      </c>
      <c r="J10" s="21">
        <f t="shared" si="2"/>
        <v>1.7132089520325269E-2</v>
      </c>
      <c r="K10" s="4"/>
      <c r="L10" t="s">
        <v>257</v>
      </c>
      <c r="M10" s="5">
        <v>1.0455839500000002</v>
      </c>
      <c r="N10" s="69">
        <v>3.0263564788901746E-2</v>
      </c>
    </row>
    <row r="11" spans="1:14" x14ac:dyDescent="0.25">
      <c r="A11" s="15"/>
      <c r="B11" s="53">
        <v>5</v>
      </c>
      <c r="C11" s="17" t="s">
        <v>259</v>
      </c>
      <c r="D11" s="18">
        <v>19.558959000000012</v>
      </c>
      <c r="E11" s="19">
        <v>31.84690000000003</v>
      </c>
      <c r="F11" s="19">
        <f t="shared" si="0"/>
        <v>0.29609918999999996</v>
      </c>
      <c r="G11" s="19">
        <v>0</v>
      </c>
      <c r="H11" s="19">
        <v>0.29609918999999996</v>
      </c>
      <c r="I11" s="20">
        <f t="shared" si="1"/>
        <v>0</v>
      </c>
      <c r="J11" s="21">
        <f t="shared" si="2"/>
        <v>9.2975828102578179E-3</v>
      </c>
      <c r="K11" s="4"/>
      <c r="L11" t="s">
        <v>278</v>
      </c>
      <c r="M11" s="5">
        <v>1.3011008900000003</v>
      </c>
      <c r="N11" s="69">
        <v>2.9018374477461643E-2</v>
      </c>
    </row>
    <row r="12" spans="1:14" x14ac:dyDescent="0.25">
      <c r="A12" s="15"/>
      <c r="B12" s="53">
        <v>6</v>
      </c>
      <c r="C12" s="17" t="s">
        <v>260</v>
      </c>
      <c r="D12" s="18">
        <v>14.461408999999996</v>
      </c>
      <c r="E12" s="19">
        <v>29.215196000000009</v>
      </c>
      <c r="F12" s="19">
        <f t="shared" si="0"/>
        <v>1.09869745</v>
      </c>
      <c r="G12" s="19">
        <v>0</v>
      </c>
      <c r="H12" s="19">
        <v>1.09869745</v>
      </c>
      <c r="I12" s="20">
        <f t="shared" si="1"/>
        <v>0</v>
      </c>
      <c r="J12" s="21">
        <f t="shared" si="2"/>
        <v>3.7607053877030283E-2</v>
      </c>
      <c r="K12" s="4"/>
      <c r="L12" t="s">
        <v>277</v>
      </c>
      <c r="M12" s="5">
        <v>0.26707186999999999</v>
      </c>
      <c r="N12" s="69">
        <v>2.4794124426883002E-2</v>
      </c>
    </row>
    <row r="13" spans="1:14" x14ac:dyDescent="0.25">
      <c r="A13" s="15"/>
      <c r="B13" s="53">
        <v>7</v>
      </c>
      <c r="C13" s="17" t="s">
        <v>261</v>
      </c>
      <c r="D13" s="18">
        <v>7.7611429999999997</v>
      </c>
      <c r="E13" s="19">
        <v>8.0138400000000001</v>
      </c>
      <c r="F13" s="19">
        <f t="shared" si="0"/>
        <v>0.14598646999999998</v>
      </c>
      <c r="G13" s="19">
        <v>0</v>
      </c>
      <c r="H13" s="19">
        <v>0.14598646999999998</v>
      </c>
      <c r="I13" s="20">
        <f t="shared" si="1"/>
        <v>0</v>
      </c>
      <c r="J13" s="21">
        <f t="shared" si="2"/>
        <v>1.8216793696904352E-2</v>
      </c>
      <c r="K13" s="4"/>
      <c r="L13" t="s">
        <v>255</v>
      </c>
      <c r="M13" s="5">
        <v>0.62672384999999997</v>
      </c>
      <c r="N13" s="69">
        <v>2.3857515185318656E-2</v>
      </c>
    </row>
    <row r="14" spans="1:14" x14ac:dyDescent="0.25">
      <c r="A14" s="15"/>
      <c r="B14" s="53">
        <v>8</v>
      </c>
      <c r="C14" s="17" t="s">
        <v>262</v>
      </c>
      <c r="D14" s="18">
        <v>43.169544000000023</v>
      </c>
      <c r="E14" s="19">
        <v>49.52704600000007</v>
      </c>
      <c r="F14" s="19">
        <f t="shared" si="0"/>
        <v>0.39594995999999993</v>
      </c>
      <c r="G14" s="19">
        <v>0</v>
      </c>
      <c r="H14" s="19">
        <v>0.39594995999999993</v>
      </c>
      <c r="I14" s="20">
        <f t="shared" si="1"/>
        <v>0</v>
      </c>
      <c r="J14" s="21">
        <f t="shared" si="2"/>
        <v>7.9946209592229537E-3</v>
      </c>
      <c r="K14" s="4"/>
      <c r="L14" t="s">
        <v>265</v>
      </c>
      <c r="M14" s="5">
        <v>1.08471421</v>
      </c>
      <c r="N14" s="69">
        <v>2.2122023253292645E-2</v>
      </c>
    </row>
    <row r="15" spans="1:14" x14ac:dyDescent="0.25">
      <c r="A15" s="15"/>
      <c r="B15" s="53">
        <v>9</v>
      </c>
      <c r="C15" s="17" t="s">
        <v>263</v>
      </c>
      <c r="D15" s="18">
        <v>12.582146999999999</v>
      </c>
      <c r="E15" s="19">
        <v>20.692669000000013</v>
      </c>
      <c r="F15" s="19">
        <f t="shared" si="0"/>
        <v>0.84663578999999989</v>
      </c>
      <c r="G15" s="19">
        <v>0</v>
      </c>
      <c r="H15" s="19">
        <v>0.84663578999999989</v>
      </c>
      <c r="I15" s="20">
        <f t="shared" si="1"/>
        <v>0</v>
      </c>
      <c r="J15" s="21">
        <f t="shared" si="2"/>
        <v>4.0914769863665212E-2</v>
      </c>
      <c r="K15" s="4"/>
      <c r="L15" t="s">
        <v>271</v>
      </c>
      <c r="M15" s="5">
        <v>8.4176820000000013E-2</v>
      </c>
      <c r="N15" s="69">
        <v>1.9893293428655229E-2</v>
      </c>
    </row>
    <row r="16" spans="1:14" x14ac:dyDescent="0.25">
      <c r="A16" s="15"/>
      <c r="B16" s="53">
        <v>10</v>
      </c>
      <c r="C16" s="17" t="s">
        <v>264</v>
      </c>
      <c r="D16" s="18">
        <v>18.055333000000001</v>
      </c>
      <c r="E16" s="19">
        <v>22.846731999999996</v>
      </c>
      <c r="F16" s="19">
        <f t="shared" si="0"/>
        <v>0.16373772</v>
      </c>
      <c r="G16" s="19">
        <v>0</v>
      </c>
      <c r="H16" s="19">
        <v>0.16373772</v>
      </c>
      <c r="I16" s="20">
        <f t="shared" si="1"/>
        <v>0</v>
      </c>
      <c r="J16" s="21">
        <f t="shared" si="2"/>
        <v>7.1667895434673126E-3</v>
      </c>
      <c r="K16" s="4"/>
      <c r="L16" t="s">
        <v>268</v>
      </c>
      <c r="M16" s="5">
        <v>0.34189433999999996</v>
      </c>
      <c r="N16" s="69">
        <v>1.9546456390041898E-2</v>
      </c>
    </row>
    <row r="17" spans="1:14" x14ac:dyDescent="0.25">
      <c r="A17" s="15"/>
      <c r="B17" s="53">
        <v>11</v>
      </c>
      <c r="C17" s="17" t="s">
        <v>265</v>
      </c>
      <c r="D17" s="18">
        <v>52.897067000000007</v>
      </c>
      <c r="E17" s="19">
        <v>49.033228000000001</v>
      </c>
      <c r="F17" s="19">
        <f t="shared" si="0"/>
        <v>1.08471421</v>
      </c>
      <c r="G17" s="19">
        <v>0</v>
      </c>
      <c r="H17" s="19">
        <v>1.08471421</v>
      </c>
      <c r="I17" s="20">
        <f t="shared" si="1"/>
        <v>0</v>
      </c>
      <c r="J17" s="21">
        <f t="shared" si="2"/>
        <v>2.2122023253292645E-2</v>
      </c>
      <c r="K17" s="4"/>
      <c r="L17" t="s">
        <v>261</v>
      </c>
      <c r="M17" s="5">
        <v>0.14598646999999998</v>
      </c>
      <c r="N17" s="69">
        <v>1.8216793696904352E-2</v>
      </c>
    </row>
    <row r="18" spans="1:14" x14ac:dyDescent="0.25">
      <c r="A18" s="15"/>
      <c r="B18" s="53">
        <v>12</v>
      </c>
      <c r="C18" s="17" t="s">
        <v>266</v>
      </c>
      <c r="D18" s="18">
        <v>17.614372999999997</v>
      </c>
      <c r="E18" s="19">
        <v>32.402083000000012</v>
      </c>
      <c r="F18" s="19">
        <f t="shared" si="0"/>
        <v>0.24762947000000005</v>
      </c>
      <c r="G18" s="19">
        <v>0</v>
      </c>
      <c r="H18" s="19">
        <v>0.24762947000000005</v>
      </c>
      <c r="I18" s="20">
        <f t="shared" si="1"/>
        <v>0</v>
      </c>
      <c r="J18" s="21">
        <f t="shared" si="2"/>
        <v>7.6423935461186233E-3</v>
      </c>
      <c r="K18" s="4"/>
      <c r="L18" t="s">
        <v>258</v>
      </c>
      <c r="M18" s="5">
        <v>0.56206751999999993</v>
      </c>
      <c r="N18" s="69">
        <v>1.7132089520325269E-2</v>
      </c>
    </row>
    <row r="19" spans="1:14" x14ac:dyDescent="0.25">
      <c r="A19" s="15"/>
      <c r="B19" s="53">
        <v>13</v>
      </c>
      <c r="C19" s="17" t="s">
        <v>267</v>
      </c>
      <c r="D19" s="18">
        <v>15.946871000000002</v>
      </c>
      <c r="E19" s="19">
        <v>35.727244000000013</v>
      </c>
      <c r="F19" s="19">
        <f t="shared" si="0"/>
        <v>0.24951718999999997</v>
      </c>
      <c r="G19" s="19">
        <v>0</v>
      </c>
      <c r="H19" s="19">
        <v>0.24951718999999997</v>
      </c>
      <c r="I19" s="20">
        <f t="shared" si="1"/>
        <v>0</v>
      </c>
      <c r="J19" s="21">
        <f t="shared" si="2"/>
        <v>6.9839473204258316E-3</v>
      </c>
      <c r="K19" s="4"/>
      <c r="L19" t="s">
        <v>275</v>
      </c>
      <c r="M19" s="5">
        <v>0.31605342000000003</v>
      </c>
      <c r="N19" s="69">
        <v>1.4089261156975948E-2</v>
      </c>
    </row>
    <row r="20" spans="1:14" x14ac:dyDescent="0.25">
      <c r="A20" s="15"/>
      <c r="B20" s="53">
        <v>14</v>
      </c>
      <c r="C20" s="17" t="s">
        <v>268</v>
      </c>
      <c r="D20" s="18">
        <v>12.350873000000005</v>
      </c>
      <c r="E20" s="19">
        <v>17.491372000000002</v>
      </c>
      <c r="F20" s="19">
        <f t="shared" si="0"/>
        <v>0.34189433999999996</v>
      </c>
      <c r="G20" s="19">
        <v>0</v>
      </c>
      <c r="H20" s="19">
        <v>0.34189433999999996</v>
      </c>
      <c r="I20" s="20">
        <f t="shared" si="1"/>
        <v>0</v>
      </c>
      <c r="J20" s="21">
        <f t="shared" si="2"/>
        <v>1.9546456390041898E-2</v>
      </c>
      <c r="K20" s="4"/>
      <c r="L20" t="s">
        <v>276</v>
      </c>
      <c r="M20" s="5">
        <v>0.73751729999999982</v>
      </c>
      <c r="N20" s="69">
        <v>1.2954951639641219E-2</v>
      </c>
    </row>
    <row r="21" spans="1:14" x14ac:dyDescent="0.25">
      <c r="A21" s="15"/>
      <c r="B21" s="53">
        <v>15</v>
      </c>
      <c r="C21" s="17" t="s">
        <v>269</v>
      </c>
      <c r="D21" s="18">
        <v>1580.4854699999999</v>
      </c>
      <c r="E21" s="19">
        <v>1507.2964050000007</v>
      </c>
      <c r="F21" s="19">
        <f t="shared" si="0"/>
        <v>6.1865076399999976</v>
      </c>
      <c r="G21" s="19">
        <v>0</v>
      </c>
      <c r="H21" s="19">
        <v>6.1865076399999976</v>
      </c>
      <c r="I21" s="20">
        <f t="shared" si="1"/>
        <v>0</v>
      </c>
      <c r="J21" s="21">
        <f t="shared" si="2"/>
        <v>4.1043736450761285E-3</v>
      </c>
      <c r="K21" s="4"/>
      <c r="L21" t="s">
        <v>273</v>
      </c>
      <c r="M21" s="5">
        <v>0.11457003</v>
      </c>
      <c r="N21" s="69">
        <v>1.2868810614221869E-2</v>
      </c>
    </row>
    <row r="22" spans="1:14" x14ac:dyDescent="0.25">
      <c r="A22" s="15"/>
      <c r="B22" s="53">
        <v>16</v>
      </c>
      <c r="C22" s="17" t="s">
        <v>270</v>
      </c>
      <c r="D22" s="18">
        <v>18.806776999999997</v>
      </c>
      <c r="E22" s="19">
        <v>13.911161</v>
      </c>
      <c r="F22" s="19">
        <f t="shared" si="0"/>
        <v>0.44578151000000005</v>
      </c>
      <c r="G22" s="19">
        <v>0</v>
      </c>
      <c r="H22" s="19">
        <v>0.44578151000000005</v>
      </c>
      <c r="I22" s="20">
        <f t="shared" si="1"/>
        <v>0</v>
      </c>
      <c r="J22" s="21">
        <f t="shared" si="2"/>
        <v>3.2044881803898327E-2</v>
      </c>
      <c r="K22" s="4"/>
      <c r="L22" t="s">
        <v>279</v>
      </c>
      <c r="M22" s="5">
        <v>0.10812142000000001</v>
      </c>
      <c r="N22" s="69">
        <v>1.1064537374967867E-2</v>
      </c>
    </row>
    <row r="23" spans="1:14" x14ac:dyDescent="0.25">
      <c r="A23" s="15"/>
      <c r="B23" s="53">
        <v>17</v>
      </c>
      <c r="C23" s="17" t="s">
        <v>271</v>
      </c>
      <c r="D23" s="18">
        <v>3.9702130000000002</v>
      </c>
      <c r="E23" s="19">
        <v>4.2314169999999995</v>
      </c>
      <c r="F23" s="19">
        <f t="shared" si="0"/>
        <v>8.4176820000000013E-2</v>
      </c>
      <c r="G23" s="19">
        <v>0</v>
      </c>
      <c r="H23" s="19">
        <v>8.4176820000000013E-2</v>
      </c>
      <c r="I23" s="20">
        <f t="shared" si="1"/>
        <v>0</v>
      </c>
      <c r="J23" s="21">
        <f t="shared" si="2"/>
        <v>1.9893293428655229E-2</v>
      </c>
      <c r="K23" s="4"/>
      <c r="L23" t="s">
        <v>256</v>
      </c>
      <c r="M23" s="5">
        <v>0.35422772999999996</v>
      </c>
      <c r="N23" s="69">
        <v>9.7695218695360141E-3</v>
      </c>
    </row>
    <row r="24" spans="1:14" x14ac:dyDescent="0.25">
      <c r="A24" s="15"/>
      <c r="B24" s="53">
        <v>18</v>
      </c>
      <c r="C24" s="17" t="s">
        <v>272</v>
      </c>
      <c r="D24" s="18">
        <v>38.761448000000001</v>
      </c>
      <c r="E24" s="19">
        <v>40.549157000000001</v>
      </c>
      <c r="F24" s="19">
        <f t="shared" si="0"/>
        <v>6.882945E-2</v>
      </c>
      <c r="G24" s="19">
        <v>0</v>
      </c>
      <c r="H24" s="19">
        <v>6.882945E-2</v>
      </c>
      <c r="I24" s="20">
        <f t="shared" si="1"/>
        <v>0</v>
      </c>
      <c r="J24" s="21">
        <f t="shared" si="2"/>
        <v>1.6974323288644446E-3</v>
      </c>
      <c r="K24" s="4"/>
      <c r="L24" t="s">
        <v>274</v>
      </c>
      <c r="M24" s="5">
        <v>0.58604338000000022</v>
      </c>
      <c r="N24" s="69">
        <v>9.3569918482524477E-3</v>
      </c>
    </row>
    <row r="25" spans="1:14" x14ac:dyDescent="0.25">
      <c r="A25" s="15"/>
      <c r="B25" s="53">
        <v>19</v>
      </c>
      <c r="C25" s="17" t="s">
        <v>273</v>
      </c>
      <c r="D25" s="18">
        <v>11.433565999999999</v>
      </c>
      <c r="E25" s="19">
        <v>8.9029229999999995</v>
      </c>
      <c r="F25" s="19">
        <f t="shared" si="0"/>
        <v>0.11457003</v>
      </c>
      <c r="G25" s="19">
        <v>0</v>
      </c>
      <c r="H25" s="19">
        <v>0.11457003</v>
      </c>
      <c r="I25" s="20">
        <f t="shared" si="1"/>
        <v>0</v>
      </c>
      <c r="J25" s="21">
        <f t="shared" si="2"/>
        <v>1.2868810614221869E-2</v>
      </c>
      <c r="K25" s="4"/>
      <c r="L25" t="s">
        <v>259</v>
      </c>
      <c r="M25" s="5">
        <v>0.29609918999999996</v>
      </c>
      <c r="N25" s="69">
        <v>9.2975828102578179E-3</v>
      </c>
    </row>
    <row r="26" spans="1:14" x14ac:dyDescent="0.25">
      <c r="A26" s="15"/>
      <c r="B26" s="53">
        <v>20</v>
      </c>
      <c r="C26" s="17" t="s">
        <v>274</v>
      </c>
      <c r="D26" s="18">
        <v>40.463235000000005</v>
      </c>
      <c r="E26" s="19">
        <v>62.631601000000039</v>
      </c>
      <c r="F26" s="19">
        <f t="shared" si="0"/>
        <v>0.58604338000000022</v>
      </c>
      <c r="G26" s="19">
        <v>0</v>
      </c>
      <c r="H26" s="19">
        <v>0.58604338000000022</v>
      </c>
      <c r="I26" s="20">
        <f t="shared" si="1"/>
        <v>0</v>
      </c>
      <c r="J26" s="21">
        <f t="shared" si="2"/>
        <v>9.3569918482524477E-3</v>
      </c>
      <c r="K26" s="4"/>
      <c r="L26" t="s">
        <v>262</v>
      </c>
      <c r="M26" s="5">
        <v>0.39594995999999993</v>
      </c>
      <c r="N26" s="69">
        <v>7.9946209592229537E-3</v>
      </c>
    </row>
    <row r="27" spans="1:14" x14ac:dyDescent="0.25">
      <c r="A27" s="15"/>
      <c r="B27" s="53">
        <v>21</v>
      </c>
      <c r="C27" s="17" t="s">
        <v>275</v>
      </c>
      <c r="D27" s="18">
        <v>17.150905000000002</v>
      </c>
      <c r="E27" s="19">
        <v>22.432220999999991</v>
      </c>
      <c r="F27" s="19">
        <f t="shared" si="0"/>
        <v>0.31605342000000003</v>
      </c>
      <c r="G27" s="19">
        <v>0</v>
      </c>
      <c r="H27" s="19">
        <v>0.31605342000000003</v>
      </c>
      <c r="I27" s="20">
        <f t="shared" si="1"/>
        <v>0</v>
      </c>
      <c r="J27" s="21">
        <f t="shared" si="2"/>
        <v>1.4089261156975948E-2</v>
      </c>
      <c r="K27" s="4"/>
      <c r="L27" t="s">
        <v>266</v>
      </c>
      <c r="M27" s="5">
        <v>0.24762947000000005</v>
      </c>
      <c r="N27" s="69">
        <v>7.6423935461186233E-3</v>
      </c>
    </row>
    <row r="28" spans="1:14" x14ac:dyDescent="0.25">
      <c r="A28" s="15"/>
      <c r="B28" s="53">
        <v>22</v>
      </c>
      <c r="C28" s="17" t="s">
        <v>276</v>
      </c>
      <c r="D28" s="18">
        <v>15.548996999999998</v>
      </c>
      <c r="E28" s="19">
        <v>56.929375</v>
      </c>
      <c r="F28" s="19">
        <f t="shared" si="0"/>
        <v>0.73751729999999982</v>
      </c>
      <c r="G28" s="19">
        <v>0</v>
      </c>
      <c r="H28" s="19">
        <v>0.73751729999999982</v>
      </c>
      <c r="I28" s="20">
        <f t="shared" si="1"/>
        <v>0</v>
      </c>
      <c r="J28" s="21">
        <f t="shared" si="2"/>
        <v>1.2954951639641219E-2</v>
      </c>
      <c r="K28" s="4"/>
      <c r="L28" t="s">
        <v>264</v>
      </c>
      <c r="M28" s="5">
        <v>0.16373772</v>
      </c>
      <c r="N28" s="69">
        <v>7.1667895434673126E-3</v>
      </c>
    </row>
    <row r="29" spans="1:14" x14ac:dyDescent="0.25">
      <c r="A29" s="15"/>
      <c r="B29" s="53">
        <v>23</v>
      </c>
      <c r="C29" s="17" t="s">
        <v>277</v>
      </c>
      <c r="D29" s="18">
        <v>11.149064000000001</v>
      </c>
      <c r="E29" s="19">
        <v>10.771579000000001</v>
      </c>
      <c r="F29" s="19">
        <f t="shared" si="0"/>
        <v>0.26707186999999999</v>
      </c>
      <c r="G29" s="19">
        <v>0</v>
      </c>
      <c r="H29" s="19">
        <v>0.26707186999999999</v>
      </c>
      <c r="I29" s="20">
        <f t="shared" si="1"/>
        <v>0</v>
      </c>
      <c r="J29" s="21">
        <f t="shared" si="2"/>
        <v>2.4794124426883002E-2</v>
      </c>
      <c r="K29" s="4"/>
      <c r="L29" t="s">
        <v>267</v>
      </c>
      <c r="M29" s="5">
        <v>0.24951718999999997</v>
      </c>
      <c r="N29" s="69">
        <v>6.9839473204258316E-3</v>
      </c>
    </row>
    <row r="30" spans="1:14" x14ac:dyDescent="0.25">
      <c r="A30" s="15"/>
      <c r="B30" s="53">
        <v>24</v>
      </c>
      <c r="C30" s="17" t="s">
        <v>278</v>
      </c>
      <c r="D30" s="18">
        <v>44.394297999999992</v>
      </c>
      <c r="E30" s="19">
        <v>44.837139000000008</v>
      </c>
      <c r="F30" s="19">
        <f t="shared" si="0"/>
        <v>1.3011008900000003</v>
      </c>
      <c r="G30" s="19">
        <v>0</v>
      </c>
      <c r="H30" s="19">
        <v>1.3011008900000003</v>
      </c>
      <c r="I30" s="20">
        <f t="shared" si="1"/>
        <v>0</v>
      </c>
      <c r="J30" s="21">
        <f t="shared" si="2"/>
        <v>2.9018374477461643E-2</v>
      </c>
      <c r="K30" s="4"/>
      <c r="L30" t="s">
        <v>269</v>
      </c>
      <c r="M30" s="5">
        <v>6.1865076399999976</v>
      </c>
      <c r="N30" s="69">
        <v>4.1043736450761285E-3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9.2493310000000051</v>
      </c>
      <c r="E31" s="26">
        <v>9.7718880000000006</v>
      </c>
      <c r="F31" s="26">
        <f t="shared" si="0"/>
        <v>0.10812142000000001</v>
      </c>
      <c r="G31" s="26">
        <v>0</v>
      </c>
      <c r="H31" s="26">
        <v>0.10812142000000001</v>
      </c>
      <c r="I31" s="27">
        <f t="shared" si="1"/>
        <v>0</v>
      </c>
      <c r="J31" s="28">
        <f t="shared" si="2"/>
        <v>1.1064537374967867E-2</v>
      </c>
      <c r="K31" s="4"/>
      <c r="L31" t="s">
        <v>272</v>
      </c>
      <c r="M31" s="5">
        <v>6.882945E-2</v>
      </c>
      <c r="N31" s="69">
        <v>1.6974323288644446E-3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68</v>
      </c>
      <c r="B1" s="47" t="s">
        <v>41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1035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2095.3467619999997</v>
      </c>
      <c r="E6" s="12">
        <v>2208.9462240000016</v>
      </c>
      <c r="F6" s="12">
        <v>17.675238569999998</v>
      </c>
      <c r="G6" s="12">
        <v>0</v>
      </c>
      <c r="H6" s="12">
        <v>17.675238569999998</v>
      </c>
      <c r="I6" s="13">
        <v>0</v>
      </c>
      <c r="J6" s="14">
        <v>8.0016608724830518E-3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1555.4050979999988</v>
      </c>
      <c r="E7" s="36">
        <f ca="1">SUM(E8:OFFSET(E6,MATCH("PROYECTOS",$A$8:$A$50,0),0))</f>
        <v>1587.8553249999991</v>
      </c>
      <c r="F7" s="36">
        <f ca="1">SUM(F8:OFFSET(F6,MATCH("PROYECTOS",$A$8:$A$50,0),0))</f>
        <v>12.334629619999999</v>
      </c>
      <c r="G7" s="36">
        <f ca="1">SUM(G8:OFFSET(G6,MATCH("PROYECTOS",$A$8:$A$50,0),0))</f>
        <v>0</v>
      </c>
      <c r="H7" s="36">
        <f ca="1">SUM(H8:OFFSET(H6,MATCH("PROYECTOS",$A$8:$A$50,0),0))</f>
        <v>12.334629619999999</v>
      </c>
      <c r="I7" s="37">
        <f ca="1">IFERROR(G7/E7,0)</f>
        <v>0</v>
      </c>
      <c r="J7" s="38">
        <f ca="1">IFERROR(SUM(G7,H7)/E7,0)</f>
        <v>7.7681067196723394E-3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935.90397499999881</v>
      </c>
      <c r="E8" s="19">
        <v>841.83241899999916</v>
      </c>
      <c r="F8" s="19">
        <f t="shared" ref="F8:F15" si="0">SUM(G8,H8)</f>
        <v>2.2652350499999994</v>
      </c>
      <c r="G8" s="19">
        <v>0</v>
      </c>
      <c r="H8" s="19">
        <v>2.2652350499999994</v>
      </c>
      <c r="I8" s="20">
        <f t="shared" ref="I8:I16" si="1">IFERROR(G8/E8,0)</f>
        <v>0</v>
      </c>
      <c r="J8" s="21">
        <f t="shared" ref="J8:J16" si="2">IFERROR(SUM(G8,H8)/E8,0)</f>
        <v>2.6908384600949913E-3</v>
      </c>
      <c r="K8" s="4"/>
    </row>
    <row r="9" spans="1:11" ht="38.25" x14ac:dyDescent="0.25">
      <c r="A9" s="15"/>
      <c r="B9" s="17">
        <v>3000734</v>
      </c>
      <c r="C9" s="17" t="s">
        <v>1037</v>
      </c>
      <c r="D9" s="18">
        <v>360.88247999999976</v>
      </c>
      <c r="E9" s="19">
        <v>425.7998589999998</v>
      </c>
      <c r="F9" s="19">
        <f t="shared" si="0"/>
        <v>2.8214094099999989</v>
      </c>
      <c r="G9" s="19">
        <v>0</v>
      </c>
      <c r="H9" s="19">
        <v>2.8214094099999989</v>
      </c>
      <c r="I9" s="20">
        <f t="shared" si="1"/>
        <v>0</v>
      </c>
      <c r="J9" s="21">
        <f t="shared" si="2"/>
        <v>6.6261398409716244E-3</v>
      </c>
      <c r="K9" s="4"/>
    </row>
    <row r="10" spans="1:11" ht="38.25" x14ac:dyDescent="0.25">
      <c r="A10" s="15"/>
      <c r="B10" s="17">
        <v>3000735</v>
      </c>
      <c r="C10" s="17" t="s">
        <v>1038</v>
      </c>
      <c r="D10" s="18">
        <v>69.057596000000075</v>
      </c>
      <c r="E10" s="19">
        <v>121.5984499999999</v>
      </c>
      <c r="F10" s="19">
        <f t="shared" si="0"/>
        <v>1.8745904400000002</v>
      </c>
      <c r="G10" s="19">
        <v>0</v>
      </c>
      <c r="H10" s="19">
        <v>1.8745904400000002</v>
      </c>
      <c r="I10" s="20">
        <f t="shared" si="1"/>
        <v>0</v>
      </c>
      <c r="J10" s="21">
        <f t="shared" si="2"/>
        <v>1.5416236308933228E-2</v>
      </c>
      <c r="K10" s="4"/>
    </row>
    <row r="11" spans="1:11" ht="25.5" x14ac:dyDescent="0.25">
      <c r="A11" s="15"/>
      <c r="B11" s="17">
        <v>3000736</v>
      </c>
      <c r="C11" s="17" t="s">
        <v>1039</v>
      </c>
      <c r="D11" s="18">
        <v>18.404758999999999</v>
      </c>
      <c r="E11" s="19">
        <v>23.036784999999991</v>
      </c>
      <c r="F11" s="19">
        <f t="shared" si="0"/>
        <v>0.39456875999999996</v>
      </c>
      <c r="G11" s="19">
        <v>0</v>
      </c>
      <c r="H11" s="19">
        <v>0.39456875999999996</v>
      </c>
      <c r="I11" s="20">
        <f t="shared" si="1"/>
        <v>0</v>
      </c>
      <c r="J11" s="21">
        <f t="shared" si="2"/>
        <v>1.7127770216199878E-2</v>
      </c>
      <c r="K11" s="4"/>
    </row>
    <row r="12" spans="1:11" ht="25.5" x14ac:dyDescent="0.25">
      <c r="A12" s="15"/>
      <c r="B12" s="17">
        <v>3000737</v>
      </c>
      <c r="C12" s="17" t="s">
        <v>1040</v>
      </c>
      <c r="D12" s="18">
        <v>58.671228000000035</v>
      </c>
      <c r="E12" s="19">
        <v>60.98182700000001</v>
      </c>
      <c r="F12" s="19">
        <f t="shared" si="0"/>
        <v>2.5293407499999985</v>
      </c>
      <c r="G12" s="19">
        <v>0</v>
      </c>
      <c r="H12" s="19">
        <v>2.5293407499999985</v>
      </c>
      <c r="I12" s="20">
        <f t="shared" si="1"/>
        <v>0</v>
      </c>
      <c r="J12" s="21">
        <f t="shared" si="2"/>
        <v>4.1476959193105151E-2</v>
      </c>
      <c r="K12" s="4"/>
    </row>
    <row r="13" spans="1:11" ht="51" x14ac:dyDescent="0.25">
      <c r="A13" s="15"/>
      <c r="B13" s="17">
        <v>3000738</v>
      </c>
      <c r="C13" s="17" t="s">
        <v>1041</v>
      </c>
      <c r="D13" s="18">
        <v>47.279071000000052</v>
      </c>
      <c r="E13" s="19">
        <v>48.450367000000057</v>
      </c>
      <c r="F13" s="19">
        <f t="shared" si="0"/>
        <v>1.8479516300000003</v>
      </c>
      <c r="G13" s="19">
        <v>0</v>
      </c>
      <c r="H13" s="19">
        <v>1.8479516300000003</v>
      </c>
      <c r="I13" s="20">
        <f t="shared" si="1"/>
        <v>0</v>
      </c>
      <c r="J13" s="21">
        <f t="shared" si="2"/>
        <v>3.8141127599714532E-2</v>
      </c>
      <c r="K13" s="4"/>
    </row>
    <row r="14" spans="1:11" ht="25.5" x14ac:dyDescent="0.25">
      <c r="A14" s="15"/>
      <c r="B14" s="17">
        <v>3000739</v>
      </c>
      <c r="C14" s="17" t="s">
        <v>1042</v>
      </c>
      <c r="D14" s="18">
        <v>27.410140999999989</v>
      </c>
      <c r="E14" s="19">
        <v>28.469603999999993</v>
      </c>
      <c r="F14" s="19">
        <f t="shared" si="0"/>
        <v>0.46200051000000003</v>
      </c>
      <c r="G14" s="19">
        <v>0</v>
      </c>
      <c r="H14" s="19">
        <v>0.46200051000000003</v>
      </c>
      <c r="I14" s="20">
        <f t="shared" si="1"/>
        <v>0</v>
      </c>
      <c r="J14" s="21">
        <f t="shared" si="2"/>
        <v>1.6227851641350547E-2</v>
      </c>
      <c r="K14" s="4"/>
    </row>
    <row r="15" spans="1:11" ht="25.5" x14ac:dyDescent="0.25">
      <c r="A15" s="15"/>
      <c r="B15" s="17">
        <v>3000740</v>
      </c>
      <c r="C15" s="17" t="s">
        <v>1043</v>
      </c>
      <c r="D15" s="18">
        <v>37.795848000000035</v>
      </c>
      <c r="E15" s="19">
        <v>37.686014000000036</v>
      </c>
      <c r="F15" s="19">
        <f t="shared" si="0"/>
        <v>0.13953307000000001</v>
      </c>
      <c r="G15" s="19">
        <v>0</v>
      </c>
      <c r="H15" s="19">
        <v>0.13953307000000001</v>
      </c>
      <c r="I15" s="20">
        <f t="shared" si="1"/>
        <v>0</v>
      </c>
      <c r="J15" s="21">
        <f t="shared" si="2"/>
        <v>3.7025160050091761E-3</v>
      </c>
      <c r="K15" s="4"/>
    </row>
    <row r="16" spans="1:11" ht="15.75" thickBot="1" x14ac:dyDescent="0.3">
      <c r="A16" s="39" t="s">
        <v>299</v>
      </c>
      <c r="B16" s="41"/>
      <c r="C16" s="41"/>
      <c r="D16" s="42">
        <f ca="1">OFFSET(D16,-MATCH("PROYECTOS",$A$8:$A$50,0)-1,0)-(OFFSET(D16,-MATCH("PROYECTOS",$A$8:$A$50,0),0))</f>
        <v>539.94166400000086</v>
      </c>
      <c r="E16" s="43">
        <f t="shared" ref="E16:H16" ca="1" si="3">OFFSET(E16,-MATCH("PROYECTOS",$A$8:$A$50,0)-1,0)-(OFFSET(E16,-MATCH("PROYECTOS",$A$8:$A$50,0),0))</f>
        <v>621.09089900000254</v>
      </c>
      <c r="F16" s="43">
        <f t="shared" ca="1" si="3"/>
        <v>5.3406089499999982</v>
      </c>
      <c r="G16" s="43">
        <f t="shared" ca="1" si="3"/>
        <v>0</v>
      </c>
      <c r="H16" s="43">
        <f t="shared" ca="1" si="3"/>
        <v>5.3406089499999982</v>
      </c>
      <c r="I16" s="44">
        <f t="shared" ca="1" si="1"/>
        <v>0</v>
      </c>
      <c r="J16" s="45">
        <f t="shared" ca="1" si="2"/>
        <v>8.5987557676319715E-3</v>
      </c>
      <c r="K16" s="4"/>
    </row>
    <row r="17" spans="1:4" ht="15.75" thickBot="1" x14ac:dyDescent="0.3"/>
    <row r="18" spans="1:4" ht="15.75" thickBot="1" x14ac:dyDescent="0.3">
      <c r="A18" s="85" t="s">
        <v>321</v>
      </c>
      <c r="B18" s="86"/>
      <c r="C18" s="86"/>
      <c r="D18" s="87"/>
    </row>
    <row r="19" spans="1:4" ht="15.75" thickBot="1" x14ac:dyDescent="0.3">
      <c r="A19" s="1" t="s">
        <v>1077</v>
      </c>
    </row>
    <row r="20" spans="1:4" ht="45" customHeight="1" x14ac:dyDescent="0.25">
      <c r="A20" s="78" t="s">
        <v>323</v>
      </c>
      <c r="B20" s="79"/>
      <c r="C20" s="79"/>
      <c r="D20" s="90" t="s">
        <v>324</v>
      </c>
    </row>
    <row r="21" spans="1:4" ht="15.75" thickBot="1" x14ac:dyDescent="0.3">
      <c r="A21" s="88"/>
      <c r="B21" s="89"/>
      <c r="C21" s="89"/>
      <c r="D21" s="91"/>
    </row>
    <row r="22" spans="1:4" x14ac:dyDescent="0.25">
      <c r="A22" s="15"/>
      <c r="B22" s="17">
        <v>3000001</v>
      </c>
      <c r="C22" s="17" t="s">
        <v>281</v>
      </c>
      <c r="D22" s="21">
        <v>2.6908384600949913E-3</v>
      </c>
    </row>
    <row r="23" spans="1:4" ht="38.25" x14ac:dyDescent="0.25">
      <c r="A23" s="15"/>
      <c r="B23" s="17">
        <v>3000734</v>
      </c>
      <c r="C23" s="17" t="s">
        <v>1037</v>
      </c>
      <c r="D23" s="21">
        <v>6.6261398409716244E-3</v>
      </c>
    </row>
    <row r="24" spans="1:4" ht="38.25" x14ac:dyDescent="0.25">
      <c r="A24" s="15"/>
      <c r="B24" s="17">
        <v>3000735</v>
      </c>
      <c r="C24" s="17" t="s">
        <v>1038</v>
      </c>
      <c r="D24" s="21">
        <v>1.5416236308933228E-2</v>
      </c>
    </row>
    <row r="25" spans="1:4" ht="25.5" x14ac:dyDescent="0.25">
      <c r="A25" s="15"/>
      <c r="B25" s="17">
        <v>3000736</v>
      </c>
      <c r="C25" s="17" t="s">
        <v>1039</v>
      </c>
      <c r="D25" s="21">
        <v>1.7127770216199878E-2</v>
      </c>
    </row>
    <row r="26" spans="1:4" ht="25.5" x14ac:dyDescent="0.25">
      <c r="A26" s="15"/>
      <c r="B26" s="17">
        <v>3000737</v>
      </c>
      <c r="C26" s="17" t="s">
        <v>1040</v>
      </c>
      <c r="D26" s="21">
        <v>4.1476959193105151E-2</v>
      </c>
    </row>
    <row r="27" spans="1:4" ht="51" x14ac:dyDescent="0.25">
      <c r="A27" s="15"/>
      <c r="B27" s="17">
        <v>3000738</v>
      </c>
      <c r="C27" s="17" t="s">
        <v>1041</v>
      </c>
      <c r="D27" s="21">
        <v>3.8141127599714532E-2</v>
      </c>
    </row>
    <row r="28" spans="1:4" ht="25.5" x14ac:dyDescent="0.25">
      <c r="A28" s="15"/>
      <c r="B28" s="17">
        <v>3000739</v>
      </c>
      <c r="C28" s="17" t="s">
        <v>1042</v>
      </c>
      <c r="D28" s="21">
        <v>1.6227851641350547E-2</v>
      </c>
    </row>
    <row r="29" spans="1:4" ht="26.25" thickBot="1" x14ac:dyDescent="0.3">
      <c r="A29" s="22"/>
      <c r="B29" s="24">
        <v>3000740</v>
      </c>
      <c r="C29" s="24" t="s">
        <v>1043</v>
      </c>
      <c r="D29" s="28">
        <v>3.7025160050091761E-3</v>
      </c>
    </row>
  </sheetData>
  <mergeCells count="10">
    <mergeCell ref="A18:D18"/>
    <mergeCell ref="A20:C21"/>
    <mergeCell ref="D20:D21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68</v>
      </c>
      <c r="B1" s="47" t="s">
        <v>41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1036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2095.3467619999997</v>
      </c>
      <c r="I6" s="12">
        <v>2208.9462240000016</v>
      </c>
      <c r="J6" s="12">
        <v>17.675238569999998</v>
      </c>
      <c r="K6" s="12">
        <v>0</v>
      </c>
      <c r="L6" s="12">
        <v>17.675238569999998</v>
      </c>
      <c r="M6" s="13">
        <v>0</v>
      </c>
      <c r="N6" s="14">
        <v>8.0016608724830518E-3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1555.4050980000002</v>
      </c>
      <c r="I7" s="36">
        <f ca="1">SUM(I8:OFFSET(I6,MATCH("PROYECTOS",$A$8:$A$50,0),0))</f>
        <v>1587.855325</v>
      </c>
      <c r="J7" s="36">
        <f ca="1">SUM(J8:OFFSET(J6,MATCH("PROYECTOS",$A$8:$A$50,0),0))</f>
        <v>12.334629619999998</v>
      </c>
      <c r="K7" s="36">
        <f ca="1">SUM(K8:OFFSET(K6,MATCH("PROYECTOS",$A$8:$A$50,0),0))</f>
        <v>0</v>
      </c>
      <c r="L7" s="36">
        <f ca="1">SUM(L8:OFFSET(L6,MATCH("PROYECTOS",$A$8:$A$50,0),0))</f>
        <v>12.334629619999998</v>
      </c>
      <c r="M7" s="37">
        <f ca="1">IFERROR(K7/I7,0)</f>
        <v>0</v>
      </c>
      <c r="N7" s="38">
        <f ca="1">IFERROR(SUM(K7,L7)/I7,0)</f>
        <v>7.7681067196723342E-3</v>
      </c>
      <c r="O7" s="62"/>
      <c r="P7" s="36"/>
      <c r="Q7" s="38"/>
    </row>
    <row r="8" spans="1:17" ht="38.25" x14ac:dyDescent="0.25">
      <c r="A8" s="15"/>
      <c r="B8" s="17">
        <v>5004279</v>
      </c>
      <c r="C8" s="17" t="s">
        <v>1044</v>
      </c>
      <c r="D8" s="66">
        <v>3000001</v>
      </c>
      <c r="E8" s="17" t="s">
        <v>281</v>
      </c>
      <c r="F8" s="67">
        <v>201</v>
      </c>
      <c r="G8" s="17" t="s">
        <v>628</v>
      </c>
      <c r="H8" s="18">
        <v>12.654997</v>
      </c>
      <c r="I8" s="19">
        <v>12.198448000000001</v>
      </c>
      <c r="J8" s="19">
        <f t="shared" ref="J8:J39" si="0">SUM(K8,L8)</f>
        <v>0.7386845999999998</v>
      </c>
      <c r="K8" s="19">
        <v>0</v>
      </c>
      <c r="L8" s="19">
        <v>0.7386845999999998</v>
      </c>
      <c r="M8" s="20">
        <f t="shared" ref="M8:M40" si="1">IFERROR(K8/I8,0)</f>
        <v>0</v>
      </c>
      <c r="N8" s="21">
        <f t="shared" ref="N8:N40" si="2">IFERROR(SUM(K8,L8)/I8,0)</f>
        <v>6.0555621502014004E-2</v>
      </c>
      <c r="O8" s="68">
        <v>0.86749017999999978</v>
      </c>
      <c r="P8" s="19">
        <v>91</v>
      </c>
      <c r="Q8" s="21">
        <f>IFERROR(P8/O8,0)</f>
        <v>104.90032290624895</v>
      </c>
    </row>
    <row r="9" spans="1:17" ht="38.25" x14ac:dyDescent="0.25">
      <c r="A9" s="15"/>
      <c r="B9" s="17">
        <v>5004280</v>
      </c>
      <c r="C9" s="17" t="s">
        <v>1045</v>
      </c>
      <c r="D9" s="66">
        <v>3000001</v>
      </c>
      <c r="E9" s="17" t="s">
        <v>281</v>
      </c>
      <c r="F9" s="67">
        <v>201</v>
      </c>
      <c r="G9" s="17" t="s">
        <v>628</v>
      </c>
      <c r="H9" s="18">
        <v>15.840399</v>
      </c>
      <c r="I9" s="19">
        <v>18.400793000000011</v>
      </c>
      <c r="J9" s="19">
        <f t="shared" si="0"/>
        <v>0.91975576999999997</v>
      </c>
      <c r="K9" s="19">
        <v>0</v>
      </c>
      <c r="L9" s="19">
        <v>0.91975576999999997</v>
      </c>
      <c r="M9" s="20">
        <f t="shared" si="1"/>
        <v>0</v>
      </c>
      <c r="N9" s="21">
        <f t="shared" si="2"/>
        <v>4.9984572404026255E-2</v>
      </c>
      <c r="O9" s="68">
        <v>1.6447014200000001</v>
      </c>
      <c r="P9" s="19">
        <v>70.5</v>
      </c>
      <c r="Q9" s="21">
        <f t="shared" ref="Q9:Q39" si="3">IFERROR(P9/O9,0)</f>
        <v>42.864923166418862</v>
      </c>
    </row>
    <row r="10" spans="1:17" ht="38.25" x14ac:dyDescent="0.25">
      <c r="A10" s="15"/>
      <c r="B10" s="17">
        <v>5005560</v>
      </c>
      <c r="C10" s="17" t="s">
        <v>1046</v>
      </c>
      <c r="D10" s="66">
        <v>3000734</v>
      </c>
      <c r="E10" s="17" t="s">
        <v>1037</v>
      </c>
      <c r="F10" s="67">
        <v>248</v>
      </c>
      <c r="G10" s="17" t="s">
        <v>1069</v>
      </c>
      <c r="H10" s="18">
        <v>9.6361559999999891</v>
      </c>
      <c r="I10" s="19">
        <v>9.8894499999999894</v>
      </c>
      <c r="J10" s="19">
        <f t="shared" si="0"/>
        <v>0.23395972000000001</v>
      </c>
      <c r="K10" s="19">
        <v>0</v>
      </c>
      <c r="L10" s="19">
        <v>0.23395972000000001</v>
      </c>
      <c r="M10" s="20">
        <f t="shared" si="1"/>
        <v>0</v>
      </c>
      <c r="N10" s="21">
        <f t="shared" si="2"/>
        <v>2.3657505725798732E-2</v>
      </c>
      <c r="O10" s="68">
        <v>0.34663188000000006</v>
      </c>
      <c r="P10" s="19">
        <v>86.5</v>
      </c>
      <c r="Q10" s="21">
        <f t="shared" si="3"/>
        <v>249.54427157709782</v>
      </c>
    </row>
    <row r="11" spans="1:17" ht="38.25" x14ac:dyDescent="0.25">
      <c r="A11" s="15"/>
      <c r="B11" s="17">
        <v>5005561</v>
      </c>
      <c r="C11" s="17" t="s">
        <v>1047</v>
      </c>
      <c r="D11" s="66">
        <v>3000734</v>
      </c>
      <c r="E11" s="17" t="s">
        <v>1037</v>
      </c>
      <c r="F11" s="67">
        <v>583</v>
      </c>
      <c r="G11" s="17" t="s">
        <v>1070</v>
      </c>
      <c r="H11" s="18">
        <v>20.998592999999996</v>
      </c>
      <c r="I11" s="19">
        <v>24.90420099999999</v>
      </c>
      <c r="J11" s="19">
        <f t="shared" si="0"/>
        <v>0.19292605000000002</v>
      </c>
      <c r="K11" s="19">
        <v>0</v>
      </c>
      <c r="L11" s="19">
        <v>0.19292605000000002</v>
      </c>
      <c r="M11" s="20">
        <f t="shared" si="1"/>
        <v>0</v>
      </c>
      <c r="N11" s="21">
        <f t="shared" si="2"/>
        <v>7.7467271485642157E-3</v>
      </c>
      <c r="O11" s="68">
        <v>0.58628343000000005</v>
      </c>
      <c r="P11" s="19">
        <v>47</v>
      </c>
      <c r="Q11" s="21">
        <f t="shared" si="3"/>
        <v>80.166004350489658</v>
      </c>
    </row>
    <row r="12" spans="1:17" ht="38.25" x14ac:dyDescent="0.25">
      <c r="A12" s="15"/>
      <c r="B12" s="17">
        <v>5005562</v>
      </c>
      <c r="C12" s="17" t="s">
        <v>1048</v>
      </c>
      <c r="D12" s="66">
        <v>3000735</v>
      </c>
      <c r="E12" s="17" t="s">
        <v>1038</v>
      </c>
      <c r="F12" s="67">
        <v>65</v>
      </c>
      <c r="G12" s="17" t="s">
        <v>960</v>
      </c>
      <c r="H12" s="18">
        <v>0.90711400000000009</v>
      </c>
      <c r="I12" s="19">
        <v>1.092903</v>
      </c>
      <c r="J12" s="19">
        <f t="shared" si="0"/>
        <v>2.8650000000000002E-2</v>
      </c>
      <c r="K12" s="19">
        <v>0</v>
      </c>
      <c r="L12" s="19">
        <v>2.8650000000000002E-2</v>
      </c>
      <c r="M12" s="20">
        <f t="shared" si="1"/>
        <v>0</v>
      </c>
      <c r="N12" s="21">
        <f t="shared" si="2"/>
        <v>2.6214586289908623E-2</v>
      </c>
      <c r="O12" s="68">
        <v>2.66039E-2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5005563</v>
      </c>
      <c r="C13" s="17" t="s">
        <v>1049</v>
      </c>
      <c r="D13" s="66">
        <v>3000735</v>
      </c>
      <c r="E13" s="17" t="s">
        <v>1038</v>
      </c>
      <c r="F13" s="67">
        <v>65</v>
      </c>
      <c r="G13" s="17" t="s">
        <v>960</v>
      </c>
      <c r="H13" s="18">
        <v>1.0747410000000002</v>
      </c>
      <c r="I13" s="19">
        <v>1.0697410000000001</v>
      </c>
      <c r="J13" s="19">
        <f t="shared" si="0"/>
        <v>2.5423200000000003E-3</v>
      </c>
      <c r="K13" s="19">
        <v>0</v>
      </c>
      <c r="L13" s="19">
        <v>2.5423200000000003E-3</v>
      </c>
      <c r="M13" s="20">
        <f t="shared" si="1"/>
        <v>0</v>
      </c>
      <c r="N13" s="21">
        <f t="shared" si="2"/>
        <v>2.3765752644799069E-3</v>
      </c>
      <c r="O13" s="68">
        <v>1.611632E-2</v>
      </c>
      <c r="P13" s="19">
        <v>12</v>
      </c>
      <c r="Q13" s="21">
        <f t="shared" si="3"/>
        <v>744.58685357451327</v>
      </c>
    </row>
    <row r="14" spans="1:17" ht="38.25" x14ac:dyDescent="0.25">
      <c r="A14" s="15"/>
      <c r="B14" s="17">
        <v>5005564</v>
      </c>
      <c r="C14" s="17" t="s">
        <v>1050</v>
      </c>
      <c r="D14" s="66">
        <v>3000735</v>
      </c>
      <c r="E14" s="17" t="s">
        <v>1038</v>
      </c>
      <c r="F14" s="67">
        <v>65</v>
      </c>
      <c r="G14" s="17" t="s">
        <v>960</v>
      </c>
      <c r="H14" s="18">
        <v>61.306785000000005</v>
      </c>
      <c r="I14" s="19">
        <v>77.193106000000014</v>
      </c>
      <c r="J14" s="19">
        <f t="shared" si="0"/>
        <v>1.8374223499999998</v>
      </c>
      <c r="K14" s="19">
        <v>0</v>
      </c>
      <c r="L14" s="19">
        <v>1.8374223499999998</v>
      </c>
      <c r="M14" s="20">
        <f t="shared" si="1"/>
        <v>0</v>
      </c>
      <c r="N14" s="21">
        <f t="shared" si="2"/>
        <v>2.3802933256759994E-2</v>
      </c>
      <c r="O14" s="68">
        <v>8.4405791300000033</v>
      </c>
      <c r="P14" s="19">
        <v>38</v>
      </c>
      <c r="Q14" s="21">
        <f t="shared" si="3"/>
        <v>4.5020607489998126</v>
      </c>
    </row>
    <row r="15" spans="1:17" ht="38.25" x14ac:dyDescent="0.25">
      <c r="A15" s="15"/>
      <c r="B15" s="17">
        <v>5005565</v>
      </c>
      <c r="C15" s="17" t="s">
        <v>1051</v>
      </c>
      <c r="D15" s="66">
        <v>3000735</v>
      </c>
      <c r="E15" s="17" t="s">
        <v>1038</v>
      </c>
      <c r="F15" s="67">
        <v>65</v>
      </c>
      <c r="G15" s="17" t="s">
        <v>960</v>
      </c>
      <c r="H15" s="18">
        <v>5.7689560000000002</v>
      </c>
      <c r="I15" s="19">
        <v>5.7689560000000002</v>
      </c>
      <c r="J15" s="19">
        <f t="shared" si="0"/>
        <v>2.8857700000000002E-3</v>
      </c>
      <c r="K15" s="19">
        <v>0</v>
      </c>
      <c r="L15" s="19">
        <v>2.8857700000000002E-3</v>
      </c>
      <c r="M15" s="20">
        <f t="shared" si="1"/>
        <v>0</v>
      </c>
      <c r="N15" s="21">
        <f t="shared" si="2"/>
        <v>5.0022395733300795E-4</v>
      </c>
      <c r="O15" s="68">
        <v>7.04822E-3</v>
      </c>
      <c r="P15" s="19">
        <v>4</v>
      </c>
      <c r="Q15" s="21">
        <f t="shared" si="3"/>
        <v>567.51917505412712</v>
      </c>
    </row>
    <row r="16" spans="1:17" ht="38.25" x14ac:dyDescent="0.25">
      <c r="A16" s="15"/>
      <c r="B16" s="17">
        <v>5005570</v>
      </c>
      <c r="C16" s="17" t="s">
        <v>1052</v>
      </c>
      <c r="D16" s="66">
        <v>3000737</v>
      </c>
      <c r="E16" s="17" t="s">
        <v>1040</v>
      </c>
      <c r="F16" s="67">
        <v>610</v>
      </c>
      <c r="G16" s="17" t="s">
        <v>1071</v>
      </c>
      <c r="H16" s="18">
        <v>6.2597269999999945</v>
      </c>
      <c r="I16" s="19">
        <v>6.3156989999999933</v>
      </c>
      <c r="J16" s="19">
        <f t="shared" si="0"/>
        <v>4.7099489999999994E-2</v>
      </c>
      <c r="K16" s="19">
        <v>0</v>
      </c>
      <c r="L16" s="19">
        <v>4.7099489999999994E-2</v>
      </c>
      <c r="M16" s="20">
        <f t="shared" si="1"/>
        <v>0</v>
      </c>
      <c r="N16" s="21">
        <f t="shared" si="2"/>
        <v>7.4575260790610892E-3</v>
      </c>
      <c r="O16" s="68">
        <v>6.8168729999999997E-2</v>
      </c>
      <c r="P16" s="19">
        <v>35</v>
      </c>
      <c r="Q16" s="21">
        <f t="shared" si="3"/>
        <v>513.43189171926781</v>
      </c>
    </row>
    <row r="17" spans="1:17" ht="25.5" x14ac:dyDescent="0.25">
      <c r="A17" s="15"/>
      <c r="B17" s="17">
        <v>5005571</v>
      </c>
      <c r="C17" s="17" t="s">
        <v>1053</v>
      </c>
      <c r="D17" s="66">
        <v>3000737</v>
      </c>
      <c r="E17" s="17" t="s">
        <v>1040</v>
      </c>
      <c r="F17" s="67">
        <v>610</v>
      </c>
      <c r="G17" s="17" t="s">
        <v>1071</v>
      </c>
      <c r="H17" s="18">
        <v>4.8989050000000001</v>
      </c>
      <c r="I17" s="19">
        <v>4.9800560000000003</v>
      </c>
      <c r="J17" s="19">
        <f t="shared" si="0"/>
        <v>4.8226619999999998E-2</v>
      </c>
      <c r="K17" s="19">
        <v>0</v>
      </c>
      <c r="L17" s="19">
        <v>4.8226619999999998E-2</v>
      </c>
      <c r="M17" s="20">
        <f t="shared" si="1"/>
        <v>0</v>
      </c>
      <c r="N17" s="21">
        <f t="shared" si="2"/>
        <v>9.6839513451254348E-3</v>
      </c>
      <c r="O17" s="68">
        <v>0.10309197</v>
      </c>
      <c r="P17" s="19">
        <v>0</v>
      </c>
      <c r="Q17" s="21">
        <f t="shared" si="3"/>
        <v>0</v>
      </c>
    </row>
    <row r="18" spans="1:17" ht="38.25" x14ac:dyDescent="0.25">
      <c r="A18" s="15"/>
      <c r="B18" s="17">
        <v>5005572</v>
      </c>
      <c r="C18" s="17" t="s">
        <v>1054</v>
      </c>
      <c r="D18" s="66">
        <v>3000737</v>
      </c>
      <c r="E18" s="17" t="s">
        <v>1040</v>
      </c>
      <c r="F18" s="67">
        <v>66</v>
      </c>
      <c r="G18" s="17" t="s">
        <v>577</v>
      </c>
      <c r="H18" s="18">
        <v>1.5382499999999999</v>
      </c>
      <c r="I18" s="19">
        <v>1.5902569999999998</v>
      </c>
      <c r="J18" s="19">
        <f t="shared" si="0"/>
        <v>6.4982310000000001E-2</v>
      </c>
      <c r="K18" s="19">
        <v>0</v>
      </c>
      <c r="L18" s="19">
        <v>6.4982310000000001E-2</v>
      </c>
      <c r="M18" s="20">
        <f t="shared" si="1"/>
        <v>0</v>
      </c>
      <c r="N18" s="21">
        <f t="shared" si="2"/>
        <v>4.086277249526335E-2</v>
      </c>
      <c r="O18" s="68">
        <v>7.1207679999999995E-2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5005574</v>
      </c>
      <c r="C19" s="17" t="s">
        <v>1055</v>
      </c>
      <c r="D19" s="66">
        <v>3000737</v>
      </c>
      <c r="E19" s="17" t="s">
        <v>1040</v>
      </c>
      <c r="F19" s="67">
        <v>610</v>
      </c>
      <c r="G19" s="17" t="s">
        <v>1071</v>
      </c>
      <c r="H19" s="18">
        <v>1.8032519999999996</v>
      </c>
      <c r="I19" s="19">
        <v>1.7404789999999997</v>
      </c>
      <c r="J19" s="19">
        <f t="shared" si="0"/>
        <v>3.8046549999999998E-2</v>
      </c>
      <c r="K19" s="19">
        <v>0</v>
      </c>
      <c r="L19" s="19">
        <v>3.8046549999999998E-2</v>
      </c>
      <c r="M19" s="20">
        <f t="shared" si="1"/>
        <v>0</v>
      </c>
      <c r="N19" s="21">
        <f t="shared" si="2"/>
        <v>2.1859815602486444E-2</v>
      </c>
      <c r="O19" s="68">
        <v>0.10285008000000001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5005575</v>
      </c>
      <c r="C20" s="17" t="s">
        <v>1056</v>
      </c>
      <c r="D20" s="66">
        <v>3000737</v>
      </c>
      <c r="E20" s="17" t="s">
        <v>1040</v>
      </c>
      <c r="F20" s="67">
        <v>610</v>
      </c>
      <c r="G20" s="17" t="s">
        <v>1071</v>
      </c>
      <c r="H20" s="18">
        <v>7.9873439999999993</v>
      </c>
      <c r="I20" s="19">
        <v>8.553761999999999</v>
      </c>
      <c r="J20" s="19">
        <f t="shared" si="0"/>
        <v>0.27818075999999992</v>
      </c>
      <c r="K20" s="19">
        <v>0</v>
      </c>
      <c r="L20" s="19">
        <v>0.27818075999999992</v>
      </c>
      <c r="M20" s="20">
        <f t="shared" si="1"/>
        <v>0</v>
      </c>
      <c r="N20" s="21">
        <f t="shared" si="2"/>
        <v>3.2521451964644323E-2</v>
      </c>
      <c r="O20" s="68">
        <v>0.47972824000000003</v>
      </c>
      <c r="P20" s="19">
        <v>0</v>
      </c>
      <c r="Q20" s="21">
        <f t="shared" si="3"/>
        <v>0</v>
      </c>
    </row>
    <row r="21" spans="1:17" ht="25.5" x14ac:dyDescent="0.25">
      <c r="A21" s="15"/>
      <c r="B21" s="17">
        <v>5005576</v>
      </c>
      <c r="C21" s="17" t="s">
        <v>1057</v>
      </c>
      <c r="D21" s="66">
        <v>3000737</v>
      </c>
      <c r="E21" s="17" t="s">
        <v>1040</v>
      </c>
      <c r="F21" s="67">
        <v>610</v>
      </c>
      <c r="G21" s="17" t="s">
        <v>1071</v>
      </c>
      <c r="H21" s="18">
        <v>1.8714229999999998</v>
      </c>
      <c r="I21" s="19">
        <v>1.7532229999999993</v>
      </c>
      <c r="J21" s="19">
        <f t="shared" si="0"/>
        <v>5.6870299999999999E-2</v>
      </c>
      <c r="K21" s="19">
        <v>0</v>
      </c>
      <c r="L21" s="19">
        <v>5.6870299999999999E-2</v>
      </c>
      <c r="M21" s="20">
        <f t="shared" si="1"/>
        <v>0</v>
      </c>
      <c r="N21" s="21">
        <f t="shared" si="2"/>
        <v>3.2437573543126014E-2</v>
      </c>
      <c r="O21" s="68">
        <v>0.10196432999999999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5005577</v>
      </c>
      <c r="C22" s="17" t="s">
        <v>1058</v>
      </c>
      <c r="D22" s="66">
        <v>3000737</v>
      </c>
      <c r="E22" s="17" t="s">
        <v>1040</v>
      </c>
      <c r="F22" s="67">
        <v>610</v>
      </c>
      <c r="G22" s="17" t="s">
        <v>1071</v>
      </c>
      <c r="H22" s="18">
        <v>30.605692000000012</v>
      </c>
      <c r="I22" s="19">
        <v>32.341715999999998</v>
      </c>
      <c r="J22" s="19">
        <f t="shared" si="0"/>
        <v>1.8887062100000001</v>
      </c>
      <c r="K22" s="19">
        <v>0</v>
      </c>
      <c r="L22" s="19">
        <v>1.8887062100000001</v>
      </c>
      <c r="M22" s="20">
        <f t="shared" si="1"/>
        <v>0</v>
      </c>
      <c r="N22" s="21">
        <f t="shared" si="2"/>
        <v>5.8398453873010327E-2</v>
      </c>
      <c r="O22" s="68">
        <v>1.8850330799999999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5005578</v>
      </c>
      <c r="C23" s="17" t="s">
        <v>1059</v>
      </c>
      <c r="D23" s="66">
        <v>3000737</v>
      </c>
      <c r="E23" s="17" t="s">
        <v>1040</v>
      </c>
      <c r="F23" s="67">
        <v>610</v>
      </c>
      <c r="G23" s="17" t="s">
        <v>1071</v>
      </c>
      <c r="H23" s="18">
        <v>3.7066349999999995</v>
      </c>
      <c r="I23" s="19">
        <v>3.7066350000000003</v>
      </c>
      <c r="J23" s="19">
        <f t="shared" si="0"/>
        <v>0.10722851</v>
      </c>
      <c r="K23" s="19">
        <v>0</v>
      </c>
      <c r="L23" s="19">
        <v>0.10722851</v>
      </c>
      <c r="M23" s="20">
        <f t="shared" si="1"/>
        <v>0</v>
      </c>
      <c r="N23" s="21">
        <f t="shared" si="2"/>
        <v>2.8928801999657368E-2</v>
      </c>
      <c r="O23" s="68">
        <v>0.15065798999999996</v>
      </c>
      <c r="P23" s="19">
        <v>0</v>
      </c>
      <c r="Q23" s="21">
        <f t="shared" si="3"/>
        <v>0</v>
      </c>
    </row>
    <row r="24" spans="1:17" ht="51" x14ac:dyDescent="0.25">
      <c r="A24" s="15"/>
      <c r="B24" s="17">
        <v>5005579</v>
      </c>
      <c r="C24" s="17" t="s">
        <v>1060</v>
      </c>
      <c r="D24" s="66">
        <v>3000738</v>
      </c>
      <c r="E24" s="17" t="s">
        <v>1041</v>
      </c>
      <c r="F24" s="67">
        <v>86</v>
      </c>
      <c r="G24" s="17" t="s">
        <v>504</v>
      </c>
      <c r="H24" s="18">
        <v>2.9919790000000002</v>
      </c>
      <c r="I24" s="19">
        <v>3.0905670000000001</v>
      </c>
      <c r="J24" s="19">
        <f t="shared" si="0"/>
        <v>9.9725290000000022E-2</v>
      </c>
      <c r="K24" s="19">
        <v>0</v>
      </c>
      <c r="L24" s="19">
        <v>9.9725290000000022E-2</v>
      </c>
      <c r="M24" s="20">
        <f t="shared" si="1"/>
        <v>0</v>
      </c>
      <c r="N24" s="21">
        <f t="shared" si="2"/>
        <v>3.2267635679795979E-2</v>
      </c>
      <c r="O24" s="68">
        <v>0.14444768000000002</v>
      </c>
      <c r="P24" s="19">
        <v>0</v>
      </c>
      <c r="Q24" s="21">
        <f t="shared" si="3"/>
        <v>0</v>
      </c>
    </row>
    <row r="25" spans="1:17" ht="51" x14ac:dyDescent="0.25">
      <c r="A25" s="15"/>
      <c r="B25" s="17">
        <v>5005580</v>
      </c>
      <c r="C25" s="17" t="s">
        <v>1061</v>
      </c>
      <c r="D25" s="66">
        <v>3000738</v>
      </c>
      <c r="E25" s="17" t="s">
        <v>1041</v>
      </c>
      <c r="F25" s="67">
        <v>86</v>
      </c>
      <c r="G25" s="17" t="s">
        <v>504</v>
      </c>
      <c r="H25" s="18">
        <v>44.287092000000037</v>
      </c>
      <c r="I25" s="19">
        <v>44.897658000000035</v>
      </c>
      <c r="J25" s="19">
        <f t="shared" si="0"/>
        <v>1.5532263399999997</v>
      </c>
      <c r="K25" s="19">
        <v>0</v>
      </c>
      <c r="L25" s="19">
        <v>1.5532263399999997</v>
      </c>
      <c r="M25" s="20">
        <f t="shared" si="1"/>
        <v>0</v>
      </c>
      <c r="N25" s="21">
        <f t="shared" si="2"/>
        <v>3.4594818731970352E-2</v>
      </c>
      <c r="O25" s="68">
        <v>2.5284137899999992</v>
      </c>
      <c r="P25" s="19">
        <v>1311</v>
      </c>
      <c r="Q25" s="21">
        <f t="shared" si="3"/>
        <v>518.50690151472418</v>
      </c>
    </row>
    <row r="26" spans="1:17" ht="25.5" x14ac:dyDescent="0.25">
      <c r="A26" s="15"/>
      <c r="B26" s="17">
        <v>5005584</v>
      </c>
      <c r="C26" s="17" t="s">
        <v>1062</v>
      </c>
      <c r="D26" s="66">
        <v>3000740</v>
      </c>
      <c r="E26" s="17" t="s">
        <v>1043</v>
      </c>
      <c r="F26" s="67">
        <v>65</v>
      </c>
      <c r="G26" s="17" t="s">
        <v>960</v>
      </c>
      <c r="H26" s="18">
        <v>18.840590999999996</v>
      </c>
      <c r="I26" s="19">
        <v>18.638773</v>
      </c>
      <c r="J26" s="19">
        <f t="shared" si="0"/>
        <v>6.4605999999999995E-4</v>
      </c>
      <c r="K26" s="19">
        <v>0</v>
      </c>
      <c r="L26" s="19">
        <v>6.4605999999999995E-4</v>
      </c>
      <c r="M26" s="20">
        <f t="shared" si="1"/>
        <v>0</v>
      </c>
      <c r="N26" s="21">
        <f t="shared" si="2"/>
        <v>3.4662152921761531E-5</v>
      </c>
      <c r="O26" s="68">
        <v>3.1337070000000002E-2</v>
      </c>
      <c r="P26" s="19">
        <v>9</v>
      </c>
      <c r="Q26" s="21">
        <f t="shared" si="3"/>
        <v>287.19979245028333</v>
      </c>
    </row>
    <row r="27" spans="1:17" ht="25.5" x14ac:dyDescent="0.25">
      <c r="A27" s="15"/>
      <c r="B27" s="17">
        <v>5005585</v>
      </c>
      <c r="C27" s="17" t="s">
        <v>1063</v>
      </c>
      <c r="D27" s="66">
        <v>3000740</v>
      </c>
      <c r="E27" s="17" t="s">
        <v>1043</v>
      </c>
      <c r="F27" s="67">
        <v>65</v>
      </c>
      <c r="G27" s="17" t="s">
        <v>960</v>
      </c>
      <c r="H27" s="18">
        <v>18.955257000000021</v>
      </c>
      <c r="I27" s="19">
        <v>19.047241000000021</v>
      </c>
      <c r="J27" s="19">
        <f t="shared" si="0"/>
        <v>0.13888700999999998</v>
      </c>
      <c r="K27" s="19">
        <v>0</v>
      </c>
      <c r="L27" s="19">
        <v>0.13888700999999998</v>
      </c>
      <c r="M27" s="20">
        <f t="shared" si="1"/>
        <v>0</v>
      </c>
      <c r="N27" s="21">
        <f t="shared" si="2"/>
        <v>7.2917127472687422E-3</v>
      </c>
      <c r="O27" s="68">
        <v>0.3090581</v>
      </c>
      <c r="P27" s="19">
        <v>135</v>
      </c>
      <c r="Q27" s="21">
        <f t="shared" si="3"/>
        <v>436.81107209291713</v>
      </c>
    </row>
    <row r="28" spans="1:17" ht="25.5" x14ac:dyDescent="0.25">
      <c r="A28" s="15"/>
      <c r="B28" s="17">
        <v>5005609</v>
      </c>
      <c r="C28" s="17" t="s">
        <v>1064</v>
      </c>
      <c r="D28" s="66">
        <v>3000001</v>
      </c>
      <c r="E28" s="17" t="s">
        <v>281</v>
      </c>
      <c r="F28" s="67">
        <v>201</v>
      </c>
      <c r="G28" s="17" t="s">
        <v>628</v>
      </c>
      <c r="H28" s="18">
        <v>14.995457999999996</v>
      </c>
      <c r="I28" s="19">
        <v>15.375780999999996</v>
      </c>
      <c r="J28" s="19">
        <f t="shared" si="0"/>
        <v>0.60679468000000003</v>
      </c>
      <c r="K28" s="19">
        <v>0</v>
      </c>
      <c r="L28" s="19">
        <v>0.60679468000000003</v>
      </c>
      <c r="M28" s="20">
        <f t="shared" si="1"/>
        <v>0</v>
      </c>
      <c r="N28" s="21">
        <f t="shared" si="2"/>
        <v>3.9464315991493387E-2</v>
      </c>
      <c r="O28" s="68">
        <v>0.85574333000000002</v>
      </c>
      <c r="P28" s="19">
        <v>60</v>
      </c>
      <c r="Q28" s="21">
        <f t="shared" si="3"/>
        <v>70.114481640189936</v>
      </c>
    </row>
    <row r="29" spans="1:17" ht="51" x14ac:dyDescent="0.25">
      <c r="A29" s="15"/>
      <c r="B29" s="17">
        <v>5005610</v>
      </c>
      <c r="C29" s="17" t="s">
        <v>1065</v>
      </c>
      <c r="D29" s="66">
        <v>3000734</v>
      </c>
      <c r="E29" s="17" t="s">
        <v>1037</v>
      </c>
      <c r="F29" s="67">
        <v>614</v>
      </c>
      <c r="G29" s="17" t="s">
        <v>1072</v>
      </c>
      <c r="H29" s="18">
        <v>199.78310000000005</v>
      </c>
      <c r="I29" s="19">
        <v>203.37026000000006</v>
      </c>
      <c r="J29" s="19">
        <f t="shared" si="0"/>
        <v>9.0894509999999998E-2</v>
      </c>
      <c r="K29" s="19">
        <v>0</v>
      </c>
      <c r="L29" s="19">
        <v>9.0894509999999998E-2</v>
      </c>
      <c r="M29" s="20">
        <f t="shared" si="1"/>
        <v>0</v>
      </c>
      <c r="N29" s="21">
        <f t="shared" si="2"/>
        <v>4.4694101290916366E-4</v>
      </c>
      <c r="O29" s="68">
        <v>23.620179310000001</v>
      </c>
      <c r="P29" s="19">
        <v>22</v>
      </c>
      <c r="Q29" s="21">
        <f t="shared" si="3"/>
        <v>0.93140698515721809</v>
      </c>
    </row>
    <row r="30" spans="1:17" ht="38.25" x14ac:dyDescent="0.25">
      <c r="A30" s="15"/>
      <c r="B30" s="17">
        <v>5005611</v>
      </c>
      <c r="C30" s="17" t="s">
        <v>1066</v>
      </c>
      <c r="D30" s="66">
        <v>3000734</v>
      </c>
      <c r="E30" s="17" t="s">
        <v>1037</v>
      </c>
      <c r="F30" s="67">
        <v>615</v>
      </c>
      <c r="G30" s="17" t="s">
        <v>1073</v>
      </c>
      <c r="H30" s="18">
        <v>86.172280000000015</v>
      </c>
      <c r="I30" s="19">
        <v>97.893264000000045</v>
      </c>
      <c r="J30" s="19">
        <f t="shared" si="0"/>
        <v>0.41733293999999987</v>
      </c>
      <c r="K30" s="19">
        <v>0</v>
      </c>
      <c r="L30" s="19">
        <v>0.41733293999999987</v>
      </c>
      <c r="M30" s="20">
        <f t="shared" si="1"/>
        <v>0</v>
      </c>
      <c r="N30" s="21">
        <f t="shared" si="2"/>
        <v>4.2631425590222392E-3</v>
      </c>
      <c r="O30" s="68">
        <v>2.5978690699999993</v>
      </c>
      <c r="P30" s="19">
        <v>258</v>
      </c>
      <c r="Q30" s="21">
        <f t="shared" si="3"/>
        <v>99.312164334748431</v>
      </c>
    </row>
    <row r="31" spans="1:17" ht="38.25" x14ac:dyDescent="0.25">
      <c r="A31" s="15"/>
      <c r="B31" s="17">
        <v>5005612</v>
      </c>
      <c r="C31" s="17" t="s">
        <v>1067</v>
      </c>
      <c r="D31" s="66">
        <v>3000734</v>
      </c>
      <c r="E31" s="17" t="s">
        <v>1037</v>
      </c>
      <c r="F31" s="67">
        <v>248</v>
      </c>
      <c r="G31" s="17" t="s">
        <v>1069</v>
      </c>
      <c r="H31" s="18">
        <v>44.292350999999996</v>
      </c>
      <c r="I31" s="19">
        <v>48.526734999999988</v>
      </c>
      <c r="J31" s="19">
        <f t="shared" si="0"/>
        <v>1.8862961900000002</v>
      </c>
      <c r="K31" s="19">
        <v>0</v>
      </c>
      <c r="L31" s="19">
        <v>1.8862961900000002</v>
      </c>
      <c r="M31" s="20">
        <f t="shared" si="1"/>
        <v>0</v>
      </c>
      <c r="N31" s="21">
        <f t="shared" si="2"/>
        <v>3.8871277657563416E-2</v>
      </c>
      <c r="O31" s="68">
        <v>2.9821616699999982</v>
      </c>
      <c r="P31" s="19">
        <v>134</v>
      </c>
      <c r="Q31" s="21">
        <f t="shared" si="3"/>
        <v>44.933848271210621</v>
      </c>
    </row>
    <row r="32" spans="1:17" x14ac:dyDescent="0.25">
      <c r="A32" s="15"/>
      <c r="B32" s="17">
        <v>5005827</v>
      </c>
      <c r="C32" s="17" t="s">
        <v>1068</v>
      </c>
      <c r="D32" s="66">
        <v>3000001</v>
      </c>
      <c r="E32" s="17" t="s">
        <v>281</v>
      </c>
      <c r="F32" s="67">
        <v>1</v>
      </c>
      <c r="G32" s="17" t="s">
        <v>535</v>
      </c>
      <c r="H32" s="18">
        <v>892.41312100000005</v>
      </c>
      <c r="I32" s="19">
        <v>795.85739699999999</v>
      </c>
      <c r="J32" s="19">
        <f t="shared" si="0"/>
        <v>0</v>
      </c>
      <c r="K32" s="19">
        <v>0</v>
      </c>
      <c r="L32" s="19">
        <v>0</v>
      </c>
      <c r="M32" s="20">
        <f t="shared" si="1"/>
        <v>0</v>
      </c>
      <c r="N32" s="21">
        <f t="shared" si="2"/>
        <v>0</v>
      </c>
      <c r="O32" s="68">
        <v>2.6010955499999997</v>
      </c>
      <c r="P32" s="19">
        <v>431</v>
      </c>
      <c r="Q32" s="21">
        <f t="shared" si="3"/>
        <v>165.69941077327977</v>
      </c>
    </row>
    <row r="33" spans="1:17" ht="38.25" x14ac:dyDescent="0.25">
      <c r="A33" s="15"/>
      <c r="B33" s="17">
        <v>5005827</v>
      </c>
      <c r="C33" s="17" t="s">
        <v>1068</v>
      </c>
      <c r="D33" s="66">
        <v>3000734</v>
      </c>
      <c r="E33" s="17" t="s">
        <v>1037</v>
      </c>
      <c r="F33" s="67">
        <v>1</v>
      </c>
      <c r="G33" s="17" t="s">
        <v>535</v>
      </c>
      <c r="H33" s="18">
        <v>0</v>
      </c>
      <c r="I33" s="19">
        <v>0.42274800000000001</v>
      </c>
      <c r="J33" s="19">
        <f t="shared" si="0"/>
        <v>0</v>
      </c>
      <c r="K33" s="19">
        <v>0</v>
      </c>
      <c r="L33" s="19">
        <v>0</v>
      </c>
      <c r="M33" s="20">
        <f t="shared" si="1"/>
        <v>0</v>
      </c>
      <c r="N33" s="21">
        <f t="shared" si="2"/>
        <v>0</v>
      </c>
      <c r="O33" s="68">
        <v>0.13809184000000002</v>
      </c>
      <c r="P33" s="19">
        <v>0</v>
      </c>
      <c r="Q33" s="21">
        <f t="shared" si="3"/>
        <v>0</v>
      </c>
    </row>
    <row r="34" spans="1:17" ht="38.25" x14ac:dyDescent="0.25">
      <c r="A34" s="15"/>
      <c r="B34" s="17">
        <v>5005827</v>
      </c>
      <c r="C34" s="17" t="s">
        <v>1068</v>
      </c>
      <c r="D34" s="66">
        <v>3000734</v>
      </c>
      <c r="E34" s="17" t="s">
        <v>1037</v>
      </c>
      <c r="F34" s="67">
        <v>505</v>
      </c>
      <c r="G34" s="17" t="s">
        <v>1074</v>
      </c>
      <c r="H34" s="18">
        <v>0</v>
      </c>
      <c r="I34" s="19">
        <v>0.19125</v>
      </c>
      <c r="J34" s="19">
        <f t="shared" si="0"/>
        <v>0</v>
      </c>
      <c r="K34" s="19">
        <v>0</v>
      </c>
      <c r="L34" s="19">
        <v>0</v>
      </c>
      <c r="M34" s="20">
        <f t="shared" si="1"/>
        <v>0</v>
      </c>
      <c r="N34" s="21">
        <f t="shared" si="2"/>
        <v>0</v>
      </c>
      <c r="O34" s="68">
        <v>3.0456400000000002E-2</v>
      </c>
      <c r="P34" s="19">
        <v>0</v>
      </c>
      <c r="Q34" s="21">
        <f t="shared" si="3"/>
        <v>0</v>
      </c>
    </row>
    <row r="35" spans="1:17" ht="38.25" x14ac:dyDescent="0.25">
      <c r="A35" s="15"/>
      <c r="B35" s="17">
        <v>5005827</v>
      </c>
      <c r="C35" s="17" t="s">
        <v>1068</v>
      </c>
      <c r="D35" s="66">
        <v>3000734</v>
      </c>
      <c r="E35" s="17" t="s">
        <v>1037</v>
      </c>
      <c r="F35" s="67">
        <v>583</v>
      </c>
      <c r="G35" s="17" t="s">
        <v>1070</v>
      </c>
      <c r="H35" s="18">
        <v>0</v>
      </c>
      <c r="I35" s="19">
        <v>14.810240999999998</v>
      </c>
      <c r="J35" s="19">
        <f t="shared" si="0"/>
        <v>0</v>
      </c>
      <c r="K35" s="19">
        <v>0</v>
      </c>
      <c r="L35" s="19">
        <v>0</v>
      </c>
      <c r="M35" s="20">
        <f t="shared" si="1"/>
        <v>0</v>
      </c>
      <c r="N35" s="21">
        <f t="shared" si="2"/>
        <v>0</v>
      </c>
      <c r="O35" s="68">
        <v>0</v>
      </c>
      <c r="P35" s="19">
        <v>0</v>
      </c>
      <c r="Q35" s="21">
        <f t="shared" si="3"/>
        <v>0</v>
      </c>
    </row>
    <row r="36" spans="1:17" ht="38.25" x14ac:dyDescent="0.25">
      <c r="A36" s="15"/>
      <c r="B36" s="17">
        <v>5005827</v>
      </c>
      <c r="C36" s="17" t="s">
        <v>1068</v>
      </c>
      <c r="D36" s="66">
        <v>3000734</v>
      </c>
      <c r="E36" s="17" t="s">
        <v>1037</v>
      </c>
      <c r="F36" s="67">
        <v>614</v>
      </c>
      <c r="G36" s="17" t="s">
        <v>1072</v>
      </c>
      <c r="H36" s="18">
        <v>0</v>
      </c>
      <c r="I36" s="19">
        <v>25.791710000000002</v>
      </c>
      <c r="J36" s="19">
        <f t="shared" si="0"/>
        <v>0</v>
      </c>
      <c r="K36" s="19">
        <v>0</v>
      </c>
      <c r="L36" s="19">
        <v>0</v>
      </c>
      <c r="M36" s="20">
        <f t="shared" si="1"/>
        <v>0</v>
      </c>
      <c r="N36" s="21">
        <f t="shared" si="2"/>
        <v>0</v>
      </c>
      <c r="O36" s="68">
        <v>0</v>
      </c>
      <c r="P36" s="19">
        <v>1801</v>
      </c>
      <c r="Q36" s="21">
        <f t="shared" si="3"/>
        <v>0</v>
      </c>
    </row>
    <row r="37" spans="1:17" ht="38.25" x14ac:dyDescent="0.25">
      <c r="A37" s="15"/>
      <c r="B37" s="17">
        <v>5005827</v>
      </c>
      <c r="C37" s="17" t="s">
        <v>1068</v>
      </c>
      <c r="D37" s="66">
        <v>3000735</v>
      </c>
      <c r="E37" s="17" t="s">
        <v>1038</v>
      </c>
      <c r="F37" s="67">
        <v>67</v>
      </c>
      <c r="G37" s="17" t="s">
        <v>1075</v>
      </c>
      <c r="H37" s="18">
        <v>0</v>
      </c>
      <c r="I37" s="19">
        <v>36.473743999999996</v>
      </c>
      <c r="J37" s="19">
        <f t="shared" si="0"/>
        <v>3.0899999999999999E-3</v>
      </c>
      <c r="K37" s="19">
        <v>0</v>
      </c>
      <c r="L37" s="19">
        <v>3.0899999999999999E-3</v>
      </c>
      <c r="M37" s="20">
        <f t="shared" si="1"/>
        <v>0</v>
      </c>
      <c r="N37" s="21">
        <f t="shared" si="2"/>
        <v>8.4718475843883757E-5</v>
      </c>
      <c r="O37" s="68">
        <v>11.2948454</v>
      </c>
      <c r="P37" s="19">
        <v>527.50099999999998</v>
      </c>
      <c r="Q37" s="21">
        <f t="shared" si="3"/>
        <v>46.702808344769373</v>
      </c>
    </row>
    <row r="38" spans="1:17" ht="51" x14ac:dyDescent="0.25">
      <c r="A38" s="15"/>
      <c r="B38" s="17">
        <v>5005827</v>
      </c>
      <c r="C38" s="17" t="s">
        <v>1068</v>
      </c>
      <c r="D38" s="66">
        <v>3000738</v>
      </c>
      <c r="E38" s="17" t="s">
        <v>1041</v>
      </c>
      <c r="F38" s="67">
        <v>201</v>
      </c>
      <c r="G38" s="17" t="s">
        <v>628</v>
      </c>
      <c r="H38" s="18">
        <v>0</v>
      </c>
      <c r="I38" s="19">
        <v>0.462142</v>
      </c>
      <c r="J38" s="19">
        <f t="shared" si="0"/>
        <v>0.19500000000000001</v>
      </c>
      <c r="K38" s="19">
        <v>0</v>
      </c>
      <c r="L38" s="19">
        <v>0.19500000000000001</v>
      </c>
      <c r="M38" s="20">
        <f t="shared" si="1"/>
        <v>0</v>
      </c>
      <c r="N38" s="21">
        <f t="shared" si="2"/>
        <v>0.42194823236148199</v>
      </c>
      <c r="O38" s="68">
        <v>0.26714194999999996</v>
      </c>
      <c r="P38" s="19">
        <v>0</v>
      </c>
      <c r="Q38" s="21">
        <f t="shared" si="3"/>
        <v>0</v>
      </c>
    </row>
    <row r="39" spans="1:17" x14ac:dyDescent="0.25">
      <c r="A39" s="15"/>
      <c r="B39" s="17">
        <v>9000000</v>
      </c>
      <c r="C39" s="17" t="s">
        <v>309</v>
      </c>
      <c r="D39" s="66">
        <v>9000000</v>
      </c>
      <c r="E39" s="17" t="s">
        <v>310</v>
      </c>
      <c r="F39" s="67"/>
      <c r="G39" s="17" t="s">
        <v>317</v>
      </c>
      <c r="H39" s="18">
        <v>45.814900000000002</v>
      </c>
      <c r="I39" s="19">
        <v>51.506389000000006</v>
      </c>
      <c r="J39" s="19">
        <f t="shared" si="0"/>
        <v>0.85656927000000005</v>
      </c>
      <c r="K39" s="19">
        <v>0</v>
      </c>
      <c r="L39" s="19">
        <v>0.85656927000000005</v>
      </c>
      <c r="M39" s="20">
        <f t="shared" si="1"/>
        <v>0</v>
      </c>
      <c r="N39" s="21">
        <f t="shared" si="2"/>
        <v>1.6630349877565672E-2</v>
      </c>
      <c r="O39" s="68">
        <v>2.0368608699999995</v>
      </c>
      <c r="P39" s="19"/>
      <c r="Q39" s="21">
        <f t="shared" si="3"/>
        <v>0</v>
      </c>
    </row>
    <row r="40" spans="1:17" ht="15.75" thickBot="1" x14ac:dyDescent="0.3">
      <c r="A40" s="39" t="s">
        <v>299</v>
      </c>
      <c r="B40" s="41"/>
      <c r="C40" s="41"/>
      <c r="D40" s="63"/>
      <c r="E40" s="41"/>
      <c r="F40" s="64"/>
      <c r="G40" s="41"/>
      <c r="H40" s="42">
        <f ca="1">OFFSET(H40,-MATCH("PROYECTOS",$A$8:$A$50,0)-1,0)-(OFFSET(H40,-MATCH("PROYECTOS",$A$8:$A$50,0),0))</f>
        <v>539.94166399999949</v>
      </c>
      <c r="I40" s="43">
        <f t="shared" ref="I40:L40" ca="1" si="4">OFFSET(I40,-MATCH("PROYECTOS",$A$8:$A$50,0)-1,0)-(OFFSET(I40,-MATCH("PROYECTOS",$A$8:$A$50,0),0))</f>
        <v>621.09089900000163</v>
      </c>
      <c r="J40" s="43">
        <f t="shared" ca="1" si="4"/>
        <v>5.34060895</v>
      </c>
      <c r="K40" s="43">
        <f t="shared" ca="1" si="4"/>
        <v>0</v>
      </c>
      <c r="L40" s="43">
        <f t="shared" ca="1" si="4"/>
        <v>5.34060895</v>
      </c>
      <c r="M40" s="44">
        <f t="shared" ca="1" si="1"/>
        <v>0</v>
      </c>
      <c r="N40" s="45">
        <f t="shared" ca="1" si="2"/>
        <v>8.5987557676319871E-3</v>
      </c>
      <c r="O40" s="65"/>
      <c r="P40" s="43"/>
      <c r="Q40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72</v>
      </c>
      <c r="B1" s="48" t="s">
        <v>42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1078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131.45438599999997</v>
      </c>
      <c r="E6" s="12">
        <v>197.07157399999997</v>
      </c>
      <c r="F6" s="12">
        <v>2.3312312799999999</v>
      </c>
      <c r="G6" s="12">
        <v>0</v>
      </c>
      <c r="H6" s="12">
        <v>2.3312312799999999</v>
      </c>
      <c r="I6" s="13">
        <v>0</v>
      </c>
      <c r="J6" s="14">
        <v>1.182936347786008E-2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115.435418</v>
      </c>
      <c r="E7" s="36">
        <f ca="1">SUM(E8:OFFSET(E6,MATCH("GOBIERNOS REGIONALES",$A$8:$A$50,0),0))</f>
        <v>116.53541799999996</v>
      </c>
      <c r="F7" s="36">
        <f ca="1">SUM(F8:OFFSET(F6,MATCH("GOBIERNOS REGIONALES",$A$8:$A$50,0),0))</f>
        <v>1.3354116600000003</v>
      </c>
      <c r="G7" s="36">
        <f ca="1">SUM(G8:OFFSET(G6,MATCH("GOBIERNOS REGIONALES",$A$8:$A$50,0),0))</f>
        <v>0</v>
      </c>
      <c r="H7" s="36">
        <f ca="1">SUM(H8:OFFSET(H6,MATCH("GOBIERNOS REGIONALES",$A$8:$A$50,0),0))</f>
        <v>1.3354116600000003</v>
      </c>
      <c r="I7" s="37">
        <f ca="1">IFERROR(G7/E7,0)</f>
        <v>0</v>
      </c>
      <c r="J7" s="38">
        <f ca="1">IFERROR(SUM(G7,H7)/E7,0)</f>
        <v>1.1459277213044371E-2</v>
      </c>
      <c r="K7" s="4"/>
    </row>
    <row r="8" spans="1:11" ht="25.5" x14ac:dyDescent="0.25">
      <c r="A8" s="15"/>
      <c r="B8" s="16">
        <v>12</v>
      </c>
      <c r="C8" s="17" t="s">
        <v>115</v>
      </c>
      <c r="D8" s="18">
        <v>115.435418</v>
      </c>
      <c r="E8" s="19">
        <v>116.53541799999996</v>
      </c>
      <c r="F8" s="19">
        <f t="shared" ref="F8:F18" si="0">SUM(G8,H8)</f>
        <v>1.3354116600000003</v>
      </c>
      <c r="G8" s="19">
        <v>0</v>
      </c>
      <c r="H8" s="19">
        <v>1.3354116600000003</v>
      </c>
      <c r="I8" s="20">
        <f t="shared" ref="I8:I18" si="1">IFERROR(G8/E8,0)</f>
        <v>0</v>
      </c>
      <c r="J8" s="21">
        <f t="shared" ref="J8:J18" si="2">IFERROR(SUM(G8,H8)/E8,0)</f>
        <v>1.1459277213044371E-2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12.808968</v>
      </c>
      <c r="E9" s="36">
        <f ca="1">SUM(E10:OFFSET(E8,(MATCH("GOBIERNOS LOCALES",$A$8:$A$50,0)-MATCH("GOBIERNOS REGIONALES",$A$8:$A$50,0)),0))</f>
        <v>17.887802999999998</v>
      </c>
      <c r="F9" s="36">
        <f ca="1">SUM(F10:OFFSET(F8,(MATCH("GOBIERNOS LOCALES",$A$8:$A$50,0)-MATCH("GOBIERNOS REGIONALES",$A$8:$A$50,0)),0))</f>
        <v>0.19213425000000001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0.19213425000000001</v>
      </c>
      <c r="I9" s="37">
        <f t="shared" ca="1" si="1"/>
        <v>0</v>
      </c>
      <c r="J9" s="38">
        <f t="shared" ca="1" si="2"/>
        <v>1.0741075916366031E-2</v>
      </c>
      <c r="K9" s="4"/>
    </row>
    <row r="10" spans="1:11" x14ac:dyDescent="0.25">
      <c r="A10" s="15"/>
      <c r="B10" s="16">
        <v>444</v>
      </c>
      <c r="C10" s="17" t="s">
        <v>216</v>
      </c>
      <c r="D10" s="18">
        <v>2.1301999999999999</v>
      </c>
      <c r="E10" s="19">
        <v>2.1301999999999999</v>
      </c>
      <c r="F10" s="19">
        <f t="shared" si="0"/>
        <v>7.2132999999999997E-3</v>
      </c>
      <c r="G10" s="19">
        <v>0</v>
      </c>
      <c r="H10" s="19">
        <v>7.2132999999999997E-3</v>
      </c>
      <c r="I10" s="20">
        <f t="shared" si="1"/>
        <v>0</v>
      </c>
      <c r="J10" s="21">
        <f t="shared" si="2"/>
        <v>3.3862078678058398E-3</v>
      </c>
      <c r="K10" s="4"/>
    </row>
    <row r="11" spans="1:11" x14ac:dyDescent="0.25">
      <c r="A11" s="15"/>
      <c r="B11" s="16">
        <v>448</v>
      </c>
      <c r="C11" s="17" t="s">
        <v>220</v>
      </c>
      <c r="D11" s="18">
        <v>1.3359999999999999</v>
      </c>
      <c r="E11" s="19">
        <v>1.3359999999999999</v>
      </c>
      <c r="F11" s="19">
        <f t="shared" si="0"/>
        <v>1.072E-2</v>
      </c>
      <c r="G11" s="19">
        <v>0</v>
      </c>
      <c r="H11" s="19">
        <v>1.072E-2</v>
      </c>
      <c r="I11" s="20">
        <f t="shared" si="1"/>
        <v>0</v>
      </c>
      <c r="J11" s="21">
        <f t="shared" si="2"/>
        <v>8.0239520958083847E-3</v>
      </c>
      <c r="K11" s="4"/>
    </row>
    <row r="12" spans="1:11" x14ac:dyDescent="0.25">
      <c r="A12" s="15"/>
      <c r="B12" s="16">
        <v>450</v>
      </c>
      <c r="C12" s="17" t="s">
        <v>222</v>
      </c>
      <c r="D12" s="18">
        <v>1.4880800000000003</v>
      </c>
      <c r="E12" s="19">
        <v>2.0873599999999999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453</v>
      </c>
      <c r="C13" s="17" t="s">
        <v>225</v>
      </c>
      <c r="D13" s="18">
        <v>1.5047999999999999</v>
      </c>
      <c r="E13" s="19">
        <v>1.5047999999999999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456</v>
      </c>
      <c r="C14" s="17" t="s">
        <v>228</v>
      </c>
      <c r="D14" s="18">
        <v>1.3376000000000001</v>
      </c>
      <c r="E14" s="19">
        <v>3.3375999999999992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458</v>
      </c>
      <c r="C15" s="17" t="s">
        <v>230</v>
      </c>
      <c r="D15" s="18">
        <v>1.6719999999999999</v>
      </c>
      <c r="E15" s="19">
        <v>1.823809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459</v>
      </c>
      <c r="C16" s="17" t="s">
        <v>231</v>
      </c>
      <c r="D16" s="18">
        <v>2.3266509999999996</v>
      </c>
      <c r="E16" s="19">
        <v>3.8472580000000001</v>
      </c>
      <c r="F16" s="19">
        <f t="shared" si="0"/>
        <v>0.17420095000000002</v>
      </c>
      <c r="G16" s="19">
        <v>0</v>
      </c>
      <c r="H16" s="19">
        <v>0.17420095000000002</v>
      </c>
      <c r="I16" s="20">
        <f t="shared" si="1"/>
        <v>0</v>
      </c>
      <c r="J16" s="21">
        <f t="shared" si="2"/>
        <v>4.5279248233417155E-2</v>
      </c>
      <c r="K16" s="4"/>
    </row>
    <row r="17" spans="1:11" x14ac:dyDescent="0.25">
      <c r="A17" s="15"/>
      <c r="B17" s="16">
        <v>462</v>
      </c>
      <c r="C17" s="17" t="s">
        <v>234</v>
      </c>
      <c r="D17" s="18">
        <v>1.0136370000000001</v>
      </c>
      <c r="E17" s="19">
        <v>1.820776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ht="15.75" thickBot="1" x14ac:dyDescent="0.3">
      <c r="A18" s="39" t="s">
        <v>238</v>
      </c>
      <c r="B18" s="56"/>
      <c r="C18" s="41"/>
      <c r="D18" s="42">
        <v>3.21</v>
      </c>
      <c r="E18" s="43">
        <v>62.648353000000007</v>
      </c>
      <c r="F18" s="43">
        <f t="shared" si="0"/>
        <v>0.80368537000000007</v>
      </c>
      <c r="G18" s="43">
        <v>0</v>
      </c>
      <c r="H18" s="43">
        <v>0.80368537000000007</v>
      </c>
      <c r="I18" s="44">
        <f t="shared" si="1"/>
        <v>0</v>
      </c>
      <c r="J18" s="45">
        <f t="shared" si="2"/>
        <v>1.2828515539746113E-2</v>
      </c>
      <c r="K18" s="4"/>
    </row>
    <row r="19" spans="1:11" x14ac:dyDescent="0.25">
      <c r="D19" s="5"/>
      <c r="E19" s="5"/>
      <c r="F19" s="5"/>
      <c r="G19" s="5"/>
      <c r="H19" s="5"/>
      <c r="I19" s="4"/>
      <c r="J19" s="4"/>
      <c r="K1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72</v>
      </c>
      <c r="B1" s="49" t="s">
        <v>42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1079</v>
      </c>
      <c r="L2" s="70" t="s">
        <v>1090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131.45438599999997</v>
      </c>
      <c r="E6" s="12">
        <f ca="1">SUM(E7:OFFSET(E7,50,0))</f>
        <v>197.07157399999997</v>
      </c>
      <c r="F6" s="12">
        <f ca="1">SUM(F7:OFFSET(F7,50,0))</f>
        <v>2.3312312799999999</v>
      </c>
      <c r="G6" s="12">
        <f ca="1">SUM(G7:OFFSET(G7,50,0))</f>
        <v>0</v>
      </c>
      <c r="H6" s="12">
        <f ca="1">SUM(H7:OFFSET(H7,50,0))</f>
        <v>2.3312312799999999</v>
      </c>
      <c r="I6" s="13">
        <f ca="1">IFERROR(G6/E6,0)</f>
        <v>0</v>
      </c>
      <c r="J6" s="14">
        <f ca="1">IFERROR(SUM(G6,H6)/E6,0)</f>
        <v>1.182936347786008E-2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4</v>
      </c>
      <c r="C7" s="17" t="s">
        <v>258</v>
      </c>
      <c r="D7" s="18">
        <v>0</v>
      </c>
      <c r="E7" s="19">
        <v>3.2000000000000001E-2</v>
      </c>
      <c r="F7" s="19">
        <f t="shared" ref="F7:F20" si="0">SUM(G7,H7)</f>
        <v>7.5486000000000008E-3</v>
      </c>
      <c r="G7" s="19">
        <v>0</v>
      </c>
      <c r="H7" s="19">
        <v>7.5486000000000008E-3</v>
      </c>
      <c r="I7" s="20">
        <f t="shared" ref="I7:I20" si="1">IFERROR(G7/E7,0)</f>
        <v>0</v>
      </c>
      <c r="J7" s="21">
        <f t="shared" ref="J7:J20" si="2">IFERROR(SUM(G7,H7)/E7,0)</f>
        <v>0.23589375000000001</v>
      </c>
      <c r="K7" s="4"/>
      <c r="L7" t="s">
        <v>258</v>
      </c>
      <c r="M7" s="5">
        <v>7.5486000000000008E-3</v>
      </c>
      <c r="N7" s="69">
        <v>0.23589375000000001</v>
      </c>
    </row>
    <row r="8" spans="1:14" x14ac:dyDescent="0.25">
      <c r="A8" s="15"/>
      <c r="B8" s="53">
        <v>5</v>
      </c>
      <c r="C8" s="17" t="s">
        <v>259</v>
      </c>
      <c r="D8" s="18">
        <v>64.255967999999996</v>
      </c>
      <c r="E8" s="19">
        <v>23.894045999999996</v>
      </c>
      <c r="F8" s="19">
        <f t="shared" si="0"/>
        <v>7.2132999999999997E-3</v>
      </c>
      <c r="G8" s="19">
        <v>0</v>
      </c>
      <c r="H8" s="19">
        <v>7.2132999999999997E-3</v>
      </c>
      <c r="I8" s="20">
        <f t="shared" si="1"/>
        <v>0</v>
      </c>
      <c r="J8" s="21">
        <f t="shared" si="2"/>
        <v>3.0188692195536916E-4</v>
      </c>
      <c r="K8" s="4"/>
      <c r="L8" t="s">
        <v>279</v>
      </c>
      <c r="M8" s="5">
        <v>0.70638403000000005</v>
      </c>
      <c r="N8" s="69">
        <v>3.9655360516582264E-2</v>
      </c>
    </row>
    <row r="9" spans="1:14" x14ac:dyDescent="0.25">
      <c r="A9" s="15"/>
      <c r="B9" s="53">
        <v>6</v>
      </c>
      <c r="C9" s="17" t="s">
        <v>260</v>
      </c>
      <c r="D9" s="18">
        <v>0</v>
      </c>
      <c r="E9" s="19">
        <v>0.41859999999999997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269</v>
      </c>
      <c r="M9" s="5">
        <v>0.28704010000000002</v>
      </c>
      <c r="N9" s="69">
        <v>2.0349700809025095E-2</v>
      </c>
    </row>
    <row r="10" spans="1:14" x14ac:dyDescent="0.25">
      <c r="A10" s="15"/>
      <c r="B10" s="53">
        <v>8</v>
      </c>
      <c r="C10" s="17" t="s">
        <v>262</v>
      </c>
      <c r="D10" s="18">
        <v>2.7</v>
      </c>
      <c r="E10" s="19">
        <v>0.44784900000000005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263</v>
      </c>
      <c r="M10" s="5">
        <v>1.5020000000000001E-3</v>
      </c>
      <c r="N10" s="69">
        <v>1.6422838898729471E-2</v>
      </c>
    </row>
    <row r="11" spans="1:14" x14ac:dyDescent="0.25">
      <c r="A11" s="15"/>
      <c r="B11" s="53">
        <v>9</v>
      </c>
      <c r="C11" s="17" t="s">
        <v>263</v>
      </c>
      <c r="D11" s="18">
        <v>0</v>
      </c>
      <c r="E11" s="19">
        <v>9.1458000000000012E-2</v>
      </c>
      <c r="F11" s="19">
        <f t="shared" si="0"/>
        <v>1.5020000000000001E-3</v>
      </c>
      <c r="G11" s="19">
        <v>0</v>
      </c>
      <c r="H11" s="19">
        <v>1.5020000000000001E-3</v>
      </c>
      <c r="I11" s="20">
        <f t="shared" si="1"/>
        <v>0</v>
      </c>
      <c r="J11" s="21">
        <f t="shared" si="2"/>
        <v>1.6422838898729471E-2</v>
      </c>
      <c r="K11" s="4"/>
      <c r="L11" t="s">
        <v>266</v>
      </c>
      <c r="M11" s="5">
        <v>0.39283234</v>
      </c>
      <c r="N11" s="69">
        <v>1.5472820592565759E-2</v>
      </c>
    </row>
    <row r="12" spans="1:14" x14ac:dyDescent="0.25">
      <c r="A12" s="15"/>
      <c r="B12" s="53">
        <v>10</v>
      </c>
      <c r="C12" s="17" t="s">
        <v>264</v>
      </c>
      <c r="D12" s="18">
        <v>11.641301</v>
      </c>
      <c r="E12" s="19">
        <v>51.396397999999991</v>
      </c>
      <c r="F12" s="19">
        <f t="shared" si="0"/>
        <v>0.61791711000000005</v>
      </c>
      <c r="G12" s="19">
        <v>0</v>
      </c>
      <c r="H12" s="19">
        <v>0.61791711000000005</v>
      </c>
      <c r="I12" s="20">
        <f t="shared" si="1"/>
        <v>0</v>
      </c>
      <c r="J12" s="21">
        <f t="shared" si="2"/>
        <v>1.202257617352874E-2</v>
      </c>
      <c r="K12" s="4"/>
      <c r="L12" t="s">
        <v>264</v>
      </c>
      <c r="M12" s="5">
        <v>0.61791711000000005</v>
      </c>
      <c r="N12" s="69">
        <v>1.202257617352874E-2</v>
      </c>
    </row>
    <row r="13" spans="1:14" x14ac:dyDescent="0.25">
      <c r="A13" s="15"/>
      <c r="B13" s="53">
        <v>12</v>
      </c>
      <c r="C13" s="17" t="s">
        <v>266</v>
      </c>
      <c r="D13" s="18">
        <v>12.074636</v>
      </c>
      <c r="E13" s="19">
        <v>25.388540999999996</v>
      </c>
      <c r="F13" s="19">
        <f t="shared" si="0"/>
        <v>0.39283234</v>
      </c>
      <c r="G13" s="19">
        <v>0</v>
      </c>
      <c r="H13" s="19">
        <v>0.39283234</v>
      </c>
      <c r="I13" s="20">
        <f t="shared" si="1"/>
        <v>0</v>
      </c>
      <c r="J13" s="21">
        <f t="shared" si="2"/>
        <v>1.5472820592565759E-2</v>
      </c>
      <c r="K13" s="4"/>
      <c r="L13" t="s">
        <v>276</v>
      </c>
      <c r="M13" s="5">
        <v>0.25972729999999999</v>
      </c>
      <c r="N13" s="69">
        <v>1.1399389825878467E-2</v>
      </c>
    </row>
    <row r="14" spans="1:14" x14ac:dyDescent="0.25">
      <c r="A14" s="15"/>
      <c r="B14" s="53">
        <v>13</v>
      </c>
      <c r="C14" s="17" t="s">
        <v>267</v>
      </c>
      <c r="D14" s="18">
        <v>0.5</v>
      </c>
      <c r="E14" s="19">
        <v>0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270</v>
      </c>
      <c r="M14" s="5">
        <v>4.3066500000000001E-2</v>
      </c>
      <c r="N14" s="69">
        <v>3.433143327246921E-3</v>
      </c>
    </row>
    <row r="15" spans="1:14" x14ac:dyDescent="0.25">
      <c r="A15" s="15"/>
      <c r="B15" s="53">
        <v>15</v>
      </c>
      <c r="C15" s="17" t="s">
        <v>269</v>
      </c>
      <c r="D15" s="18">
        <v>4.1191269999999998</v>
      </c>
      <c r="E15" s="19">
        <v>14.105372000000004</v>
      </c>
      <c r="F15" s="19">
        <f t="shared" si="0"/>
        <v>0.28704010000000002</v>
      </c>
      <c r="G15" s="19">
        <v>0</v>
      </c>
      <c r="H15" s="19">
        <v>0.28704010000000002</v>
      </c>
      <c r="I15" s="20">
        <f t="shared" si="1"/>
        <v>0</v>
      </c>
      <c r="J15" s="21">
        <f t="shared" si="2"/>
        <v>2.0349700809025095E-2</v>
      </c>
      <c r="K15" s="4"/>
      <c r="L15" t="s">
        <v>275</v>
      </c>
      <c r="M15" s="5">
        <v>8.0000000000000002E-3</v>
      </c>
      <c r="N15" s="69">
        <v>4.5013034086682725E-4</v>
      </c>
    </row>
    <row r="16" spans="1:14" x14ac:dyDescent="0.25">
      <c r="A16" s="15"/>
      <c r="B16" s="53">
        <v>16</v>
      </c>
      <c r="C16" s="17" t="s">
        <v>270</v>
      </c>
      <c r="D16" s="18">
        <v>1.5047999999999999</v>
      </c>
      <c r="E16" s="19">
        <v>12.544334999999998</v>
      </c>
      <c r="F16" s="19">
        <f t="shared" si="0"/>
        <v>4.3066500000000001E-2</v>
      </c>
      <c r="G16" s="19">
        <v>0</v>
      </c>
      <c r="H16" s="19">
        <v>4.3066500000000001E-2</v>
      </c>
      <c r="I16" s="20">
        <f t="shared" si="1"/>
        <v>0</v>
      </c>
      <c r="J16" s="21">
        <f t="shared" si="2"/>
        <v>3.433143327246921E-3</v>
      </c>
      <c r="K16" s="4"/>
      <c r="L16" t="s">
        <v>259</v>
      </c>
      <c r="M16" s="5">
        <v>7.2132999999999997E-3</v>
      </c>
      <c r="N16" s="69">
        <v>3.0188692195536916E-4</v>
      </c>
    </row>
    <row r="17" spans="1:14" x14ac:dyDescent="0.25">
      <c r="A17" s="15"/>
      <c r="B17" s="53">
        <v>19</v>
      </c>
      <c r="C17" s="17" t="s">
        <v>273</v>
      </c>
      <c r="D17" s="18">
        <v>1.3376000000000001</v>
      </c>
      <c r="E17" s="19">
        <v>10.382950999999998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260</v>
      </c>
      <c r="M17" s="5">
        <v>0</v>
      </c>
      <c r="N17" s="69">
        <v>0</v>
      </c>
    </row>
    <row r="18" spans="1:14" x14ac:dyDescent="0.25">
      <c r="A18" s="15"/>
      <c r="B18" s="53">
        <v>21</v>
      </c>
      <c r="C18" s="17" t="s">
        <v>275</v>
      </c>
      <c r="D18" s="18">
        <v>1.6719999999999999</v>
      </c>
      <c r="E18" s="19">
        <v>17.772629999999999</v>
      </c>
      <c r="F18" s="19">
        <f t="shared" si="0"/>
        <v>8.0000000000000002E-3</v>
      </c>
      <c r="G18" s="19">
        <v>0</v>
      </c>
      <c r="H18" s="19">
        <v>8.0000000000000002E-3</v>
      </c>
      <c r="I18" s="20">
        <f t="shared" si="1"/>
        <v>0</v>
      </c>
      <c r="J18" s="21">
        <f t="shared" si="2"/>
        <v>4.5013034086682725E-4</v>
      </c>
      <c r="K18" s="4"/>
      <c r="L18" t="s">
        <v>262</v>
      </c>
      <c r="M18" s="5">
        <v>0</v>
      </c>
      <c r="N18" s="69">
        <v>0</v>
      </c>
    </row>
    <row r="19" spans="1:14" x14ac:dyDescent="0.25">
      <c r="A19" s="15"/>
      <c r="B19" s="53">
        <v>22</v>
      </c>
      <c r="C19" s="17" t="s">
        <v>276</v>
      </c>
      <c r="D19" s="18">
        <v>30.635317000000001</v>
      </c>
      <c r="E19" s="19">
        <v>22.784316</v>
      </c>
      <c r="F19" s="19">
        <f t="shared" si="0"/>
        <v>0.25972729999999999</v>
      </c>
      <c r="G19" s="19">
        <v>0</v>
      </c>
      <c r="H19" s="19">
        <v>0.25972729999999999</v>
      </c>
      <c r="I19" s="20">
        <f t="shared" si="1"/>
        <v>0</v>
      </c>
      <c r="J19" s="21">
        <f t="shared" si="2"/>
        <v>1.1399389825878467E-2</v>
      </c>
      <c r="K19" s="4"/>
      <c r="L19" t="s">
        <v>267</v>
      </c>
      <c r="M19" s="5">
        <v>0</v>
      </c>
      <c r="N19" s="69">
        <v>0</v>
      </c>
    </row>
    <row r="20" spans="1:14" ht="15.75" thickBot="1" x14ac:dyDescent="0.3">
      <c r="A20" s="22"/>
      <c r="B20" s="54">
        <v>25</v>
      </c>
      <c r="C20" s="24" t="s">
        <v>279</v>
      </c>
      <c r="D20" s="25">
        <v>1.0136370000000001</v>
      </c>
      <c r="E20" s="26">
        <v>17.813077999999997</v>
      </c>
      <c r="F20" s="26">
        <f t="shared" si="0"/>
        <v>0.70638403000000005</v>
      </c>
      <c r="G20" s="26">
        <v>0</v>
      </c>
      <c r="H20" s="26">
        <v>0.70638403000000005</v>
      </c>
      <c r="I20" s="27">
        <f t="shared" si="1"/>
        <v>0</v>
      </c>
      <c r="J20" s="28">
        <f t="shared" si="2"/>
        <v>3.9655360516582264E-2</v>
      </c>
      <c r="K20" s="4"/>
      <c r="L20" t="s">
        <v>273</v>
      </c>
      <c r="M20" s="5">
        <v>0</v>
      </c>
      <c r="N20" s="69">
        <v>0</v>
      </c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72</v>
      </c>
      <c r="B1" s="47" t="s">
        <v>42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1080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131.45438599999997</v>
      </c>
      <c r="E6" s="12">
        <v>197.07157399999997</v>
      </c>
      <c r="F6" s="12">
        <v>2.3312312799999999</v>
      </c>
      <c r="G6" s="12">
        <v>0</v>
      </c>
      <c r="H6" s="12">
        <v>2.3312312799999999</v>
      </c>
      <c r="I6" s="13">
        <v>0</v>
      </c>
      <c r="J6" s="14">
        <v>1.182936347786008E-2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126.98262600000001</v>
      </c>
      <c r="E7" s="36">
        <f ca="1">SUM(E8:OFFSET(E6,MATCH("PROYECTOS",$A$8:$A$50,0),0))</f>
        <v>152.44017299999999</v>
      </c>
      <c r="F7" s="36">
        <f ca="1">SUM(F8:OFFSET(F6,MATCH("PROYECTOS",$A$8:$A$50,0),0))</f>
        <v>1.41687151</v>
      </c>
      <c r="G7" s="36">
        <f ca="1">SUM(G8:OFFSET(G6,MATCH("PROYECTOS",$A$8:$A$50,0),0))</f>
        <v>0</v>
      </c>
      <c r="H7" s="36">
        <f ca="1">SUM(H8:OFFSET(H6,MATCH("PROYECTOS",$A$8:$A$50,0),0))</f>
        <v>1.41687151</v>
      </c>
      <c r="I7" s="37">
        <f ca="1">IFERROR(G7/E7,0)</f>
        <v>0</v>
      </c>
      <c r="J7" s="38">
        <f ca="1">IFERROR(SUM(G7,H7)/E7,0)</f>
        <v>9.2946070718510666E-3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87.066752000000008</v>
      </c>
      <c r="E8" s="19">
        <v>81.712985000000003</v>
      </c>
      <c r="F8" s="19">
        <f t="shared" ref="F8:F9" si="0">SUM(G8,H8)</f>
        <v>0.38601059999999998</v>
      </c>
      <c r="G8" s="19">
        <v>0</v>
      </c>
      <c r="H8" s="19">
        <v>0.38601059999999998</v>
      </c>
      <c r="I8" s="20">
        <f t="shared" ref="I8:I10" si="1">IFERROR(G8/E8,0)</f>
        <v>0</v>
      </c>
      <c r="J8" s="21">
        <f t="shared" ref="J8:J10" si="2">IFERROR(SUM(G8,H8)/E8,0)</f>
        <v>4.7239811395948881E-3</v>
      </c>
      <c r="K8" s="4"/>
    </row>
    <row r="9" spans="1:11" ht="25.5" x14ac:dyDescent="0.25">
      <c r="A9" s="15"/>
      <c r="B9" s="17">
        <v>3000568</v>
      </c>
      <c r="C9" s="17" t="s">
        <v>1082</v>
      </c>
      <c r="D9" s="18">
        <v>39.915874000000002</v>
      </c>
      <c r="E9" s="19">
        <v>70.727187999999984</v>
      </c>
      <c r="F9" s="19">
        <f t="shared" si="0"/>
        <v>1.0308609100000001</v>
      </c>
      <c r="G9" s="19">
        <v>0</v>
      </c>
      <c r="H9" s="19">
        <v>1.0308609100000001</v>
      </c>
      <c r="I9" s="20">
        <f t="shared" si="1"/>
        <v>0</v>
      </c>
      <c r="J9" s="21">
        <f t="shared" si="2"/>
        <v>1.4575171714730131E-2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4.4717599999999607</v>
      </c>
      <c r="E10" s="43">
        <f t="shared" ref="E10:H10" ca="1" si="3">OFFSET(E10,-MATCH("PROYECTOS",$A$8:$A$50,0)-1,0)-(OFFSET(E10,-MATCH("PROYECTOS",$A$8:$A$50,0),0))</f>
        <v>44.631400999999983</v>
      </c>
      <c r="F10" s="43">
        <f t="shared" ca="1" si="3"/>
        <v>0.91435976999999991</v>
      </c>
      <c r="G10" s="43">
        <f t="shared" ca="1" si="3"/>
        <v>0</v>
      </c>
      <c r="H10" s="43">
        <f t="shared" ca="1" si="3"/>
        <v>0.91435976999999991</v>
      </c>
      <c r="I10" s="44">
        <f t="shared" ca="1" si="1"/>
        <v>0</v>
      </c>
      <c r="J10" s="45">
        <f t="shared" ca="1" si="2"/>
        <v>2.0486916151254142E-2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1091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4.7239811395948881E-3</v>
      </c>
    </row>
    <row r="17" spans="1:4" ht="26.25" thickBot="1" x14ac:dyDescent="0.3">
      <c r="A17" s="22"/>
      <c r="B17" s="24">
        <v>3000568</v>
      </c>
      <c r="C17" s="24" t="s">
        <v>1082</v>
      </c>
      <c r="D17" s="28">
        <v>1.4575171714730131E-2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72</v>
      </c>
      <c r="B1" s="47" t="s">
        <v>42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1081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131.45438599999997</v>
      </c>
      <c r="I6" s="12">
        <v>197.07157399999997</v>
      </c>
      <c r="J6" s="12">
        <v>2.3312312799999999</v>
      </c>
      <c r="K6" s="12">
        <v>0</v>
      </c>
      <c r="L6" s="12">
        <v>2.3312312799999999</v>
      </c>
      <c r="M6" s="13">
        <v>0</v>
      </c>
      <c r="N6" s="14">
        <v>1.182936347786008E-2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126.98262600000002</v>
      </c>
      <c r="I7" s="36">
        <f ca="1">SUM(I8:OFFSET(I6,MATCH("PROYECTOS",$A$8:$A$50,0),0))</f>
        <v>152.44017300000002</v>
      </c>
      <c r="J7" s="36">
        <f ca="1">SUM(J8:OFFSET(J6,MATCH("PROYECTOS",$A$8:$A$50,0),0))</f>
        <v>1.41687151</v>
      </c>
      <c r="K7" s="36">
        <f ca="1">SUM(K8:OFFSET(K6,MATCH("PROYECTOS",$A$8:$A$50,0),0))</f>
        <v>0</v>
      </c>
      <c r="L7" s="36">
        <f ca="1">SUM(L8:OFFSET(L6,MATCH("PROYECTOS",$A$8:$A$50,0),0))</f>
        <v>1.41687151</v>
      </c>
      <c r="M7" s="37">
        <f ca="1">IFERROR(K7/I7,0)</f>
        <v>0</v>
      </c>
      <c r="N7" s="38">
        <f ca="1">IFERROR(SUM(K7,L7)/I7,0)</f>
        <v>9.2946070718510649E-3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5.5716270000000012</v>
      </c>
      <c r="I8" s="19">
        <v>15.557872000000005</v>
      </c>
      <c r="J8" s="19">
        <f t="shared" ref="J8:J16" si="0">SUM(K8,L8)</f>
        <v>0.38601059999999998</v>
      </c>
      <c r="K8" s="19">
        <v>0</v>
      </c>
      <c r="L8" s="19">
        <v>0.38601059999999998</v>
      </c>
      <c r="M8" s="20">
        <f t="shared" ref="M8:M17" si="1">IFERROR(K8/I8,0)</f>
        <v>0</v>
      </c>
      <c r="N8" s="21">
        <f t="shared" ref="N8:N17" si="2">IFERROR(SUM(K8,L8)/I8,0)</f>
        <v>2.4811272389951521E-2</v>
      </c>
      <c r="O8" s="68">
        <v>0.54499406000000006</v>
      </c>
      <c r="P8" s="19">
        <v>1</v>
      </c>
      <c r="Q8" s="21">
        <f>IFERROR(P8/O8,0)</f>
        <v>1.8348823838557065</v>
      </c>
    </row>
    <row r="9" spans="1:17" ht="25.5" x14ac:dyDescent="0.25">
      <c r="A9" s="15"/>
      <c r="B9" s="17">
        <v>5001253</v>
      </c>
      <c r="C9" s="17" t="s">
        <v>858</v>
      </c>
      <c r="D9" s="66">
        <v>3000001</v>
      </c>
      <c r="E9" s="17" t="s">
        <v>281</v>
      </c>
      <c r="F9" s="67">
        <v>177</v>
      </c>
      <c r="G9" s="17" t="s">
        <v>869</v>
      </c>
      <c r="H9" s="18">
        <v>62.125768000000001</v>
      </c>
      <c r="I9" s="19">
        <v>46.382791000000005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14.083708999999999</v>
      </c>
      <c r="P9" s="19">
        <v>1</v>
      </c>
      <c r="Q9" s="21">
        <f t="shared" ref="Q9:Q16" si="3">IFERROR(P9/O9,0)</f>
        <v>7.1004023158956209E-2</v>
      </c>
    </row>
    <row r="10" spans="1:17" ht="25.5" x14ac:dyDescent="0.25">
      <c r="A10" s="15"/>
      <c r="B10" s="17">
        <v>5001254</v>
      </c>
      <c r="C10" s="17" t="s">
        <v>859</v>
      </c>
      <c r="D10" s="66">
        <v>3000001</v>
      </c>
      <c r="E10" s="17" t="s">
        <v>281</v>
      </c>
      <c r="F10" s="67">
        <v>177</v>
      </c>
      <c r="G10" s="17" t="s">
        <v>869</v>
      </c>
      <c r="H10" s="18">
        <v>19.369357000000001</v>
      </c>
      <c r="I10" s="19">
        <v>19.772321999999999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3.5763629999999997</v>
      </c>
      <c r="P10" s="19">
        <v>264016</v>
      </c>
      <c r="Q10" s="21">
        <f t="shared" si="3"/>
        <v>73822.483903339802</v>
      </c>
    </row>
    <row r="11" spans="1:17" ht="25.5" x14ac:dyDescent="0.25">
      <c r="A11" s="15"/>
      <c r="B11" s="17">
        <v>5004289</v>
      </c>
      <c r="C11" s="17" t="s">
        <v>1083</v>
      </c>
      <c r="D11" s="66">
        <v>3000568</v>
      </c>
      <c r="E11" s="17" t="s">
        <v>1082</v>
      </c>
      <c r="F11" s="67">
        <v>110</v>
      </c>
      <c r="G11" s="17" t="s">
        <v>917</v>
      </c>
      <c r="H11" s="18">
        <v>9.613999999999999</v>
      </c>
      <c r="I11" s="19">
        <v>12.865088999999999</v>
      </c>
      <c r="J11" s="19">
        <f t="shared" si="0"/>
        <v>3.9242949999999999E-2</v>
      </c>
      <c r="K11" s="19">
        <v>0</v>
      </c>
      <c r="L11" s="19">
        <v>3.9242949999999999E-2</v>
      </c>
      <c r="M11" s="20">
        <f t="shared" si="1"/>
        <v>0</v>
      </c>
      <c r="N11" s="21">
        <f t="shared" si="2"/>
        <v>3.0503442300321435E-3</v>
      </c>
      <c r="O11" s="68">
        <v>1.2694350099999998</v>
      </c>
      <c r="P11" s="19">
        <v>1384</v>
      </c>
      <c r="Q11" s="21">
        <f t="shared" si="3"/>
        <v>1090.2488028906657</v>
      </c>
    </row>
    <row r="12" spans="1:17" ht="25.5" x14ac:dyDescent="0.25">
      <c r="A12" s="15"/>
      <c r="B12" s="17">
        <v>5004290</v>
      </c>
      <c r="C12" s="17" t="s">
        <v>1084</v>
      </c>
      <c r="D12" s="66">
        <v>3000568</v>
      </c>
      <c r="E12" s="17" t="s">
        <v>1082</v>
      </c>
      <c r="F12" s="67">
        <v>67</v>
      </c>
      <c r="G12" s="17" t="s">
        <v>1075</v>
      </c>
      <c r="H12" s="18">
        <v>0.01</v>
      </c>
      <c r="I12" s="19">
        <v>9.7326630000000023</v>
      </c>
      <c r="J12" s="19">
        <f t="shared" si="0"/>
        <v>7.5486000000000008E-3</v>
      </c>
      <c r="K12" s="19">
        <v>0</v>
      </c>
      <c r="L12" s="19">
        <v>7.5486000000000008E-3</v>
      </c>
      <c r="M12" s="20">
        <f t="shared" si="1"/>
        <v>0</v>
      </c>
      <c r="N12" s="21">
        <f t="shared" si="2"/>
        <v>7.7559451097813611E-4</v>
      </c>
      <c r="O12" s="68">
        <v>0.48157369999999999</v>
      </c>
      <c r="P12" s="19">
        <v>61.819999999999993</v>
      </c>
      <c r="Q12" s="21">
        <f t="shared" si="3"/>
        <v>128.37079765776244</v>
      </c>
    </row>
    <row r="13" spans="1:17" ht="38.25" x14ac:dyDescent="0.25">
      <c r="A13" s="15"/>
      <c r="B13" s="17">
        <v>5004291</v>
      </c>
      <c r="C13" s="17" t="s">
        <v>1085</v>
      </c>
      <c r="D13" s="66">
        <v>3000568</v>
      </c>
      <c r="E13" s="17" t="s">
        <v>1082</v>
      </c>
      <c r="F13" s="67">
        <v>86</v>
      </c>
      <c r="G13" s="17" t="s">
        <v>504</v>
      </c>
      <c r="H13" s="18">
        <v>0.42320799999999997</v>
      </c>
      <c r="I13" s="19">
        <v>9.9454840000000004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0.63769313999999999</v>
      </c>
      <c r="P13" s="19">
        <v>450.5</v>
      </c>
      <c r="Q13" s="21">
        <f t="shared" si="3"/>
        <v>706.45263645144439</v>
      </c>
    </row>
    <row r="14" spans="1:17" ht="25.5" x14ac:dyDescent="0.25">
      <c r="A14" s="15"/>
      <c r="B14" s="17">
        <v>5004293</v>
      </c>
      <c r="C14" s="17" t="s">
        <v>1086</v>
      </c>
      <c r="D14" s="66">
        <v>3000568</v>
      </c>
      <c r="E14" s="17" t="s">
        <v>1082</v>
      </c>
      <c r="F14" s="67">
        <v>194</v>
      </c>
      <c r="G14" s="17" t="s">
        <v>1089</v>
      </c>
      <c r="H14" s="18">
        <v>0.06</v>
      </c>
      <c r="I14" s="19">
        <v>1.002351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5004294</v>
      </c>
      <c r="C15" s="17" t="s">
        <v>1087</v>
      </c>
      <c r="D15" s="66">
        <v>3000568</v>
      </c>
      <c r="E15" s="17" t="s">
        <v>1082</v>
      </c>
      <c r="F15" s="67">
        <v>86</v>
      </c>
      <c r="G15" s="17" t="s">
        <v>504</v>
      </c>
      <c r="H15" s="18">
        <v>1.5</v>
      </c>
      <c r="I15" s="19">
        <v>2.1551679999999998</v>
      </c>
      <c r="J15" s="19">
        <f t="shared" si="0"/>
        <v>3.4668299999999999E-2</v>
      </c>
      <c r="K15" s="19">
        <v>0</v>
      </c>
      <c r="L15" s="19">
        <v>3.4668299999999999E-2</v>
      </c>
      <c r="M15" s="20">
        <f t="shared" si="1"/>
        <v>0</v>
      </c>
      <c r="N15" s="21">
        <f t="shared" si="2"/>
        <v>1.6086124144382249E-2</v>
      </c>
      <c r="O15" s="68">
        <v>6.4127299999999998E-2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5005626</v>
      </c>
      <c r="C16" s="17" t="s">
        <v>1088</v>
      </c>
      <c r="D16" s="66">
        <v>3000568</v>
      </c>
      <c r="E16" s="17" t="s">
        <v>1082</v>
      </c>
      <c r="F16" s="67">
        <v>56</v>
      </c>
      <c r="G16" s="17" t="s">
        <v>425</v>
      </c>
      <c r="H16" s="18">
        <v>28.308666000000002</v>
      </c>
      <c r="I16" s="19">
        <v>35.026432999999997</v>
      </c>
      <c r="J16" s="19">
        <f t="shared" si="0"/>
        <v>0.94940106000000013</v>
      </c>
      <c r="K16" s="19">
        <v>0</v>
      </c>
      <c r="L16" s="19">
        <v>0.94940106000000013</v>
      </c>
      <c r="M16" s="20">
        <f t="shared" si="1"/>
        <v>0</v>
      </c>
      <c r="N16" s="21">
        <f t="shared" si="2"/>
        <v>2.7105273894147321E-2</v>
      </c>
      <c r="O16" s="68">
        <v>1.52783767</v>
      </c>
      <c r="P16" s="19">
        <v>3224</v>
      </c>
      <c r="Q16" s="21">
        <f t="shared" si="3"/>
        <v>2110.1718221151073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4.4717599999999464</v>
      </c>
      <c r="I17" s="43">
        <f t="shared" ref="I17:L17" ca="1" si="4">OFFSET(I17,-MATCH("PROYECTOS",$A$8:$A$50,0)-1,0)-(OFFSET(I17,-MATCH("PROYECTOS",$A$8:$A$50,0),0))</f>
        <v>44.631400999999954</v>
      </c>
      <c r="J17" s="43">
        <f t="shared" ca="1" si="4"/>
        <v>0.91435976999999991</v>
      </c>
      <c r="K17" s="43">
        <f t="shared" ca="1" si="4"/>
        <v>0</v>
      </c>
      <c r="L17" s="43">
        <f t="shared" ca="1" si="4"/>
        <v>0.91435976999999991</v>
      </c>
      <c r="M17" s="44">
        <f t="shared" ca="1" si="1"/>
        <v>0</v>
      </c>
      <c r="N17" s="45">
        <f t="shared" ca="1" si="2"/>
        <v>2.0486916151254156E-2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73</v>
      </c>
      <c r="B1" s="48" t="s">
        <v>43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1092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118.62791799999998</v>
      </c>
      <c r="E6" s="12">
        <v>332.47672599999999</v>
      </c>
      <c r="F6" s="12">
        <v>4.2399985999999998</v>
      </c>
      <c r="G6" s="12">
        <v>0</v>
      </c>
      <c r="H6" s="12">
        <v>4.2399985999999998</v>
      </c>
      <c r="I6" s="13">
        <v>0</v>
      </c>
      <c r="J6" s="14">
        <v>1.2752768144137705E-2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83.509644000000037</v>
      </c>
      <c r="E7" s="36">
        <f ca="1">SUM(E8:OFFSET(E6,MATCH("GOBIERNOS REGIONALES",$A$8:$A$50,0),0))</f>
        <v>83.509644000000023</v>
      </c>
      <c r="F7" s="36">
        <f ca="1">SUM(F8:OFFSET(F6,MATCH("GOBIERNOS REGIONALES",$A$8:$A$50,0),0))</f>
        <v>0.98727803999999975</v>
      </c>
      <c r="G7" s="36">
        <f ca="1">SUM(G8:OFFSET(G6,MATCH("GOBIERNOS REGIONALES",$A$8:$A$50,0),0))</f>
        <v>0</v>
      </c>
      <c r="H7" s="36">
        <f ca="1">SUM(H8:OFFSET(H6,MATCH("GOBIERNOS REGIONALES",$A$8:$A$50,0),0))</f>
        <v>0.98727803999999975</v>
      </c>
      <c r="I7" s="37">
        <f ca="1">IFERROR(G7/E7,0)</f>
        <v>0</v>
      </c>
      <c r="J7" s="38">
        <f ca="1">IFERROR(SUM(G7,H7)/E7,0)</f>
        <v>1.1822323658809987E-2</v>
      </c>
      <c r="K7" s="4"/>
    </row>
    <row r="8" spans="1:11" ht="25.5" x14ac:dyDescent="0.25">
      <c r="A8" s="15"/>
      <c r="B8" s="16">
        <v>12</v>
      </c>
      <c r="C8" s="17" t="s">
        <v>114</v>
      </c>
      <c r="D8" s="18">
        <v>83.509644000000037</v>
      </c>
      <c r="E8" s="19">
        <v>83.509644000000023</v>
      </c>
      <c r="F8" s="19">
        <f t="shared" ref="F8:F10" si="0">SUM(G8,H8)</f>
        <v>0.98727803999999975</v>
      </c>
      <c r="G8" s="19">
        <v>0</v>
      </c>
      <c r="H8" s="19">
        <v>0.98727803999999975</v>
      </c>
      <c r="I8" s="20">
        <f t="shared" ref="I8:I10" si="1">IFERROR(G8/E8,0)</f>
        <v>0</v>
      </c>
      <c r="J8" s="21">
        <f t="shared" ref="J8:J10" si="2">IFERROR(SUM(G8,H8)/E8,0)</f>
        <v>1.1822323658809987E-2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35.118274000000007</v>
      </c>
      <c r="E10" s="43">
        <v>248.96708199999992</v>
      </c>
      <c r="F10" s="43">
        <f t="shared" si="0"/>
        <v>3.2527205599999984</v>
      </c>
      <c r="G10" s="43">
        <v>0</v>
      </c>
      <c r="H10" s="43">
        <v>3.2527205599999984</v>
      </c>
      <c r="I10" s="44">
        <f t="shared" si="1"/>
        <v>0</v>
      </c>
      <c r="J10" s="45">
        <f t="shared" si="2"/>
        <v>1.3064861964362018E-2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73</v>
      </c>
      <c r="B1" s="49" t="s">
        <v>43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1093</v>
      </c>
      <c r="L2" s="70" t="s">
        <v>1099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118.62791799999998</v>
      </c>
      <c r="E6" s="12">
        <f ca="1">SUM(E7:OFFSET(E7,50,0))</f>
        <v>332.47672599999999</v>
      </c>
      <c r="F6" s="12">
        <f ca="1">SUM(F7:OFFSET(F7,50,0))</f>
        <v>4.2399985999999998</v>
      </c>
      <c r="G6" s="12">
        <f ca="1">SUM(G7:OFFSET(G7,50,0))</f>
        <v>0</v>
      </c>
      <c r="H6" s="12">
        <f ca="1">SUM(H7:OFFSET(H7,50,0))</f>
        <v>4.2399985999999998</v>
      </c>
      <c r="I6" s="13">
        <f ca="1">IFERROR(G6/E6,0)</f>
        <v>0</v>
      </c>
      <c r="J6" s="14">
        <f ca="1">IFERROR(SUM(G6,H6)/E6,0)</f>
        <v>1.2752768144137705E-2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0.53920299999999999</v>
      </c>
      <c r="E7" s="19">
        <v>7.966359999999999</v>
      </c>
      <c r="F7" s="19">
        <f t="shared" ref="F7:F30" si="0">SUM(G7,H7)</f>
        <v>0.26660368999999995</v>
      </c>
      <c r="G7" s="19">
        <v>0</v>
      </c>
      <c r="H7" s="19">
        <v>0.26660368999999995</v>
      </c>
      <c r="I7" s="20">
        <f t="shared" ref="I7:I30" si="1">IFERROR(G7/E7,0)</f>
        <v>0</v>
      </c>
      <c r="J7" s="21">
        <f t="shared" ref="J7:J30" si="2">IFERROR(SUM(G7,H7)/E7,0)</f>
        <v>3.3466186564503737E-2</v>
      </c>
      <c r="K7" s="4"/>
      <c r="L7" t="s">
        <v>273</v>
      </c>
      <c r="M7" s="5">
        <v>7.5550300000000001E-2</v>
      </c>
      <c r="N7" s="69">
        <v>5.9310260909158703E-2</v>
      </c>
    </row>
    <row r="8" spans="1:14" x14ac:dyDescent="0.25">
      <c r="A8" s="15"/>
      <c r="B8" s="53">
        <v>2</v>
      </c>
      <c r="C8" s="17" t="s">
        <v>256</v>
      </c>
      <c r="D8" s="18">
        <v>2.3776679999999999</v>
      </c>
      <c r="E8" s="19">
        <v>25.856375999999997</v>
      </c>
      <c r="F8" s="19">
        <f t="shared" si="0"/>
        <v>0.12295512999999998</v>
      </c>
      <c r="G8" s="19">
        <v>0</v>
      </c>
      <c r="H8" s="19">
        <v>0.12295512999999998</v>
      </c>
      <c r="I8" s="20">
        <f t="shared" si="1"/>
        <v>0</v>
      </c>
      <c r="J8" s="21">
        <f t="shared" si="2"/>
        <v>4.7553118039434447E-3</v>
      </c>
      <c r="K8" s="4"/>
      <c r="L8" t="s">
        <v>255</v>
      </c>
      <c r="M8" s="5">
        <v>0.26660368999999995</v>
      </c>
      <c r="N8" s="69">
        <v>3.3466186564503737E-2</v>
      </c>
    </row>
    <row r="9" spans="1:14" x14ac:dyDescent="0.25">
      <c r="A9" s="15"/>
      <c r="B9" s="53">
        <v>3</v>
      </c>
      <c r="C9" s="17" t="s">
        <v>257</v>
      </c>
      <c r="D9" s="18">
        <v>1.227911</v>
      </c>
      <c r="E9" s="19">
        <v>13.081464999999998</v>
      </c>
      <c r="F9" s="19">
        <f t="shared" si="0"/>
        <v>0.43304129000000002</v>
      </c>
      <c r="G9" s="19">
        <v>0</v>
      </c>
      <c r="H9" s="19">
        <v>0.43304129000000002</v>
      </c>
      <c r="I9" s="20">
        <f t="shared" si="1"/>
        <v>0</v>
      </c>
      <c r="J9" s="21">
        <f t="shared" si="2"/>
        <v>3.3103424578210472E-2</v>
      </c>
      <c r="K9" s="4"/>
      <c r="L9" t="s">
        <v>257</v>
      </c>
      <c r="M9" s="5">
        <v>0.43304129000000002</v>
      </c>
      <c r="N9" s="69">
        <v>3.3103424578210472E-2</v>
      </c>
    </row>
    <row r="10" spans="1:14" x14ac:dyDescent="0.25">
      <c r="A10" s="15"/>
      <c r="B10" s="53">
        <v>4</v>
      </c>
      <c r="C10" s="17" t="s">
        <v>258</v>
      </c>
      <c r="D10" s="18">
        <v>1.816322</v>
      </c>
      <c r="E10" s="19">
        <v>7.2975519999999996</v>
      </c>
      <c r="F10" s="19">
        <f t="shared" si="0"/>
        <v>2.8908199999999995E-2</v>
      </c>
      <c r="G10" s="19">
        <v>0</v>
      </c>
      <c r="H10" s="19">
        <v>2.8908199999999995E-2</v>
      </c>
      <c r="I10" s="20">
        <f t="shared" si="1"/>
        <v>0</v>
      </c>
      <c r="J10" s="21">
        <f t="shared" si="2"/>
        <v>3.9613558080846831E-3</v>
      </c>
      <c r="K10" s="4"/>
      <c r="L10" t="s">
        <v>276</v>
      </c>
      <c r="M10" s="5">
        <v>0.17222570000000001</v>
      </c>
      <c r="N10" s="69">
        <v>2.7093421386922695E-2</v>
      </c>
    </row>
    <row r="11" spans="1:14" x14ac:dyDescent="0.25">
      <c r="A11" s="15"/>
      <c r="B11" s="53">
        <v>5</v>
      </c>
      <c r="C11" s="17" t="s">
        <v>259</v>
      </c>
      <c r="D11" s="18">
        <v>2.184415</v>
      </c>
      <c r="E11" s="19">
        <v>11.253147999999999</v>
      </c>
      <c r="F11" s="19">
        <f t="shared" si="0"/>
        <v>0.24835663000000002</v>
      </c>
      <c r="G11" s="19">
        <v>0</v>
      </c>
      <c r="H11" s="19">
        <v>0.24835663000000002</v>
      </c>
      <c r="I11" s="20">
        <f t="shared" si="1"/>
        <v>0</v>
      </c>
      <c r="J11" s="21">
        <f t="shared" si="2"/>
        <v>2.2069969221057081E-2</v>
      </c>
      <c r="K11" s="4"/>
      <c r="L11" t="s">
        <v>260</v>
      </c>
      <c r="M11" s="5">
        <v>0.23050456</v>
      </c>
      <c r="N11" s="69">
        <v>2.5644822123578447E-2</v>
      </c>
    </row>
    <row r="12" spans="1:14" x14ac:dyDescent="0.25">
      <c r="A12" s="15"/>
      <c r="B12" s="53">
        <v>6</v>
      </c>
      <c r="C12" s="17" t="s">
        <v>260</v>
      </c>
      <c r="D12" s="18">
        <v>1.571423</v>
      </c>
      <c r="E12" s="19">
        <v>8.988347000000001</v>
      </c>
      <c r="F12" s="19">
        <f t="shared" si="0"/>
        <v>0.23050456</v>
      </c>
      <c r="G12" s="19">
        <v>0</v>
      </c>
      <c r="H12" s="19">
        <v>0.23050456</v>
      </c>
      <c r="I12" s="20">
        <f t="shared" si="1"/>
        <v>0</v>
      </c>
      <c r="J12" s="21">
        <f t="shared" si="2"/>
        <v>2.5644822123578447E-2</v>
      </c>
      <c r="K12" s="4"/>
      <c r="L12" t="s">
        <v>259</v>
      </c>
      <c r="M12" s="5">
        <v>0.24835663000000002</v>
      </c>
      <c r="N12" s="69">
        <v>2.2069969221057081E-2</v>
      </c>
    </row>
    <row r="13" spans="1:14" x14ac:dyDescent="0.25">
      <c r="A13" s="15"/>
      <c r="B13" s="53">
        <v>7</v>
      </c>
      <c r="C13" s="17" t="s">
        <v>261</v>
      </c>
      <c r="D13" s="18">
        <v>0.86706100000000008</v>
      </c>
      <c r="E13" s="19">
        <v>1.5062530000000001</v>
      </c>
      <c r="F13" s="19">
        <f t="shared" si="0"/>
        <v>1.8827860000000002E-2</v>
      </c>
      <c r="G13" s="19">
        <v>0</v>
      </c>
      <c r="H13" s="19">
        <v>1.8827860000000002E-2</v>
      </c>
      <c r="I13" s="20">
        <f t="shared" si="1"/>
        <v>0</v>
      </c>
      <c r="J13" s="21">
        <f t="shared" si="2"/>
        <v>1.2499799170524474E-2</v>
      </c>
      <c r="K13" s="4"/>
      <c r="L13" t="s">
        <v>279</v>
      </c>
      <c r="M13" s="5">
        <v>6.5874299999999997E-2</v>
      </c>
      <c r="N13" s="69">
        <v>1.8811419759696728E-2</v>
      </c>
    </row>
    <row r="14" spans="1:14" x14ac:dyDescent="0.25">
      <c r="A14" s="15"/>
      <c r="B14" s="53">
        <v>8</v>
      </c>
      <c r="C14" s="17" t="s">
        <v>262</v>
      </c>
      <c r="D14" s="18">
        <v>1.8440839999999998</v>
      </c>
      <c r="E14" s="19">
        <v>26.213304000000004</v>
      </c>
      <c r="F14" s="19">
        <f t="shared" si="0"/>
        <v>0.16148825</v>
      </c>
      <c r="G14" s="19">
        <v>0</v>
      </c>
      <c r="H14" s="19">
        <v>0.16148825</v>
      </c>
      <c r="I14" s="20">
        <f t="shared" si="1"/>
        <v>0</v>
      </c>
      <c r="J14" s="21">
        <f t="shared" si="2"/>
        <v>6.1605454238046441E-3</v>
      </c>
      <c r="K14" s="4"/>
      <c r="L14" t="s">
        <v>268</v>
      </c>
      <c r="M14" s="5">
        <v>0.13788310000000001</v>
      </c>
      <c r="N14" s="69">
        <v>1.7974131025444925E-2</v>
      </c>
    </row>
    <row r="15" spans="1:14" x14ac:dyDescent="0.25">
      <c r="A15" s="15"/>
      <c r="B15" s="53">
        <v>9</v>
      </c>
      <c r="C15" s="17" t="s">
        <v>263</v>
      </c>
      <c r="D15" s="18">
        <v>1.1191490000000002</v>
      </c>
      <c r="E15" s="19">
        <v>10.285297</v>
      </c>
      <c r="F15" s="19">
        <f t="shared" si="0"/>
        <v>5.3741049999999999E-2</v>
      </c>
      <c r="G15" s="19">
        <v>0</v>
      </c>
      <c r="H15" s="19">
        <v>5.3741049999999999E-2</v>
      </c>
      <c r="I15" s="20">
        <f t="shared" si="1"/>
        <v>0</v>
      </c>
      <c r="J15" s="21">
        <f t="shared" si="2"/>
        <v>5.2250362823747336E-3</v>
      </c>
      <c r="K15" s="4"/>
      <c r="L15" t="s">
        <v>269</v>
      </c>
      <c r="M15" s="5">
        <v>1.1199822599999998</v>
      </c>
      <c r="N15" s="69">
        <v>1.4170677327098671E-2</v>
      </c>
    </row>
    <row r="16" spans="1:14" x14ac:dyDescent="0.25">
      <c r="A16" s="15"/>
      <c r="B16" s="53">
        <v>10</v>
      </c>
      <c r="C16" s="17" t="s">
        <v>264</v>
      </c>
      <c r="D16" s="18">
        <v>1.962526</v>
      </c>
      <c r="E16" s="19">
        <v>21.259122000000005</v>
      </c>
      <c r="F16" s="19">
        <f t="shared" si="0"/>
        <v>0.27598660000000003</v>
      </c>
      <c r="G16" s="19">
        <v>0</v>
      </c>
      <c r="H16" s="19">
        <v>0.27598660000000003</v>
      </c>
      <c r="I16" s="20">
        <f t="shared" si="1"/>
        <v>0</v>
      </c>
      <c r="J16" s="21">
        <f t="shared" si="2"/>
        <v>1.2982031901411542E-2</v>
      </c>
      <c r="K16" s="4"/>
      <c r="L16" t="s">
        <v>265</v>
      </c>
      <c r="M16" s="5">
        <v>0.14145404</v>
      </c>
      <c r="N16" s="69">
        <v>1.3013588760996377E-2</v>
      </c>
    </row>
    <row r="17" spans="1:14" x14ac:dyDescent="0.25">
      <c r="A17" s="15"/>
      <c r="B17" s="53">
        <v>11</v>
      </c>
      <c r="C17" s="17" t="s">
        <v>265</v>
      </c>
      <c r="D17" s="18">
        <v>0.97017299999999995</v>
      </c>
      <c r="E17" s="19">
        <v>10.869717999999999</v>
      </c>
      <c r="F17" s="19">
        <f t="shared" si="0"/>
        <v>0.14145404</v>
      </c>
      <c r="G17" s="19">
        <v>0</v>
      </c>
      <c r="H17" s="19">
        <v>0.14145404</v>
      </c>
      <c r="I17" s="20">
        <f t="shared" si="1"/>
        <v>0</v>
      </c>
      <c r="J17" s="21">
        <f t="shared" si="2"/>
        <v>1.3013588760996377E-2</v>
      </c>
      <c r="K17" s="4"/>
      <c r="L17" t="s">
        <v>264</v>
      </c>
      <c r="M17" s="5">
        <v>0.27598660000000003</v>
      </c>
      <c r="N17" s="69">
        <v>1.2982031901411542E-2</v>
      </c>
    </row>
    <row r="18" spans="1:14" x14ac:dyDescent="0.25">
      <c r="A18" s="15"/>
      <c r="B18" s="53">
        <v>12</v>
      </c>
      <c r="C18" s="17" t="s">
        <v>266</v>
      </c>
      <c r="D18" s="18">
        <v>2.9902699999999998</v>
      </c>
      <c r="E18" s="19">
        <v>18.136475000000001</v>
      </c>
      <c r="F18" s="19">
        <f t="shared" si="0"/>
        <v>0.21680475999999999</v>
      </c>
      <c r="G18" s="19">
        <v>0</v>
      </c>
      <c r="H18" s="19">
        <v>0.21680475999999999</v>
      </c>
      <c r="I18" s="20">
        <f t="shared" si="1"/>
        <v>0</v>
      </c>
      <c r="J18" s="21">
        <f t="shared" si="2"/>
        <v>1.1954073765712465E-2</v>
      </c>
      <c r="K18" s="4"/>
      <c r="L18" t="s">
        <v>261</v>
      </c>
      <c r="M18" s="5">
        <v>1.8827860000000002E-2</v>
      </c>
      <c r="N18" s="69">
        <v>1.2499799170524474E-2</v>
      </c>
    </row>
    <row r="19" spans="1:14" x14ac:dyDescent="0.25">
      <c r="A19" s="15"/>
      <c r="B19" s="53">
        <v>13</v>
      </c>
      <c r="C19" s="17" t="s">
        <v>267</v>
      </c>
      <c r="D19" s="18">
        <v>3.0906250000000002</v>
      </c>
      <c r="E19" s="19">
        <v>7.7379930000000012</v>
      </c>
      <c r="F19" s="19">
        <f t="shared" si="0"/>
        <v>8.5937260000000001E-2</v>
      </c>
      <c r="G19" s="19">
        <v>0</v>
      </c>
      <c r="H19" s="19">
        <v>8.5937260000000001E-2</v>
      </c>
      <c r="I19" s="20">
        <f t="shared" si="1"/>
        <v>0</v>
      </c>
      <c r="J19" s="21">
        <f t="shared" si="2"/>
        <v>1.1105884949753765E-2</v>
      </c>
      <c r="K19" s="4"/>
      <c r="L19" t="s">
        <v>266</v>
      </c>
      <c r="M19" s="5">
        <v>0.21680475999999999</v>
      </c>
      <c r="N19" s="69">
        <v>1.1954073765712465E-2</v>
      </c>
    </row>
    <row r="20" spans="1:14" x14ac:dyDescent="0.25">
      <c r="A20" s="15"/>
      <c r="B20" s="53">
        <v>14</v>
      </c>
      <c r="C20" s="17" t="s">
        <v>268</v>
      </c>
      <c r="D20" s="18">
        <v>2.9483200000000003</v>
      </c>
      <c r="E20" s="19">
        <v>7.6711969999999994</v>
      </c>
      <c r="F20" s="19">
        <f t="shared" si="0"/>
        <v>0.13788310000000001</v>
      </c>
      <c r="G20" s="19">
        <v>0</v>
      </c>
      <c r="H20" s="19">
        <v>0.13788310000000001</v>
      </c>
      <c r="I20" s="20">
        <f t="shared" si="1"/>
        <v>0</v>
      </c>
      <c r="J20" s="21">
        <f t="shared" si="2"/>
        <v>1.7974131025444925E-2</v>
      </c>
      <c r="K20" s="4"/>
      <c r="L20" t="s">
        <v>267</v>
      </c>
      <c r="M20" s="5">
        <v>8.5937260000000001E-2</v>
      </c>
      <c r="N20" s="69">
        <v>1.1105884949753765E-2</v>
      </c>
    </row>
    <row r="21" spans="1:14" x14ac:dyDescent="0.25">
      <c r="A21" s="15"/>
      <c r="B21" s="53">
        <v>15</v>
      </c>
      <c r="C21" s="17" t="s">
        <v>269</v>
      </c>
      <c r="D21" s="18">
        <v>79.074538000000004</v>
      </c>
      <c r="E21" s="19">
        <v>79.035196000000013</v>
      </c>
      <c r="F21" s="19">
        <f t="shared" si="0"/>
        <v>1.1199822599999998</v>
      </c>
      <c r="G21" s="19">
        <v>0</v>
      </c>
      <c r="H21" s="19">
        <v>1.1199822599999998</v>
      </c>
      <c r="I21" s="20">
        <f t="shared" si="1"/>
        <v>0</v>
      </c>
      <c r="J21" s="21">
        <f t="shared" si="2"/>
        <v>1.4170677327098671E-2</v>
      </c>
      <c r="K21" s="4"/>
      <c r="L21" t="s">
        <v>272</v>
      </c>
      <c r="M21" s="5">
        <v>3.3662910000000004E-2</v>
      </c>
      <c r="N21" s="69">
        <v>1.080315786940092E-2</v>
      </c>
    </row>
    <row r="22" spans="1:14" x14ac:dyDescent="0.25">
      <c r="A22" s="15"/>
      <c r="B22" s="53">
        <v>16</v>
      </c>
      <c r="C22" s="17" t="s">
        <v>270</v>
      </c>
      <c r="D22" s="18">
        <v>2.0617519999999998</v>
      </c>
      <c r="E22" s="19">
        <v>6.5298549999999995</v>
      </c>
      <c r="F22" s="19">
        <f t="shared" si="0"/>
        <v>5.711865E-2</v>
      </c>
      <c r="G22" s="19">
        <v>0</v>
      </c>
      <c r="H22" s="19">
        <v>5.711865E-2</v>
      </c>
      <c r="I22" s="20">
        <f t="shared" si="1"/>
        <v>0</v>
      </c>
      <c r="J22" s="21">
        <f t="shared" si="2"/>
        <v>8.747307558896791E-3</v>
      </c>
      <c r="K22" s="4"/>
      <c r="L22" t="s">
        <v>270</v>
      </c>
      <c r="M22" s="5">
        <v>5.711865E-2</v>
      </c>
      <c r="N22" s="69">
        <v>8.747307558896791E-3</v>
      </c>
    </row>
    <row r="23" spans="1:14" x14ac:dyDescent="0.25">
      <c r="A23" s="15"/>
      <c r="B23" s="53">
        <v>18</v>
      </c>
      <c r="C23" s="17" t="s">
        <v>272</v>
      </c>
      <c r="D23" s="18">
        <v>0.67224299999999992</v>
      </c>
      <c r="E23" s="19">
        <v>3.116025</v>
      </c>
      <c r="F23" s="19">
        <f t="shared" si="0"/>
        <v>3.3662910000000004E-2</v>
      </c>
      <c r="G23" s="19">
        <v>0</v>
      </c>
      <c r="H23" s="19">
        <v>3.3662910000000004E-2</v>
      </c>
      <c r="I23" s="20">
        <f t="shared" si="1"/>
        <v>0</v>
      </c>
      <c r="J23" s="21">
        <f t="shared" si="2"/>
        <v>1.080315786940092E-2</v>
      </c>
      <c r="K23" s="4"/>
      <c r="L23" t="s">
        <v>278</v>
      </c>
      <c r="M23" s="5">
        <v>7.1066499999999999E-3</v>
      </c>
      <c r="N23" s="69">
        <v>8.3017150947495826E-3</v>
      </c>
    </row>
    <row r="24" spans="1:14" x14ac:dyDescent="0.25">
      <c r="A24" s="15"/>
      <c r="B24" s="53">
        <v>19</v>
      </c>
      <c r="C24" s="17" t="s">
        <v>273</v>
      </c>
      <c r="D24" s="18">
        <v>0.72111999999999998</v>
      </c>
      <c r="E24" s="19">
        <v>1.2738150000000001</v>
      </c>
      <c r="F24" s="19">
        <f t="shared" si="0"/>
        <v>7.5550300000000001E-2</v>
      </c>
      <c r="G24" s="19">
        <v>0</v>
      </c>
      <c r="H24" s="19">
        <v>7.5550300000000001E-2</v>
      </c>
      <c r="I24" s="20">
        <f t="shared" si="1"/>
        <v>0</v>
      </c>
      <c r="J24" s="21">
        <f t="shared" si="2"/>
        <v>5.9310260909158703E-2</v>
      </c>
      <c r="K24" s="4"/>
      <c r="L24" t="s">
        <v>262</v>
      </c>
      <c r="M24" s="5">
        <v>0.16148825</v>
      </c>
      <c r="N24" s="69">
        <v>6.1605454238046441E-3</v>
      </c>
    </row>
    <row r="25" spans="1:14" x14ac:dyDescent="0.25">
      <c r="A25" s="15"/>
      <c r="B25" s="53">
        <v>20</v>
      </c>
      <c r="C25" s="17" t="s">
        <v>274</v>
      </c>
      <c r="D25" s="18">
        <v>3.7507730000000001</v>
      </c>
      <c r="E25" s="19">
        <v>6.3773879999999989</v>
      </c>
      <c r="F25" s="19">
        <f t="shared" si="0"/>
        <v>2.3883549999999996E-2</v>
      </c>
      <c r="G25" s="19">
        <v>0</v>
      </c>
      <c r="H25" s="19">
        <v>2.3883549999999996E-2</v>
      </c>
      <c r="I25" s="20">
        <f t="shared" si="1"/>
        <v>0</v>
      </c>
      <c r="J25" s="21">
        <f t="shared" si="2"/>
        <v>3.7450363691216531E-3</v>
      </c>
      <c r="K25" s="4"/>
      <c r="L25" t="s">
        <v>275</v>
      </c>
      <c r="M25" s="5">
        <v>0.25062515000000002</v>
      </c>
      <c r="N25" s="69">
        <v>5.5877731903874982E-3</v>
      </c>
    </row>
    <row r="26" spans="1:14" x14ac:dyDescent="0.25">
      <c r="A26" s="15"/>
      <c r="B26" s="53">
        <v>21</v>
      </c>
      <c r="C26" s="17" t="s">
        <v>275</v>
      </c>
      <c r="D26" s="18">
        <v>2.6942199999999996</v>
      </c>
      <c r="E26" s="19">
        <v>44.852419999999995</v>
      </c>
      <c r="F26" s="19">
        <f t="shared" si="0"/>
        <v>0.25062515000000002</v>
      </c>
      <c r="G26" s="19">
        <v>0</v>
      </c>
      <c r="H26" s="19">
        <v>0.25062515000000002</v>
      </c>
      <c r="I26" s="20">
        <f t="shared" si="1"/>
        <v>0</v>
      </c>
      <c r="J26" s="21">
        <f t="shared" si="2"/>
        <v>5.5877731903874982E-3</v>
      </c>
      <c r="K26" s="4"/>
      <c r="L26" t="s">
        <v>263</v>
      </c>
      <c r="M26" s="5">
        <v>5.3741049999999999E-2</v>
      </c>
      <c r="N26" s="69">
        <v>5.2250362823747336E-3</v>
      </c>
    </row>
    <row r="27" spans="1:14" x14ac:dyDescent="0.25">
      <c r="A27" s="15"/>
      <c r="B27" s="53">
        <v>22</v>
      </c>
      <c r="C27" s="17" t="s">
        <v>276</v>
      </c>
      <c r="D27" s="18">
        <v>1.5492349999999999</v>
      </c>
      <c r="E27" s="19">
        <v>6.3567349999999987</v>
      </c>
      <c r="F27" s="19">
        <f t="shared" si="0"/>
        <v>0.17222570000000001</v>
      </c>
      <c r="G27" s="19">
        <v>0</v>
      </c>
      <c r="H27" s="19">
        <v>0.17222570000000001</v>
      </c>
      <c r="I27" s="20">
        <f t="shared" si="1"/>
        <v>0</v>
      </c>
      <c r="J27" s="21">
        <f t="shared" si="2"/>
        <v>2.7093421386922695E-2</v>
      </c>
      <c r="K27" s="4"/>
      <c r="L27" t="s">
        <v>256</v>
      </c>
      <c r="M27" s="5">
        <v>0.12295512999999998</v>
      </c>
      <c r="N27" s="69">
        <v>4.7553118039434447E-3</v>
      </c>
    </row>
    <row r="28" spans="1:14" x14ac:dyDescent="0.25">
      <c r="A28" s="15"/>
      <c r="B28" s="53">
        <v>23</v>
      </c>
      <c r="C28" s="17" t="s">
        <v>277</v>
      </c>
      <c r="D28" s="18">
        <v>0.90619399999999994</v>
      </c>
      <c r="E28" s="19">
        <v>2.4548139999999998</v>
      </c>
      <c r="F28" s="19">
        <f t="shared" si="0"/>
        <v>1.1476710000000001E-2</v>
      </c>
      <c r="G28" s="19">
        <v>0</v>
      </c>
      <c r="H28" s="19">
        <v>1.1476710000000001E-2</v>
      </c>
      <c r="I28" s="20">
        <f t="shared" si="1"/>
        <v>0</v>
      </c>
      <c r="J28" s="21">
        <f t="shared" si="2"/>
        <v>4.675185166778421E-3</v>
      </c>
      <c r="K28" s="4"/>
      <c r="L28" t="s">
        <v>277</v>
      </c>
      <c r="M28" s="5">
        <v>1.1476710000000001E-2</v>
      </c>
      <c r="N28" s="69">
        <v>4.675185166778421E-3</v>
      </c>
    </row>
    <row r="29" spans="1:14" x14ac:dyDescent="0.25">
      <c r="A29" s="15"/>
      <c r="B29" s="53">
        <v>24</v>
      </c>
      <c r="C29" s="17" t="s">
        <v>278</v>
      </c>
      <c r="D29" s="18">
        <v>0.35524100000000003</v>
      </c>
      <c r="E29" s="19">
        <v>0.85604599999999986</v>
      </c>
      <c r="F29" s="19">
        <f t="shared" si="0"/>
        <v>7.1066499999999999E-3</v>
      </c>
      <c r="G29" s="19">
        <v>0</v>
      </c>
      <c r="H29" s="19">
        <v>7.1066499999999999E-3</v>
      </c>
      <c r="I29" s="20">
        <f t="shared" si="1"/>
        <v>0</v>
      </c>
      <c r="J29" s="21">
        <f t="shared" si="2"/>
        <v>8.3017150947495826E-3</v>
      </c>
      <c r="K29" s="4"/>
      <c r="L29" t="s">
        <v>258</v>
      </c>
      <c r="M29" s="5">
        <v>2.8908199999999995E-2</v>
      </c>
      <c r="N29" s="69">
        <v>3.9613558080846831E-3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1.3334519999999999</v>
      </c>
      <c r="E30" s="26">
        <v>3.5018249999999997</v>
      </c>
      <c r="F30" s="26">
        <f t="shared" si="0"/>
        <v>6.5874299999999997E-2</v>
      </c>
      <c r="G30" s="26">
        <v>0</v>
      </c>
      <c r="H30" s="26">
        <v>6.5874299999999997E-2</v>
      </c>
      <c r="I30" s="27">
        <f t="shared" si="1"/>
        <v>0</v>
      </c>
      <c r="J30" s="28">
        <f t="shared" si="2"/>
        <v>1.8811419759696728E-2</v>
      </c>
      <c r="K30" s="4"/>
      <c r="L30" t="s">
        <v>274</v>
      </c>
      <c r="M30" s="5">
        <v>2.3883549999999996E-2</v>
      </c>
      <c r="N30" s="69">
        <v>3.7450363691216531E-3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>
      <selection activeCell="E16" sqref="E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8" width="0" hidden="1" customWidth="1"/>
  </cols>
  <sheetData>
    <row r="1" spans="1:11" ht="15.75" x14ac:dyDescent="0.25">
      <c r="A1" s="48">
        <v>73</v>
      </c>
      <c r="B1" s="47" t="s">
        <v>43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1094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118.62791799999998</v>
      </c>
      <c r="E6" s="12">
        <v>332.47672599999999</v>
      </c>
      <c r="F6" s="12">
        <v>4.2399985999999998</v>
      </c>
      <c r="G6" s="12">
        <v>0</v>
      </c>
      <c r="H6" s="12">
        <v>4.2399985999999998</v>
      </c>
      <c r="I6" s="13">
        <v>0</v>
      </c>
      <c r="J6" s="14">
        <v>1.2752768144137705E-2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83.50964399999998</v>
      </c>
      <c r="E7" s="36">
        <f ca="1">SUM(E8:OFFSET(E6,MATCH("PROYECTOS",$A$8:$A$50,0),0))</f>
        <v>83.50964399999998</v>
      </c>
      <c r="F7" s="36">
        <f ca="1">SUM(F8:OFFSET(F6,MATCH("PROYECTOS",$A$8:$A$50,0),0))</f>
        <v>0.98727803999999986</v>
      </c>
      <c r="G7" s="36">
        <f ca="1">SUM(G8:OFFSET(G6,MATCH("PROYECTOS",$A$8:$A$50,0),0))</f>
        <v>0</v>
      </c>
      <c r="H7" s="36">
        <f ca="1">SUM(H8:OFFSET(H6,MATCH("PROYECTOS",$A$8:$A$50,0),0))</f>
        <v>0.98727803999999986</v>
      </c>
      <c r="I7" s="37">
        <f ca="1">IFERROR(G7/E7,0)</f>
        <v>0</v>
      </c>
      <c r="J7" s="38">
        <f ca="1">IFERROR(SUM(G7,H7)/E7,0)</f>
        <v>1.1822323658809994E-2</v>
      </c>
      <c r="K7" s="4"/>
    </row>
    <row r="8" spans="1:11" x14ac:dyDescent="0.25">
      <c r="A8" s="15"/>
      <c r="B8" s="17">
        <v>3000194</v>
      </c>
      <c r="C8" s="17" t="s">
        <v>1096</v>
      </c>
      <c r="D8" s="18">
        <v>83.50964399999998</v>
      </c>
      <c r="E8" s="19">
        <v>83.50964399999998</v>
      </c>
      <c r="F8" s="19">
        <f t="shared" ref="F8" si="0">SUM(G8,H8)</f>
        <v>0.98727803999999986</v>
      </c>
      <c r="G8" s="19">
        <v>0</v>
      </c>
      <c r="H8" s="19">
        <v>0.98727803999999986</v>
      </c>
      <c r="I8" s="20">
        <f t="shared" ref="I8:I9" si="1">IFERROR(G8/E8,0)</f>
        <v>0</v>
      </c>
      <c r="J8" s="21">
        <f t="shared" ref="J8:J9" si="2">IFERROR(SUM(G8,H8)/E8,0)</f>
        <v>1.1822323658809994E-2</v>
      </c>
      <c r="K8" s="4"/>
    </row>
    <row r="9" spans="1:11" ht="15.75" thickBot="1" x14ac:dyDescent="0.3">
      <c r="A9" s="39" t="s">
        <v>299</v>
      </c>
      <c r="B9" s="41"/>
      <c r="C9" s="41"/>
      <c r="D9" s="42">
        <f ca="1">OFFSET(D9,-MATCH("PROYECTOS",$A$8:$A$50,0)-1,0)-(OFFSET(D9,-MATCH("PROYECTOS",$A$8:$A$50,0),0))</f>
        <v>35.118274</v>
      </c>
      <c r="E9" s="43">
        <f t="shared" ref="E9:H9" ca="1" si="3">OFFSET(E9,-MATCH("PROYECTOS",$A$8:$A$50,0)-1,0)-(OFFSET(E9,-MATCH("PROYECTOS",$A$8:$A$50,0),0))</f>
        <v>248.967082</v>
      </c>
      <c r="F9" s="43">
        <f t="shared" ca="1" si="3"/>
        <v>3.2527205600000002</v>
      </c>
      <c r="G9" s="43">
        <f t="shared" ca="1" si="3"/>
        <v>0</v>
      </c>
      <c r="H9" s="43">
        <f t="shared" ca="1" si="3"/>
        <v>3.2527205600000002</v>
      </c>
      <c r="I9" s="44">
        <f t="shared" ca="1" si="1"/>
        <v>0</v>
      </c>
      <c r="J9" s="45">
        <f t="shared" ca="1" si="2"/>
        <v>1.306486196436202E-2</v>
      </c>
      <c r="K9" s="4"/>
    </row>
    <row r="10" spans="1:11" ht="15.75" thickBot="1" x14ac:dyDescent="0.3"/>
    <row r="11" spans="1:11" ht="15.75" thickBot="1" x14ac:dyDescent="0.3">
      <c r="A11" s="85" t="s">
        <v>321</v>
      </c>
      <c r="B11" s="86"/>
      <c r="C11" s="86"/>
      <c r="D11" s="87"/>
    </row>
    <row r="12" spans="1:11" ht="15.75" thickBot="1" x14ac:dyDescent="0.3">
      <c r="A12" s="1" t="s">
        <v>1100</v>
      </c>
    </row>
    <row r="13" spans="1:11" ht="45" customHeight="1" x14ac:dyDescent="0.25">
      <c r="A13" s="78" t="s">
        <v>323</v>
      </c>
      <c r="B13" s="79"/>
      <c r="C13" s="79"/>
      <c r="D13" s="90" t="s">
        <v>324</v>
      </c>
    </row>
    <row r="14" spans="1:11" ht="15.75" thickBot="1" x14ac:dyDescent="0.3">
      <c r="A14" s="81"/>
      <c r="B14" s="82"/>
      <c r="C14" s="82"/>
      <c r="D14" s="101"/>
    </row>
    <row r="15" spans="1:11" ht="15.75" thickBot="1" x14ac:dyDescent="0.3">
      <c r="A15" s="71"/>
      <c r="B15" s="72">
        <v>3000194</v>
      </c>
      <c r="C15" s="72" t="s">
        <v>1096</v>
      </c>
      <c r="D15" s="73">
        <v>1.1822323658809994E-2</v>
      </c>
    </row>
  </sheetData>
  <mergeCells count="10">
    <mergeCell ref="A11:D11"/>
    <mergeCell ref="A13:C14"/>
    <mergeCell ref="D13:D14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opLeftCell="A7"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8" width="0" hidden="1" customWidth="1"/>
  </cols>
  <sheetData>
    <row r="1" spans="1:11" ht="15.75" x14ac:dyDescent="0.25">
      <c r="A1" s="48">
        <v>16</v>
      </c>
      <c r="B1" s="47" t="s">
        <v>363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366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521.51113799999996</v>
      </c>
      <c r="E6" s="12">
        <v>542.85125000000005</v>
      </c>
      <c r="F6" s="12">
        <v>43.771919289999992</v>
      </c>
      <c r="G6" s="12">
        <v>0</v>
      </c>
      <c r="H6" s="12">
        <v>43.771919289999992</v>
      </c>
      <c r="I6" s="13">
        <v>0</v>
      </c>
      <c r="J6" s="14">
        <v>8.0633358198954105E-2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520.90963799999986</v>
      </c>
      <c r="E7" s="36">
        <f ca="1">SUM(E8:OFFSET(E6,MATCH("PROYECTOS",$A$8:$A$50,0),0))</f>
        <v>542.74704500000007</v>
      </c>
      <c r="F7" s="36">
        <f ca="1">SUM(F8:OFFSET(F6,MATCH("PROYECTOS",$A$8:$A$50,0),0))</f>
        <v>43.77191929</v>
      </c>
      <c r="G7" s="36">
        <f ca="1">SUM(G8:OFFSET(G6,MATCH("PROYECTOS",$A$8:$A$50,0),0))</f>
        <v>0</v>
      </c>
      <c r="H7" s="36">
        <f ca="1">SUM(H8:OFFSET(H6,MATCH("PROYECTOS",$A$8:$A$50,0),0))</f>
        <v>43.77191929</v>
      </c>
      <c r="I7" s="37">
        <f ca="1">IFERROR(G7/E7,0)</f>
        <v>0</v>
      </c>
      <c r="J7" s="38">
        <f ca="1">IFERROR(SUM(G7,H7)/E7,0)</f>
        <v>8.0648839442322512E-2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29.344055000000019</v>
      </c>
      <c r="E8" s="19">
        <v>30.271066000000022</v>
      </c>
      <c r="F8" s="19">
        <f t="shared" ref="F8:F32" si="0">SUM(G8,H8)</f>
        <v>1.2018051599999997</v>
      </c>
      <c r="G8" s="19">
        <v>0</v>
      </c>
      <c r="H8" s="19">
        <v>1.2018051599999997</v>
      </c>
      <c r="I8" s="20">
        <f t="shared" ref="I8:I33" si="1">IFERROR(G8/E8,0)</f>
        <v>0</v>
      </c>
      <c r="J8" s="21">
        <f t="shared" ref="J8:J33" si="2">IFERROR(SUM(G8,H8)/E8,0)</f>
        <v>3.9701448241036469E-2</v>
      </c>
      <c r="K8" s="4"/>
    </row>
    <row r="9" spans="1:11" ht="25.5" x14ac:dyDescent="0.25">
      <c r="A9" s="15"/>
      <c r="B9" s="17">
        <v>3000612</v>
      </c>
      <c r="C9" s="17" t="s">
        <v>368</v>
      </c>
      <c r="D9" s="18">
        <v>63.326840999999988</v>
      </c>
      <c r="E9" s="19">
        <v>66.328438000000034</v>
      </c>
      <c r="F9" s="19">
        <f t="shared" si="0"/>
        <v>5.114274889999999</v>
      </c>
      <c r="G9" s="19">
        <v>0</v>
      </c>
      <c r="H9" s="19">
        <v>5.114274889999999</v>
      </c>
      <c r="I9" s="20">
        <f t="shared" si="1"/>
        <v>0</v>
      </c>
      <c r="J9" s="21">
        <f t="shared" si="2"/>
        <v>7.7105311751800881E-2</v>
      </c>
      <c r="K9" s="4"/>
    </row>
    <row r="10" spans="1:11" ht="51" x14ac:dyDescent="0.25">
      <c r="A10" s="15"/>
      <c r="B10" s="17">
        <v>3000613</v>
      </c>
      <c r="C10" s="17" t="s">
        <v>369</v>
      </c>
      <c r="D10" s="18">
        <v>21.614492000000002</v>
      </c>
      <c r="E10" s="19">
        <v>21.941845000000001</v>
      </c>
      <c r="F10" s="19">
        <f t="shared" si="0"/>
        <v>1.4427607699999998</v>
      </c>
      <c r="G10" s="19">
        <v>0</v>
      </c>
      <c r="H10" s="19">
        <v>1.4427607699999998</v>
      </c>
      <c r="I10" s="20">
        <f t="shared" si="1"/>
        <v>0</v>
      </c>
      <c r="J10" s="21">
        <f t="shared" si="2"/>
        <v>6.5753849323062843E-2</v>
      </c>
      <c r="K10" s="4"/>
    </row>
    <row r="11" spans="1:11" ht="25.5" x14ac:dyDescent="0.25">
      <c r="A11" s="15"/>
      <c r="B11" s="17">
        <v>3000614</v>
      </c>
      <c r="C11" s="17" t="s">
        <v>370</v>
      </c>
      <c r="D11" s="18">
        <v>72.822829999999968</v>
      </c>
      <c r="E11" s="19">
        <v>75.134025999999963</v>
      </c>
      <c r="F11" s="19">
        <f t="shared" si="0"/>
        <v>2.7846881700000004</v>
      </c>
      <c r="G11" s="19">
        <v>0</v>
      </c>
      <c r="H11" s="19">
        <v>2.7846881700000004</v>
      </c>
      <c r="I11" s="20">
        <f t="shared" si="1"/>
        <v>0</v>
      </c>
      <c r="J11" s="21">
        <f t="shared" si="2"/>
        <v>3.7062943625568549E-2</v>
      </c>
      <c r="K11" s="4"/>
    </row>
    <row r="12" spans="1:11" ht="25.5" x14ac:dyDescent="0.25">
      <c r="A12" s="15"/>
      <c r="B12" s="17">
        <v>3000615</v>
      </c>
      <c r="C12" s="17" t="s">
        <v>371</v>
      </c>
      <c r="D12" s="18">
        <v>0.52982300000000015</v>
      </c>
      <c r="E12" s="19">
        <v>0.53392300000000004</v>
      </c>
      <c r="F12" s="19">
        <f t="shared" si="0"/>
        <v>2.032223E-2</v>
      </c>
      <c r="G12" s="19">
        <v>0</v>
      </c>
      <c r="H12" s="19">
        <v>2.032223E-2</v>
      </c>
      <c r="I12" s="20">
        <f t="shared" si="1"/>
        <v>0</v>
      </c>
      <c r="J12" s="21">
        <f t="shared" si="2"/>
        <v>3.8062098841967845E-2</v>
      </c>
      <c r="K12" s="4"/>
    </row>
    <row r="13" spans="1:11" ht="38.25" x14ac:dyDescent="0.25">
      <c r="A13" s="15"/>
      <c r="B13" s="17">
        <v>3000616</v>
      </c>
      <c r="C13" s="17" t="s">
        <v>372</v>
      </c>
      <c r="D13" s="18">
        <v>15.567220999999995</v>
      </c>
      <c r="E13" s="19">
        <v>15.842196999999995</v>
      </c>
      <c r="F13" s="19">
        <f t="shared" si="0"/>
        <v>1.1154619499999998</v>
      </c>
      <c r="G13" s="19">
        <v>0</v>
      </c>
      <c r="H13" s="19">
        <v>1.1154619499999998</v>
      </c>
      <c r="I13" s="20">
        <f t="shared" si="1"/>
        <v>0</v>
      </c>
      <c r="J13" s="21">
        <f t="shared" si="2"/>
        <v>7.0410811707492346E-2</v>
      </c>
      <c r="K13" s="4"/>
    </row>
    <row r="14" spans="1:11" ht="25.5" x14ac:dyDescent="0.25">
      <c r="A14" s="15"/>
      <c r="B14" s="17">
        <v>3000669</v>
      </c>
      <c r="C14" s="17" t="s">
        <v>373</v>
      </c>
      <c r="D14" s="18">
        <v>0.05</v>
      </c>
      <c r="E14" s="19">
        <v>0.05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ht="51" x14ac:dyDescent="0.25">
      <c r="A15" s="15"/>
      <c r="B15" s="17">
        <v>3000672</v>
      </c>
      <c r="C15" s="17" t="s">
        <v>374</v>
      </c>
      <c r="D15" s="18">
        <v>31.577216000000004</v>
      </c>
      <c r="E15" s="19">
        <v>33.156078000000001</v>
      </c>
      <c r="F15" s="19">
        <f t="shared" si="0"/>
        <v>1.2584124200000002</v>
      </c>
      <c r="G15" s="19">
        <v>0</v>
      </c>
      <c r="H15" s="19">
        <v>1.2584124200000002</v>
      </c>
      <c r="I15" s="20">
        <f t="shared" si="1"/>
        <v>0</v>
      </c>
      <c r="J15" s="21">
        <f t="shared" si="2"/>
        <v>3.7954200131873263E-2</v>
      </c>
      <c r="K15" s="4"/>
    </row>
    <row r="16" spans="1:11" ht="51" x14ac:dyDescent="0.25">
      <c r="A16" s="15"/>
      <c r="B16" s="17">
        <v>3000673</v>
      </c>
      <c r="C16" s="17" t="s">
        <v>375</v>
      </c>
      <c r="D16" s="18">
        <v>2.429567</v>
      </c>
      <c r="E16" s="19">
        <v>2.4326670000000004</v>
      </c>
      <c r="F16" s="19">
        <f t="shared" si="0"/>
        <v>0.10729848</v>
      </c>
      <c r="G16" s="19">
        <v>0</v>
      </c>
      <c r="H16" s="19">
        <v>0.10729848</v>
      </c>
      <c r="I16" s="20">
        <f t="shared" si="1"/>
        <v>0</v>
      </c>
      <c r="J16" s="21">
        <f t="shared" si="2"/>
        <v>4.4107343915135114E-2</v>
      </c>
      <c r="K16" s="4"/>
    </row>
    <row r="17" spans="1:11" ht="51" x14ac:dyDescent="0.25">
      <c r="A17" s="15"/>
      <c r="B17" s="17">
        <v>3000691</v>
      </c>
      <c r="C17" s="17" t="s">
        <v>376</v>
      </c>
      <c r="D17" s="18">
        <v>12.880717000000004</v>
      </c>
      <c r="E17" s="19">
        <v>13.221725000000001</v>
      </c>
      <c r="F17" s="19">
        <f t="shared" si="0"/>
        <v>0.85050380000000014</v>
      </c>
      <c r="G17" s="19">
        <v>0</v>
      </c>
      <c r="H17" s="19">
        <v>0.85050380000000014</v>
      </c>
      <c r="I17" s="20">
        <f t="shared" si="1"/>
        <v>0</v>
      </c>
      <c r="J17" s="21">
        <f t="shared" si="2"/>
        <v>6.4326235797522641E-2</v>
      </c>
      <c r="K17" s="4"/>
    </row>
    <row r="18" spans="1:11" ht="38.25" x14ac:dyDescent="0.25">
      <c r="A18" s="15"/>
      <c r="B18" s="17">
        <v>3043952</v>
      </c>
      <c r="C18" s="17" t="s">
        <v>377</v>
      </c>
      <c r="D18" s="18">
        <v>11.972538000000004</v>
      </c>
      <c r="E18" s="19">
        <v>12.151604000000003</v>
      </c>
      <c r="F18" s="19">
        <f t="shared" si="0"/>
        <v>1.01148207</v>
      </c>
      <c r="G18" s="19">
        <v>0</v>
      </c>
      <c r="H18" s="19">
        <v>1.01148207</v>
      </c>
      <c r="I18" s="20">
        <f t="shared" si="1"/>
        <v>0</v>
      </c>
      <c r="J18" s="21">
        <f t="shared" si="2"/>
        <v>8.3238564225759815E-2</v>
      </c>
      <c r="K18" s="4"/>
    </row>
    <row r="19" spans="1:11" ht="51" x14ac:dyDescent="0.25">
      <c r="A19" s="15"/>
      <c r="B19" s="17">
        <v>3043953</v>
      </c>
      <c r="C19" s="17" t="s">
        <v>378</v>
      </c>
      <c r="D19" s="18">
        <v>5.7875349999999983</v>
      </c>
      <c r="E19" s="19">
        <v>5.7748219999999995</v>
      </c>
      <c r="F19" s="19">
        <f t="shared" si="0"/>
        <v>0.39405819000000003</v>
      </c>
      <c r="G19" s="19">
        <v>0</v>
      </c>
      <c r="H19" s="19">
        <v>0.39405819000000003</v>
      </c>
      <c r="I19" s="20">
        <f t="shared" si="1"/>
        <v>0</v>
      </c>
      <c r="J19" s="21">
        <f t="shared" si="2"/>
        <v>6.8237287660121826E-2</v>
      </c>
      <c r="K19" s="4"/>
    </row>
    <row r="20" spans="1:11" ht="38.25" x14ac:dyDescent="0.25">
      <c r="A20" s="15"/>
      <c r="B20" s="17">
        <v>3043954</v>
      </c>
      <c r="C20" s="17" t="s">
        <v>379</v>
      </c>
      <c r="D20" s="18">
        <v>5.7700270000000007</v>
      </c>
      <c r="E20" s="19">
        <v>5.7129209999999997</v>
      </c>
      <c r="F20" s="19">
        <f t="shared" si="0"/>
        <v>0.45734799000000004</v>
      </c>
      <c r="G20" s="19">
        <v>0</v>
      </c>
      <c r="H20" s="19">
        <v>0.45734799000000004</v>
      </c>
      <c r="I20" s="20">
        <f t="shared" si="1"/>
        <v>0</v>
      </c>
      <c r="J20" s="21">
        <f t="shared" si="2"/>
        <v>8.0055017389528069E-2</v>
      </c>
      <c r="K20" s="4"/>
    </row>
    <row r="21" spans="1:11" ht="38.25" x14ac:dyDescent="0.25">
      <c r="A21" s="15"/>
      <c r="B21" s="17">
        <v>3043955</v>
      </c>
      <c r="C21" s="17" t="s">
        <v>380</v>
      </c>
      <c r="D21" s="18">
        <v>0.86845399999999984</v>
      </c>
      <c r="E21" s="19">
        <v>0.9080339999999999</v>
      </c>
      <c r="F21" s="19">
        <f t="shared" si="0"/>
        <v>5.1116910000000002E-2</v>
      </c>
      <c r="G21" s="19">
        <v>0</v>
      </c>
      <c r="H21" s="19">
        <v>5.1116910000000002E-2</v>
      </c>
      <c r="I21" s="20">
        <f t="shared" si="1"/>
        <v>0</v>
      </c>
      <c r="J21" s="21">
        <f t="shared" si="2"/>
        <v>5.6294048460740466E-2</v>
      </c>
      <c r="K21" s="4"/>
    </row>
    <row r="22" spans="1:11" ht="25.5" x14ac:dyDescent="0.25">
      <c r="A22" s="15"/>
      <c r="B22" s="17">
        <v>3043956</v>
      </c>
      <c r="C22" s="17" t="s">
        <v>381</v>
      </c>
      <c r="D22" s="18">
        <v>0.95448699999999986</v>
      </c>
      <c r="E22" s="19">
        <v>1.1775349999999998</v>
      </c>
      <c r="F22" s="19">
        <f t="shared" si="0"/>
        <v>0.10758798999999999</v>
      </c>
      <c r="G22" s="19">
        <v>0</v>
      </c>
      <c r="H22" s="19">
        <v>0.10758798999999999</v>
      </c>
      <c r="I22" s="20">
        <f t="shared" si="1"/>
        <v>0</v>
      </c>
      <c r="J22" s="21">
        <f t="shared" si="2"/>
        <v>9.1367127091763742E-2</v>
      </c>
      <c r="K22" s="4"/>
    </row>
    <row r="23" spans="1:11" ht="51" x14ac:dyDescent="0.25">
      <c r="A23" s="15"/>
      <c r="B23" s="17">
        <v>3043958</v>
      </c>
      <c r="C23" s="17" t="s">
        <v>382</v>
      </c>
      <c r="D23" s="18">
        <v>10.496145000000004</v>
      </c>
      <c r="E23" s="19">
        <v>10.926502000000001</v>
      </c>
      <c r="F23" s="19">
        <f t="shared" si="0"/>
        <v>0.75726486000000015</v>
      </c>
      <c r="G23" s="19">
        <v>0</v>
      </c>
      <c r="H23" s="19">
        <v>0.75726486000000015</v>
      </c>
      <c r="I23" s="20">
        <f t="shared" si="1"/>
        <v>0</v>
      </c>
      <c r="J23" s="21">
        <f t="shared" si="2"/>
        <v>6.9305333033389829E-2</v>
      </c>
      <c r="K23" s="4"/>
    </row>
    <row r="24" spans="1:11" ht="38.25" x14ac:dyDescent="0.25">
      <c r="A24" s="15"/>
      <c r="B24" s="17">
        <v>3043959</v>
      </c>
      <c r="C24" s="17" t="s">
        <v>383</v>
      </c>
      <c r="D24" s="18">
        <v>40.698900999999992</v>
      </c>
      <c r="E24" s="19">
        <v>40.782907000000002</v>
      </c>
      <c r="F24" s="19">
        <f t="shared" si="0"/>
        <v>2.4123992400000001</v>
      </c>
      <c r="G24" s="19">
        <v>0</v>
      </c>
      <c r="H24" s="19">
        <v>2.4123992400000001</v>
      </c>
      <c r="I24" s="20">
        <f t="shared" si="1"/>
        <v>0</v>
      </c>
      <c r="J24" s="21">
        <f t="shared" si="2"/>
        <v>5.9152213941002292E-2</v>
      </c>
      <c r="K24" s="4"/>
    </row>
    <row r="25" spans="1:11" ht="38.25" x14ac:dyDescent="0.25">
      <c r="A25" s="15"/>
      <c r="B25" s="17">
        <v>3043960</v>
      </c>
      <c r="C25" s="17" t="s">
        <v>384</v>
      </c>
      <c r="D25" s="18">
        <v>8.0064020000000014</v>
      </c>
      <c r="E25" s="19">
        <v>8.0723880000000019</v>
      </c>
      <c r="F25" s="19">
        <f t="shared" si="0"/>
        <v>0.59999337000000008</v>
      </c>
      <c r="G25" s="19">
        <v>0</v>
      </c>
      <c r="H25" s="19">
        <v>0.59999337000000008</v>
      </c>
      <c r="I25" s="20">
        <f t="shared" si="1"/>
        <v>0</v>
      </c>
      <c r="J25" s="21">
        <f t="shared" si="2"/>
        <v>7.4326626767692527E-2</v>
      </c>
      <c r="K25" s="4"/>
    </row>
    <row r="26" spans="1:11" ht="25.5" x14ac:dyDescent="0.25">
      <c r="A26" s="15"/>
      <c r="B26" s="17">
        <v>3043961</v>
      </c>
      <c r="C26" s="17" t="s">
        <v>385</v>
      </c>
      <c r="D26" s="18">
        <v>22.759132999999988</v>
      </c>
      <c r="E26" s="19">
        <v>23.476670000000002</v>
      </c>
      <c r="F26" s="19">
        <f t="shared" si="0"/>
        <v>1.1739392499999999</v>
      </c>
      <c r="G26" s="19">
        <v>0</v>
      </c>
      <c r="H26" s="19">
        <v>1.1739392499999999</v>
      </c>
      <c r="I26" s="20">
        <f t="shared" si="1"/>
        <v>0</v>
      </c>
      <c r="J26" s="21">
        <f t="shared" si="2"/>
        <v>5.0004504471886334E-2</v>
      </c>
      <c r="K26" s="4"/>
    </row>
    <row r="27" spans="1:11" ht="38.25" x14ac:dyDescent="0.25">
      <c r="A27" s="15"/>
      <c r="B27" s="17">
        <v>3043968</v>
      </c>
      <c r="C27" s="17" t="s">
        <v>386</v>
      </c>
      <c r="D27" s="18">
        <v>20.509422000000018</v>
      </c>
      <c r="E27" s="19">
        <v>22.593005000000016</v>
      </c>
      <c r="F27" s="19">
        <f t="shared" si="0"/>
        <v>1.3399040999999998</v>
      </c>
      <c r="G27" s="19">
        <v>0</v>
      </c>
      <c r="H27" s="19">
        <v>1.3399040999999998</v>
      </c>
      <c r="I27" s="20">
        <f t="shared" si="1"/>
        <v>0</v>
      </c>
      <c r="J27" s="21">
        <f t="shared" si="2"/>
        <v>5.9306148075477294E-2</v>
      </c>
      <c r="K27" s="4"/>
    </row>
    <row r="28" spans="1:11" ht="38.25" x14ac:dyDescent="0.25">
      <c r="A28" s="15"/>
      <c r="B28" s="17">
        <v>3043969</v>
      </c>
      <c r="C28" s="17" t="s">
        <v>387</v>
      </c>
      <c r="D28" s="18">
        <v>82.771920000000037</v>
      </c>
      <c r="E28" s="19">
        <v>86.981577000000001</v>
      </c>
      <c r="F28" s="19">
        <f t="shared" si="0"/>
        <v>6.3667107200000013</v>
      </c>
      <c r="G28" s="19">
        <v>0</v>
      </c>
      <c r="H28" s="19">
        <v>6.3667107200000013</v>
      </c>
      <c r="I28" s="20">
        <f t="shared" si="1"/>
        <v>0</v>
      </c>
      <c r="J28" s="21">
        <f t="shared" si="2"/>
        <v>7.3196082890058439E-2</v>
      </c>
      <c r="K28" s="4"/>
    </row>
    <row r="29" spans="1:11" ht="38.25" x14ac:dyDescent="0.25">
      <c r="A29" s="15"/>
      <c r="B29" s="17">
        <v>3043970</v>
      </c>
      <c r="C29" s="17" t="s">
        <v>388</v>
      </c>
      <c r="D29" s="18">
        <v>12.149348999999997</v>
      </c>
      <c r="E29" s="19">
        <v>12.671925999999996</v>
      </c>
      <c r="F29" s="19">
        <f t="shared" si="0"/>
        <v>0.81508019000000009</v>
      </c>
      <c r="G29" s="19">
        <v>0</v>
      </c>
      <c r="H29" s="19">
        <v>0.81508019000000009</v>
      </c>
      <c r="I29" s="20">
        <f t="shared" si="1"/>
        <v>0</v>
      </c>
      <c r="J29" s="21">
        <f t="shared" si="2"/>
        <v>6.4321728993682603E-2</v>
      </c>
      <c r="K29" s="4"/>
    </row>
    <row r="30" spans="1:11" ht="51" x14ac:dyDescent="0.25">
      <c r="A30" s="15"/>
      <c r="B30" s="17">
        <v>3043971</v>
      </c>
      <c r="C30" s="17" t="s">
        <v>389</v>
      </c>
      <c r="D30" s="18">
        <v>8.0069090000000003</v>
      </c>
      <c r="E30" s="19">
        <v>9.3021309999999957</v>
      </c>
      <c r="F30" s="19">
        <f t="shared" si="0"/>
        <v>0.76068987999999993</v>
      </c>
      <c r="G30" s="19">
        <v>0</v>
      </c>
      <c r="H30" s="19">
        <v>0.76068987999999993</v>
      </c>
      <c r="I30" s="20">
        <f t="shared" si="1"/>
        <v>0</v>
      </c>
      <c r="J30" s="21">
        <f t="shared" si="2"/>
        <v>8.1775872646816114E-2</v>
      </c>
      <c r="K30" s="4"/>
    </row>
    <row r="31" spans="1:11" ht="51" x14ac:dyDescent="0.25">
      <c r="A31" s="15"/>
      <c r="B31" s="17">
        <v>3043972</v>
      </c>
      <c r="C31" s="17" t="s">
        <v>390</v>
      </c>
      <c r="D31" s="18">
        <v>14.002081000000009</v>
      </c>
      <c r="E31" s="19">
        <v>16.714998000000008</v>
      </c>
      <c r="F31" s="19">
        <f t="shared" si="0"/>
        <v>0.76245270999999992</v>
      </c>
      <c r="G31" s="19">
        <v>0</v>
      </c>
      <c r="H31" s="19">
        <v>0.76245270999999992</v>
      </c>
      <c r="I31" s="20">
        <f t="shared" si="1"/>
        <v>0</v>
      </c>
      <c r="J31" s="21">
        <f t="shared" si="2"/>
        <v>4.5614884907554255E-2</v>
      </c>
      <c r="K31" s="4"/>
    </row>
    <row r="32" spans="1:11" ht="25.5" x14ac:dyDescent="0.25">
      <c r="A32" s="15"/>
      <c r="B32" s="17">
        <v>3043974</v>
      </c>
      <c r="C32" s="17" t="s">
        <v>391</v>
      </c>
      <c r="D32" s="18">
        <v>26.013572999999997</v>
      </c>
      <c r="E32" s="19">
        <v>26.588059999999999</v>
      </c>
      <c r="F32" s="19">
        <f t="shared" si="0"/>
        <v>12.86636395</v>
      </c>
      <c r="G32" s="19">
        <v>0</v>
      </c>
      <c r="H32" s="19">
        <v>12.86636395</v>
      </c>
      <c r="I32" s="20">
        <f t="shared" si="1"/>
        <v>0</v>
      </c>
      <c r="J32" s="21">
        <f t="shared" si="2"/>
        <v>0.48391510888722233</v>
      </c>
      <c r="K32" s="4"/>
    </row>
    <row r="33" spans="1:11" ht="15.75" thickBot="1" x14ac:dyDescent="0.3">
      <c r="A33" s="39" t="s">
        <v>299</v>
      </c>
      <c r="B33" s="41"/>
      <c r="C33" s="41"/>
      <c r="D33" s="42">
        <f ca="1">OFFSET(D33,-MATCH("PROYECTOS",$A$8:$A$50,0)-1,0)-(OFFSET(D33,-MATCH("PROYECTOS",$A$8:$A$50,0),0))</f>
        <v>0.60150000000010095</v>
      </c>
      <c r="E33" s="43">
        <f t="shared" ref="E33:H33" ca="1" si="3">OFFSET(E33,-MATCH("PROYECTOS",$A$8:$A$50,0)-1,0)-(OFFSET(E33,-MATCH("PROYECTOS",$A$8:$A$50,0),0))</f>
        <v>0.10420499999997901</v>
      </c>
      <c r="F33" s="43">
        <f t="shared" ca="1" si="3"/>
        <v>0</v>
      </c>
      <c r="G33" s="43">
        <f t="shared" ca="1" si="3"/>
        <v>0</v>
      </c>
      <c r="H33" s="43">
        <f t="shared" ca="1" si="3"/>
        <v>0</v>
      </c>
      <c r="I33" s="44">
        <f t="shared" ca="1" si="1"/>
        <v>0</v>
      </c>
      <c r="J33" s="45">
        <f t="shared" ca="1" si="2"/>
        <v>0</v>
      </c>
      <c r="K33" s="4"/>
    </row>
    <row r="34" spans="1:11" ht="15.75" thickBot="1" x14ac:dyDescent="0.3"/>
    <row r="35" spans="1:11" ht="15.75" thickBot="1" x14ac:dyDescent="0.3">
      <c r="A35" s="85" t="s">
        <v>321</v>
      </c>
      <c r="B35" s="86"/>
      <c r="C35" s="86"/>
      <c r="D35" s="87"/>
    </row>
    <row r="36" spans="1:11" ht="15.75" thickBot="1" x14ac:dyDescent="0.3">
      <c r="A36" s="1" t="s">
        <v>404</v>
      </c>
    </row>
    <row r="37" spans="1:11" ht="45" customHeight="1" x14ac:dyDescent="0.25">
      <c r="A37" s="78" t="s">
        <v>323</v>
      </c>
      <c r="B37" s="79"/>
      <c r="C37" s="79"/>
      <c r="D37" s="90" t="s">
        <v>324</v>
      </c>
    </row>
    <row r="38" spans="1:11" ht="15.75" thickBot="1" x14ac:dyDescent="0.3">
      <c r="A38" s="88"/>
      <c r="B38" s="89"/>
      <c r="C38" s="89"/>
      <c r="D38" s="91"/>
    </row>
    <row r="39" spans="1:11" x14ac:dyDescent="0.25">
      <c r="A39" s="15"/>
      <c r="B39" s="17">
        <v>3000001</v>
      </c>
      <c r="C39" s="17" t="s">
        <v>281</v>
      </c>
      <c r="D39" s="21">
        <v>3.9701448241036469E-2</v>
      </c>
    </row>
    <row r="40" spans="1:11" ht="25.5" x14ac:dyDescent="0.25">
      <c r="A40" s="15"/>
      <c r="B40" s="17">
        <v>3000612</v>
      </c>
      <c r="C40" s="17" t="s">
        <v>368</v>
      </c>
      <c r="D40" s="21">
        <v>7.7105311751800881E-2</v>
      </c>
    </row>
    <row r="41" spans="1:11" ht="51" x14ac:dyDescent="0.25">
      <c r="A41" s="15"/>
      <c r="B41" s="17">
        <v>3000613</v>
      </c>
      <c r="C41" s="17" t="s">
        <v>369</v>
      </c>
      <c r="D41" s="21">
        <v>6.5753849323062843E-2</v>
      </c>
    </row>
    <row r="42" spans="1:11" ht="25.5" x14ac:dyDescent="0.25">
      <c r="A42" s="15"/>
      <c r="B42" s="17">
        <v>3000614</v>
      </c>
      <c r="C42" s="17" t="s">
        <v>370</v>
      </c>
      <c r="D42" s="21">
        <v>3.7062943625568549E-2</v>
      </c>
    </row>
    <row r="43" spans="1:11" ht="25.5" x14ac:dyDescent="0.25">
      <c r="A43" s="15"/>
      <c r="B43" s="17">
        <v>3000615</v>
      </c>
      <c r="C43" s="17" t="s">
        <v>371</v>
      </c>
      <c r="D43" s="21">
        <v>3.8062098841967845E-2</v>
      </c>
    </row>
    <row r="44" spans="1:11" ht="38.25" x14ac:dyDescent="0.25">
      <c r="A44" s="15"/>
      <c r="B44" s="17">
        <v>3000616</v>
      </c>
      <c r="C44" s="17" t="s">
        <v>372</v>
      </c>
      <c r="D44" s="21">
        <v>7.0410811707492346E-2</v>
      </c>
    </row>
    <row r="45" spans="1:11" ht="25.5" x14ac:dyDescent="0.25">
      <c r="A45" s="15"/>
      <c r="B45" s="17">
        <v>3000669</v>
      </c>
      <c r="C45" s="17" t="s">
        <v>373</v>
      </c>
      <c r="D45" s="21">
        <v>0</v>
      </c>
    </row>
    <row r="46" spans="1:11" ht="51" x14ac:dyDescent="0.25">
      <c r="A46" s="15"/>
      <c r="B46" s="17">
        <v>3000672</v>
      </c>
      <c r="C46" s="17" t="s">
        <v>374</v>
      </c>
      <c r="D46" s="21">
        <v>3.7954200131873263E-2</v>
      </c>
    </row>
    <row r="47" spans="1:11" ht="51" x14ac:dyDescent="0.25">
      <c r="A47" s="15"/>
      <c r="B47" s="17">
        <v>3000673</v>
      </c>
      <c r="C47" s="17" t="s">
        <v>375</v>
      </c>
      <c r="D47" s="21">
        <v>4.4107343915135114E-2</v>
      </c>
    </row>
    <row r="48" spans="1:11" ht="51" x14ac:dyDescent="0.25">
      <c r="A48" s="15"/>
      <c r="B48" s="17">
        <v>3000691</v>
      </c>
      <c r="C48" s="17" t="s">
        <v>376</v>
      </c>
      <c r="D48" s="21">
        <v>6.4326235797522641E-2</v>
      </c>
    </row>
    <row r="49" spans="1:4" ht="38.25" x14ac:dyDescent="0.25">
      <c r="A49" s="15"/>
      <c r="B49" s="17">
        <v>3043952</v>
      </c>
      <c r="C49" s="17" t="s">
        <v>377</v>
      </c>
      <c r="D49" s="21">
        <v>8.3238564225759815E-2</v>
      </c>
    </row>
    <row r="50" spans="1:4" ht="51" x14ac:dyDescent="0.25">
      <c r="A50" s="15"/>
      <c r="B50" s="17">
        <v>3043953</v>
      </c>
      <c r="C50" s="17" t="s">
        <v>378</v>
      </c>
      <c r="D50" s="21">
        <v>6.8237287660121826E-2</v>
      </c>
    </row>
    <row r="51" spans="1:4" ht="38.25" x14ac:dyDescent="0.25">
      <c r="A51" s="15"/>
      <c r="B51" s="17">
        <v>3043954</v>
      </c>
      <c r="C51" s="17" t="s">
        <v>379</v>
      </c>
      <c r="D51" s="21">
        <v>8.0055017389528069E-2</v>
      </c>
    </row>
    <row r="52" spans="1:4" ht="38.25" x14ac:dyDescent="0.25">
      <c r="A52" s="15"/>
      <c r="B52" s="17">
        <v>3043955</v>
      </c>
      <c r="C52" s="17" t="s">
        <v>380</v>
      </c>
      <c r="D52" s="21">
        <v>5.6294048460740466E-2</v>
      </c>
    </row>
    <row r="53" spans="1:4" ht="25.5" x14ac:dyDescent="0.25">
      <c r="A53" s="15"/>
      <c r="B53" s="17">
        <v>3043956</v>
      </c>
      <c r="C53" s="17" t="s">
        <v>381</v>
      </c>
      <c r="D53" s="21">
        <v>9.1367127091763742E-2</v>
      </c>
    </row>
    <row r="54" spans="1:4" ht="51" x14ac:dyDescent="0.25">
      <c r="A54" s="15"/>
      <c r="B54" s="17">
        <v>3043958</v>
      </c>
      <c r="C54" s="17" t="s">
        <v>382</v>
      </c>
      <c r="D54" s="21">
        <v>6.9305333033389829E-2</v>
      </c>
    </row>
    <row r="55" spans="1:4" ht="38.25" x14ac:dyDescent="0.25">
      <c r="A55" s="15"/>
      <c r="B55" s="17">
        <v>3043959</v>
      </c>
      <c r="C55" s="17" t="s">
        <v>383</v>
      </c>
      <c r="D55" s="21">
        <v>5.9152213941002292E-2</v>
      </c>
    </row>
    <row r="56" spans="1:4" ht="38.25" x14ac:dyDescent="0.25">
      <c r="A56" s="15"/>
      <c r="B56" s="17">
        <v>3043960</v>
      </c>
      <c r="C56" s="17" t="s">
        <v>384</v>
      </c>
      <c r="D56" s="21">
        <v>7.4326626767692527E-2</v>
      </c>
    </row>
    <row r="57" spans="1:4" ht="25.5" x14ac:dyDescent="0.25">
      <c r="A57" s="15"/>
      <c r="B57" s="17">
        <v>3043961</v>
      </c>
      <c r="C57" s="17" t="s">
        <v>385</v>
      </c>
      <c r="D57" s="21">
        <v>5.0004504471886334E-2</v>
      </c>
    </row>
    <row r="58" spans="1:4" ht="38.25" x14ac:dyDescent="0.25">
      <c r="A58" s="15"/>
      <c r="B58" s="17">
        <v>3043968</v>
      </c>
      <c r="C58" s="17" t="s">
        <v>386</v>
      </c>
      <c r="D58" s="21">
        <v>5.9306148075477294E-2</v>
      </c>
    </row>
    <row r="59" spans="1:4" ht="38.25" x14ac:dyDescent="0.25">
      <c r="A59" s="15"/>
      <c r="B59" s="17">
        <v>3043969</v>
      </c>
      <c r="C59" s="17" t="s">
        <v>387</v>
      </c>
      <c r="D59" s="21">
        <v>7.3196082890058439E-2</v>
      </c>
    </row>
    <row r="60" spans="1:4" ht="38.25" x14ac:dyDescent="0.25">
      <c r="A60" s="15"/>
      <c r="B60" s="17">
        <v>3043970</v>
      </c>
      <c r="C60" s="17" t="s">
        <v>388</v>
      </c>
      <c r="D60" s="21">
        <v>6.4321728993682603E-2</v>
      </c>
    </row>
    <row r="61" spans="1:4" ht="51" x14ac:dyDescent="0.25">
      <c r="A61" s="15"/>
      <c r="B61" s="17">
        <v>3043971</v>
      </c>
      <c r="C61" s="17" t="s">
        <v>389</v>
      </c>
      <c r="D61" s="21">
        <v>8.1775872646816114E-2</v>
      </c>
    </row>
    <row r="62" spans="1:4" ht="51.75" thickBot="1" x14ac:dyDescent="0.3">
      <c r="A62" s="22"/>
      <c r="B62" s="24">
        <v>3043972</v>
      </c>
      <c r="C62" s="24" t="s">
        <v>390</v>
      </c>
      <c r="D62" s="28">
        <v>4.5614884907554255E-2</v>
      </c>
    </row>
  </sheetData>
  <mergeCells count="10">
    <mergeCell ref="A35:D35"/>
    <mergeCell ref="A37:C38"/>
    <mergeCell ref="D37:D3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73</v>
      </c>
      <c r="B1" s="47" t="s">
        <v>43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1095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118.62791799999998</v>
      </c>
      <c r="I6" s="12">
        <v>332.47672599999999</v>
      </c>
      <c r="J6" s="12">
        <v>4.2399985999999998</v>
      </c>
      <c r="K6" s="12">
        <v>0</v>
      </c>
      <c r="L6" s="12">
        <v>4.2399985999999998</v>
      </c>
      <c r="M6" s="13">
        <v>0</v>
      </c>
      <c r="N6" s="14">
        <v>1.2752768144137705E-2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83.509643999999994</v>
      </c>
      <c r="I7" s="36">
        <f ca="1">SUM(I8:OFFSET(I6,MATCH("PROYECTOS",$A$8:$A$50,0),0))</f>
        <v>83.509643999999994</v>
      </c>
      <c r="J7" s="36">
        <f ca="1">SUM(J8:OFFSET(J6,MATCH("PROYECTOS",$A$8:$A$50,0),0))</f>
        <v>0.98727803999999997</v>
      </c>
      <c r="K7" s="36">
        <f ca="1">SUM(K8:OFFSET(K6,MATCH("PROYECTOS",$A$8:$A$50,0),0))</f>
        <v>0</v>
      </c>
      <c r="L7" s="36">
        <f ca="1">SUM(L8:OFFSET(L6,MATCH("PROYECTOS",$A$8:$A$50,0),0))</f>
        <v>0.98727803999999997</v>
      </c>
      <c r="M7" s="37">
        <f ca="1">IFERROR(K7/I7,0)</f>
        <v>0</v>
      </c>
      <c r="N7" s="38">
        <f ca="1">IFERROR(SUM(K7,L7)/I7,0)</f>
        <v>1.1822323658809994E-2</v>
      </c>
      <c r="O7" s="62"/>
      <c r="P7" s="36"/>
      <c r="Q7" s="38"/>
    </row>
    <row r="8" spans="1:17" ht="25.5" x14ac:dyDescent="0.25">
      <c r="A8" s="15"/>
      <c r="B8" s="17">
        <v>5001253</v>
      </c>
      <c r="C8" s="17" t="s">
        <v>858</v>
      </c>
      <c r="D8" s="66">
        <v>3000194</v>
      </c>
      <c r="E8" s="17" t="s">
        <v>1096</v>
      </c>
      <c r="F8" s="67">
        <v>177</v>
      </c>
      <c r="G8" s="17" t="s">
        <v>869</v>
      </c>
      <c r="H8" s="18">
        <v>63.015000000000001</v>
      </c>
      <c r="I8" s="19">
        <v>63.015000000000001</v>
      </c>
      <c r="J8" s="19">
        <f t="shared" ref="J8:J10" si="0">SUM(K8,L8)</f>
        <v>0</v>
      </c>
      <c r="K8" s="19">
        <v>0</v>
      </c>
      <c r="L8" s="19">
        <v>0</v>
      </c>
      <c r="M8" s="20">
        <f t="shared" ref="M8:M11" si="1">IFERROR(K8/I8,0)</f>
        <v>0</v>
      </c>
      <c r="N8" s="21">
        <f t="shared" ref="N8:N11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5004341</v>
      </c>
      <c r="C9" s="17" t="s">
        <v>1097</v>
      </c>
      <c r="D9" s="66">
        <v>3000194</v>
      </c>
      <c r="E9" s="17" t="s">
        <v>1096</v>
      </c>
      <c r="F9" s="67">
        <v>117</v>
      </c>
      <c r="G9" s="17" t="s">
        <v>813</v>
      </c>
      <c r="H9" s="18">
        <v>8.5578679999999991</v>
      </c>
      <c r="I9" s="19">
        <v>8.5578679999999991</v>
      </c>
      <c r="J9" s="19">
        <f t="shared" si="0"/>
        <v>0.53077273000000003</v>
      </c>
      <c r="K9" s="19">
        <v>0</v>
      </c>
      <c r="L9" s="19">
        <v>0.53077273000000003</v>
      </c>
      <c r="M9" s="20">
        <f t="shared" si="1"/>
        <v>0</v>
      </c>
      <c r="N9" s="21">
        <f t="shared" si="2"/>
        <v>6.2021607484480955E-2</v>
      </c>
      <c r="O9" s="68">
        <v>0.56086786</v>
      </c>
      <c r="P9" s="19">
        <v>0</v>
      </c>
      <c r="Q9" s="21">
        <f t="shared" ref="Q9:Q10" si="3">IFERROR(P9/O9,0)</f>
        <v>0</v>
      </c>
    </row>
    <row r="10" spans="1:17" ht="25.5" x14ac:dyDescent="0.25">
      <c r="A10" s="15"/>
      <c r="B10" s="17">
        <v>5004342</v>
      </c>
      <c r="C10" s="17" t="s">
        <v>1098</v>
      </c>
      <c r="D10" s="66">
        <v>3000194</v>
      </c>
      <c r="E10" s="17" t="s">
        <v>1096</v>
      </c>
      <c r="F10" s="67">
        <v>60</v>
      </c>
      <c r="G10" s="17" t="s">
        <v>315</v>
      </c>
      <c r="H10" s="18">
        <v>11.936775999999998</v>
      </c>
      <c r="I10" s="19">
        <v>11.936775999999998</v>
      </c>
      <c r="J10" s="19">
        <f t="shared" si="0"/>
        <v>0.45650530999999994</v>
      </c>
      <c r="K10" s="19">
        <v>0</v>
      </c>
      <c r="L10" s="19">
        <v>0.45650530999999994</v>
      </c>
      <c r="M10" s="20">
        <f t="shared" si="1"/>
        <v>0</v>
      </c>
      <c r="N10" s="21">
        <f t="shared" si="2"/>
        <v>3.8243601957513487E-2</v>
      </c>
      <c r="O10" s="68">
        <v>0.65824616000000002</v>
      </c>
      <c r="P10" s="19">
        <v>0</v>
      </c>
      <c r="Q10" s="21">
        <f t="shared" si="3"/>
        <v>0</v>
      </c>
    </row>
    <row r="11" spans="1:17" ht="15.75" thickBot="1" x14ac:dyDescent="0.3">
      <c r="A11" s="39" t="s">
        <v>299</v>
      </c>
      <c r="B11" s="41"/>
      <c r="C11" s="41"/>
      <c r="D11" s="63"/>
      <c r="E11" s="41"/>
      <c r="F11" s="64"/>
      <c r="G11" s="41"/>
      <c r="H11" s="42">
        <f ca="1">OFFSET(H11,-MATCH("PROYECTOS",$A$8:$A$50,0)-1,0)-(OFFSET(H11,-MATCH("PROYECTOS",$A$8:$A$50,0),0))</f>
        <v>35.118273999999985</v>
      </c>
      <c r="I11" s="43">
        <f t="shared" ref="I11:L11" ca="1" si="4">OFFSET(I11,-MATCH("PROYECTOS",$A$8:$A$50,0)-1,0)-(OFFSET(I11,-MATCH("PROYECTOS",$A$8:$A$50,0),0))</f>
        <v>248.967082</v>
      </c>
      <c r="J11" s="43">
        <f t="shared" ca="1" si="4"/>
        <v>3.2527205599999998</v>
      </c>
      <c r="K11" s="43">
        <f t="shared" ca="1" si="4"/>
        <v>0</v>
      </c>
      <c r="L11" s="43">
        <f t="shared" ca="1" si="4"/>
        <v>3.2527205599999998</v>
      </c>
      <c r="M11" s="44">
        <f t="shared" ca="1" si="1"/>
        <v>0</v>
      </c>
      <c r="N11" s="45">
        <f t="shared" ca="1" si="2"/>
        <v>1.3064861964362018E-2</v>
      </c>
      <c r="O11" s="65"/>
      <c r="P11" s="43"/>
      <c r="Q1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74</v>
      </c>
      <c r="B1" s="48" t="s">
        <v>44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1101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83.765738000000013</v>
      </c>
      <c r="E6" s="12">
        <v>88.664882999999989</v>
      </c>
      <c r="F6" s="12">
        <v>0.12598726000000002</v>
      </c>
      <c r="G6" s="12">
        <v>0</v>
      </c>
      <c r="H6" s="12">
        <v>0.12598726000000002</v>
      </c>
      <c r="I6" s="13">
        <v>0</v>
      </c>
      <c r="J6" s="14">
        <v>1.4209375317170388E-3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83.279737999999995</v>
      </c>
      <c r="E7" s="36">
        <f ca="1">SUM(E8:OFFSET(E6,MATCH("GOBIERNOS REGIONALES",$A$8:$A$50,0),0))</f>
        <v>88.178882999999999</v>
      </c>
      <c r="F7" s="36">
        <f ca="1">SUM(F8:OFFSET(F6,MATCH("GOBIERNOS REGIONALES",$A$8:$A$50,0),0))</f>
        <v>0.12598726000000002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0.12598726000000002</v>
      </c>
      <c r="I7" s="37">
        <f ca="1">IFERROR(G7/E7,0)</f>
        <v>0</v>
      </c>
      <c r="J7" s="38">
        <f ca="1">IFERROR(SUM(G7,H7)/E7,0)</f>
        <v>1.428769062543013E-3</v>
      </c>
      <c r="K7" s="4"/>
    </row>
    <row r="8" spans="1:11" x14ac:dyDescent="0.25">
      <c r="A8" s="15"/>
      <c r="B8" s="16">
        <v>4</v>
      </c>
      <c r="C8" s="17" t="s">
        <v>105</v>
      </c>
      <c r="D8" s="18">
        <v>0.77736000000000005</v>
      </c>
      <c r="E8" s="19">
        <v>0.77736000000000005</v>
      </c>
      <c r="F8" s="19">
        <f t="shared" ref="F8:F16" si="0">SUM(G8,H8)</f>
        <v>0</v>
      </c>
      <c r="G8" s="19">
        <v>0</v>
      </c>
      <c r="H8" s="19">
        <v>0</v>
      </c>
      <c r="I8" s="20">
        <f t="shared" ref="I8:I16" si="1">IFERROR(G8/E8,0)</f>
        <v>0</v>
      </c>
      <c r="J8" s="21">
        <f t="shared" ref="J8:J16" si="2">IFERROR(SUM(G8,H8)/E8,0)</f>
        <v>0</v>
      </c>
      <c r="K8" s="4"/>
    </row>
    <row r="9" spans="1:11" ht="25.5" x14ac:dyDescent="0.25">
      <c r="A9" s="15"/>
      <c r="B9" s="16">
        <v>12</v>
      </c>
      <c r="C9" s="17" t="s">
        <v>115</v>
      </c>
      <c r="D9" s="18">
        <v>78.893540999999999</v>
      </c>
      <c r="E9" s="19">
        <v>82.488540999999998</v>
      </c>
      <c r="F9" s="19">
        <f t="shared" si="0"/>
        <v>0.12598726000000002</v>
      </c>
      <c r="G9" s="19">
        <v>0</v>
      </c>
      <c r="H9" s="19">
        <v>0.12598726000000002</v>
      </c>
      <c r="I9" s="20">
        <f t="shared" si="1"/>
        <v>0</v>
      </c>
      <c r="J9" s="21">
        <f t="shared" si="2"/>
        <v>1.5273304446007843E-3</v>
      </c>
      <c r="K9" s="4"/>
    </row>
    <row r="10" spans="1:11" x14ac:dyDescent="0.25">
      <c r="A10" s="15"/>
      <c r="B10" s="16">
        <v>22</v>
      </c>
      <c r="C10" s="17" t="s">
        <v>119</v>
      </c>
      <c r="D10" s="18">
        <v>2.093521</v>
      </c>
      <c r="E10" s="19">
        <v>2.0976660000000003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26</v>
      </c>
      <c r="C11" s="17" t="s">
        <v>121</v>
      </c>
      <c r="D11" s="18">
        <v>1.5153160000000001</v>
      </c>
      <c r="E11" s="19">
        <v>2.8153160000000002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0.48599999999999999</v>
      </c>
      <c r="E12" s="36">
        <f ca="1">SUM(E13:OFFSET(E11,(MATCH("GOBIERNOS LOCALES",$A$8:$A$50,0)-MATCH("GOBIERNOS REGIONALES",$A$8:$A$50,0)),0))</f>
        <v>0.48599999999999999</v>
      </c>
      <c r="F12" s="36">
        <f ca="1">SUM(F13:OFFSET(F11,(MATCH("GOBIERNOS LOCALES",$A$8:$A$50,0)-MATCH("GOBIERNOS REGIONALES",$A$8:$A$50,0)),0))</f>
        <v>0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0</v>
      </c>
      <c r="I12" s="37">
        <f t="shared" ca="1" si="1"/>
        <v>0</v>
      </c>
      <c r="J12" s="38">
        <f t="shared" ca="1" si="2"/>
        <v>0</v>
      </c>
      <c r="K12" s="4"/>
    </row>
    <row r="13" spans="1:11" x14ac:dyDescent="0.25">
      <c r="A13" s="15"/>
      <c r="B13" s="16">
        <v>448</v>
      </c>
      <c r="C13" s="17" t="s">
        <v>220</v>
      </c>
      <c r="D13" s="18">
        <v>0.16200000000000001</v>
      </c>
      <c r="E13" s="19">
        <v>0.16199999999999998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458</v>
      </c>
      <c r="C14" s="17" t="s">
        <v>230</v>
      </c>
      <c r="D14" s="18">
        <v>0.16200000000000001</v>
      </c>
      <c r="E14" s="19">
        <v>0.16199999999999998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ht="15.75" thickBot="1" x14ac:dyDescent="0.3">
      <c r="A15" s="22"/>
      <c r="B15" s="23">
        <v>462</v>
      </c>
      <c r="C15" s="24" t="s">
        <v>234</v>
      </c>
      <c r="D15" s="25">
        <v>0.16200000000000001</v>
      </c>
      <c r="E15" s="26">
        <v>0.16200000000000001</v>
      </c>
      <c r="F15" s="26">
        <f t="shared" si="0"/>
        <v>0</v>
      </c>
      <c r="G15" s="26">
        <v>0</v>
      </c>
      <c r="H15" s="26">
        <v>0</v>
      </c>
      <c r="I15" s="27">
        <f t="shared" si="1"/>
        <v>0</v>
      </c>
      <c r="J15" s="28">
        <f t="shared" si="2"/>
        <v>0</v>
      </c>
      <c r="K15" s="4"/>
    </row>
    <row r="16" spans="1:11" x14ac:dyDescent="0.25">
      <c r="A16" t="s">
        <v>238</v>
      </c>
      <c r="D16" s="5"/>
      <c r="E16" s="5"/>
      <c r="F16" s="5">
        <f t="shared" si="0"/>
        <v>0</v>
      </c>
      <c r="G16" s="5"/>
      <c r="H16" s="5"/>
      <c r="I16" s="4">
        <f t="shared" si="1"/>
        <v>0</v>
      </c>
      <c r="J16" s="4">
        <f t="shared" si="2"/>
        <v>0</v>
      </c>
      <c r="K16" s="4"/>
    </row>
    <row r="17" spans="4:11" x14ac:dyDescent="0.25">
      <c r="D17" s="5"/>
      <c r="E17" s="5"/>
      <c r="F17" s="5"/>
      <c r="G17" s="5"/>
      <c r="H17" s="5"/>
      <c r="I17" s="4"/>
      <c r="J17" s="4"/>
      <c r="K17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74</v>
      </c>
      <c r="B1" s="49" t="s">
        <v>44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1102</v>
      </c>
      <c r="L2" s="70" t="s">
        <v>1116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83.765738000000013</v>
      </c>
      <c r="E6" s="12">
        <f ca="1">SUM(E7:OFFSET(E7,50,0))</f>
        <v>88.664882999999989</v>
      </c>
      <c r="F6" s="12">
        <f ca="1">SUM(F7:OFFSET(F7,50,0))</f>
        <v>0.12598726000000002</v>
      </c>
      <c r="G6" s="12">
        <f ca="1">SUM(G7:OFFSET(G7,50,0))</f>
        <v>0</v>
      </c>
      <c r="H6" s="12">
        <f ca="1">SUM(H7:OFFSET(H7,50,0))</f>
        <v>0.12598726000000002</v>
      </c>
      <c r="I6" s="13">
        <f ca="1">IFERROR(G6/E6,0)</f>
        <v>0</v>
      </c>
      <c r="J6" s="14">
        <f ca="1">IFERROR(SUM(G6,H6)/E6,0)</f>
        <v>1.4209375317170388E-3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5</v>
      </c>
      <c r="C7" s="17" t="s">
        <v>259</v>
      </c>
      <c r="D7" s="18">
        <v>0</v>
      </c>
      <c r="E7" s="19">
        <v>0.05</v>
      </c>
      <c r="F7" s="19">
        <f t="shared" ref="F7:F16" si="0">SUM(G7,H7)</f>
        <v>0</v>
      </c>
      <c r="G7" s="19">
        <v>0</v>
      </c>
      <c r="H7" s="19">
        <v>0</v>
      </c>
      <c r="I7" s="20">
        <f t="shared" ref="I7:I16" si="1">IFERROR(G7/E7,0)</f>
        <v>0</v>
      </c>
      <c r="J7" s="21">
        <f t="shared" ref="J7:J16" si="2">IFERROR(SUM(G7,H7)/E7,0)</f>
        <v>0</v>
      </c>
      <c r="K7" s="4"/>
      <c r="L7" t="s">
        <v>269</v>
      </c>
      <c r="M7" s="5">
        <v>0.12598726000000002</v>
      </c>
      <c r="N7" s="69">
        <v>1.4360978470454254E-3</v>
      </c>
    </row>
    <row r="8" spans="1:14" x14ac:dyDescent="0.25">
      <c r="A8" s="15"/>
      <c r="B8" s="53">
        <v>8</v>
      </c>
      <c r="C8" s="17" t="s">
        <v>262</v>
      </c>
      <c r="D8" s="18">
        <v>0</v>
      </c>
      <c r="E8" s="19">
        <v>0.05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259</v>
      </c>
      <c r="M8" s="5">
        <v>0</v>
      </c>
      <c r="N8" s="69">
        <v>0</v>
      </c>
    </row>
    <row r="9" spans="1:14" x14ac:dyDescent="0.25">
      <c r="A9" s="15"/>
      <c r="B9" s="53">
        <v>10</v>
      </c>
      <c r="C9" s="17" t="s">
        <v>264</v>
      </c>
      <c r="D9" s="18">
        <v>0.16200000000000001</v>
      </c>
      <c r="E9" s="19">
        <v>0.21199999999999997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262</v>
      </c>
      <c r="M9" s="5">
        <v>0</v>
      </c>
      <c r="N9" s="69">
        <v>0</v>
      </c>
    </row>
    <row r="10" spans="1:14" x14ac:dyDescent="0.25">
      <c r="A10" s="15"/>
      <c r="B10" s="53">
        <v>12</v>
      </c>
      <c r="C10" s="17" t="s">
        <v>266</v>
      </c>
      <c r="D10" s="18">
        <v>0</v>
      </c>
      <c r="E10" s="19">
        <v>0.05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264</v>
      </c>
      <c r="M10" s="5">
        <v>0</v>
      </c>
      <c r="N10" s="69">
        <v>0</v>
      </c>
    </row>
    <row r="11" spans="1:14" x14ac:dyDescent="0.25">
      <c r="A11" s="15"/>
      <c r="B11" s="53">
        <v>13</v>
      </c>
      <c r="C11" s="17" t="s">
        <v>267</v>
      </c>
      <c r="D11" s="18">
        <v>0</v>
      </c>
      <c r="E11" s="19">
        <v>7.9999999999999988E-2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266</v>
      </c>
      <c r="M11" s="5">
        <v>0</v>
      </c>
      <c r="N11" s="69">
        <v>0</v>
      </c>
    </row>
    <row r="12" spans="1:14" x14ac:dyDescent="0.25">
      <c r="A12" s="15"/>
      <c r="B12" s="53">
        <v>15</v>
      </c>
      <c r="C12" s="17" t="s">
        <v>269</v>
      </c>
      <c r="D12" s="18">
        <v>83.279737999999995</v>
      </c>
      <c r="E12" s="19">
        <v>87.728882999999996</v>
      </c>
      <c r="F12" s="19">
        <f t="shared" si="0"/>
        <v>0.12598726000000002</v>
      </c>
      <c r="G12" s="19">
        <v>0</v>
      </c>
      <c r="H12" s="19">
        <v>0.12598726000000002</v>
      </c>
      <c r="I12" s="20">
        <f t="shared" si="1"/>
        <v>0</v>
      </c>
      <c r="J12" s="21">
        <f t="shared" si="2"/>
        <v>1.4360978470454254E-3</v>
      </c>
      <c r="K12" s="4"/>
      <c r="L12" t="s">
        <v>267</v>
      </c>
      <c r="M12" s="5">
        <v>0</v>
      </c>
      <c r="N12" s="69">
        <v>0</v>
      </c>
    </row>
    <row r="13" spans="1:14" x14ac:dyDescent="0.25">
      <c r="A13" s="15"/>
      <c r="B13" s="53">
        <v>16</v>
      </c>
      <c r="C13" s="17" t="s">
        <v>270</v>
      </c>
      <c r="D13" s="18">
        <v>0</v>
      </c>
      <c r="E13" s="19">
        <v>4.9999999999999996E-2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270</v>
      </c>
      <c r="M13" s="5">
        <v>0</v>
      </c>
      <c r="N13" s="69">
        <v>0</v>
      </c>
    </row>
    <row r="14" spans="1:14" x14ac:dyDescent="0.25">
      <c r="A14" s="15"/>
      <c r="B14" s="53">
        <v>21</v>
      </c>
      <c r="C14" s="17" t="s">
        <v>275</v>
      </c>
      <c r="D14" s="18">
        <v>0.16200000000000001</v>
      </c>
      <c r="E14" s="19">
        <v>0.18199999999999997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275</v>
      </c>
      <c r="M14" s="5">
        <v>0</v>
      </c>
      <c r="N14" s="69">
        <v>0</v>
      </c>
    </row>
    <row r="15" spans="1:14" x14ac:dyDescent="0.25">
      <c r="A15" s="15"/>
      <c r="B15" s="53">
        <v>22</v>
      </c>
      <c r="C15" s="17" t="s">
        <v>276</v>
      </c>
      <c r="D15" s="18">
        <v>0</v>
      </c>
      <c r="E15" s="19">
        <v>0.05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276</v>
      </c>
      <c r="M15" s="5">
        <v>0</v>
      </c>
      <c r="N15" s="69">
        <v>0</v>
      </c>
    </row>
    <row r="16" spans="1:14" ht="15.75" thickBot="1" x14ac:dyDescent="0.3">
      <c r="A16" s="22"/>
      <c r="B16" s="54">
        <v>25</v>
      </c>
      <c r="C16" s="24" t="s">
        <v>279</v>
      </c>
      <c r="D16" s="25">
        <v>0.16200000000000001</v>
      </c>
      <c r="E16" s="26">
        <v>0.21200000000000002</v>
      </c>
      <c r="F16" s="26">
        <f t="shared" si="0"/>
        <v>0</v>
      </c>
      <c r="G16" s="26">
        <v>0</v>
      </c>
      <c r="H16" s="26">
        <v>0</v>
      </c>
      <c r="I16" s="27">
        <f t="shared" si="1"/>
        <v>0</v>
      </c>
      <c r="J16" s="28">
        <f t="shared" si="2"/>
        <v>0</v>
      </c>
      <c r="K16" s="4"/>
      <c r="L16" t="s">
        <v>279</v>
      </c>
      <c r="M16" s="5">
        <v>0</v>
      </c>
      <c r="N16" s="69">
        <v>0</v>
      </c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74</v>
      </c>
      <c r="B1" s="47" t="s">
        <v>44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1103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83.765738000000013</v>
      </c>
      <c r="E6" s="12">
        <v>88.664882999999989</v>
      </c>
      <c r="F6" s="12">
        <v>0.12598726000000002</v>
      </c>
      <c r="G6" s="12">
        <v>0</v>
      </c>
      <c r="H6" s="12">
        <v>0.12598726000000002</v>
      </c>
      <c r="I6" s="13">
        <v>0</v>
      </c>
      <c r="J6" s="14">
        <v>1.4209375317170388E-3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83.765737999999999</v>
      </c>
      <c r="E7" s="36">
        <f ca="1">SUM(E8:OFFSET(E6,MATCH("PROYECTOS",$A$8:$A$50,0),0))</f>
        <v>88.664882999999989</v>
      </c>
      <c r="F7" s="36">
        <f ca="1">SUM(F8:OFFSET(F6,MATCH("PROYECTOS",$A$8:$A$50,0),0))</f>
        <v>0.12598726000000002</v>
      </c>
      <c r="G7" s="36">
        <f ca="1">SUM(G8:OFFSET(G6,MATCH("PROYECTOS",$A$8:$A$50,0),0))</f>
        <v>0</v>
      </c>
      <c r="H7" s="36">
        <f ca="1">SUM(H8:OFFSET(H6,MATCH("PROYECTOS",$A$8:$A$50,0),0))</f>
        <v>0.12598726000000002</v>
      </c>
      <c r="I7" s="37">
        <f ca="1">IFERROR(G7/E7,0)</f>
        <v>0</v>
      </c>
      <c r="J7" s="38">
        <f ca="1">IFERROR(SUM(G7,H7)/E7,0)</f>
        <v>1.4209375317170388E-3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1.6622650000000001</v>
      </c>
      <c r="E8" s="19">
        <v>3.4324080000000001</v>
      </c>
      <c r="F8" s="19">
        <f t="shared" ref="F8:F10" si="0">SUM(G8,H8)</f>
        <v>0.12598726000000002</v>
      </c>
      <c r="G8" s="19">
        <v>0</v>
      </c>
      <c r="H8" s="19">
        <v>0.12598726000000002</v>
      </c>
      <c r="I8" s="20">
        <f t="shared" ref="I8:I11" si="1">IFERROR(G8/E8,0)</f>
        <v>0</v>
      </c>
      <c r="J8" s="21">
        <f t="shared" ref="J8:J11" si="2">IFERROR(SUM(G8,H8)/E8,0)</f>
        <v>3.6705211035517923E-2</v>
      </c>
      <c r="K8" s="4"/>
    </row>
    <row r="9" spans="1:11" ht="51" x14ac:dyDescent="0.25">
      <c r="A9" s="15"/>
      <c r="B9" s="17">
        <v>3000569</v>
      </c>
      <c r="C9" s="17" t="s">
        <v>1105</v>
      </c>
      <c r="D9" s="18">
        <v>2.7043599999999999</v>
      </c>
      <c r="E9" s="19">
        <v>3.0793599999999999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38.25" x14ac:dyDescent="0.25">
      <c r="A10" s="15"/>
      <c r="B10" s="17">
        <v>3000570</v>
      </c>
      <c r="C10" s="17" t="s">
        <v>1106</v>
      </c>
      <c r="D10" s="18">
        <v>79.399113</v>
      </c>
      <c r="E10" s="19">
        <v>82.153114999999985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1117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3.6705211035517923E-2</v>
      </c>
    </row>
    <row r="18" spans="1:4" ht="51" x14ac:dyDescent="0.25">
      <c r="A18" s="15"/>
      <c r="B18" s="17">
        <v>3000569</v>
      </c>
      <c r="C18" s="17" t="s">
        <v>1105</v>
      </c>
      <c r="D18" s="21">
        <v>0</v>
      </c>
    </row>
    <row r="19" spans="1:4" ht="39" thickBot="1" x14ac:dyDescent="0.3">
      <c r="A19" s="22"/>
      <c r="B19" s="24">
        <v>3000570</v>
      </c>
      <c r="C19" s="24" t="s">
        <v>1106</v>
      </c>
      <c r="D19" s="28">
        <v>0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74</v>
      </c>
      <c r="B1" s="47" t="s">
        <v>44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1104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83.765738000000013</v>
      </c>
      <c r="I6" s="12">
        <v>88.664882999999989</v>
      </c>
      <c r="J6" s="12">
        <v>0.12598726000000002</v>
      </c>
      <c r="K6" s="12">
        <v>0</v>
      </c>
      <c r="L6" s="12">
        <v>0.12598726000000002</v>
      </c>
      <c r="M6" s="13">
        <v>0</v>
      </c>
      <c r="N6" s="14">
        <v>1.4209375317170388E-3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83.765737999999999</v>
      </c>
      <c r="I7" s="36">
        <f ca="1">SUM(I8:OFFSET(I6,MATCH("PROYECTOS",$A$8:$A$50,0),0))</f>
        <v>88.664883000000003</v>
      </c>
      <c r="J7" s="36">
        <f ca="1">SUM(J8:OFFSET(J6,MATCH("PROYECTOS",$A$8:$A$50,0),0))</f>
        <v>0.12598726000000002</v>
      </c>
      <c r="K7" s="36">
        <f ca="1">SUM(K8:OFFSET(K6,MATCH("PROYECTOS",$A$8:$A$50,0),0))</f>
        <v>0</v>
      </c>
      <c r="L7" s="36">
        <f ca="1">SUM(L8:OFFSET(L6,MATCH("PROYECTOS",$A$8:$A$50,0),0))</f>
        <v>0.12598726000000002</v>
      </c>
      <c r="M7" s="37">
        <f ca="1">IFERROR(K7/I7,0)</f>
        <v>0</v>
      </c>
      <c r="N7" s="38">
        <f ca="1">IFERROR(SUM(K7,L7)/I7,0)</f>
        <v>1.4209375317170386E-3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1.6622650000000001</v>
      </c>
      <c r="I8" s="19">
        <v>3.4324080000000001</v>
      </c>
      <c r="J8" s="19">
        <f t="shared" ref="J8:J16" si="0">SUM(K8,L8)</f>
        <v>0.12598726000000002</v>
      </c>
      <c r="K8" s="19">
        <v>0</v>
      </c>
      <c r="L8" s="19">
        <v>0.12598726000000002</v>
      </c>
      <c r="M8" s="20">
        <f t="shared" ref="M8:M17" si="1">IFERROR(K8/I8,0)</f>
        <v>0</v>
      </c>
      <c r="N8" s="21">
        <f t="shared" ref="N8:N17" si="2">IFERROR(SUM(K8,L8)/I8,0)</f>
        <v>3.6705211035517923E-2</v>
      </c>
      <c r="O8" s="68">
        <v>0.16155483000000001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5004295</v>
      </c>
      <c r="C9" s="17" t="s">
        <v>1107</v>
      </c>
      <c r="D9" s="66">
        <v>3000569</v>
      </c>
      <c r="E9" s="17" t="s">
        <v>1105</v>
      </c>
      <c r="F9" s="67">
        <v>117</v>
      </c>
      <c r="G9" s="17" t="s">
        <v>813</v>
      </c>
      <c r="H9" s="18">
        <v>0.26613999999999999</v>
      </c>
      <c r="I9" s="19">
        <v>0.19613999999999998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6" si="3">IFERROR(P9/O9,0)</f>
        <v>0</v>
      </c>
    </row>
    <row r="10" spans="1:17" ht="51" x14ac:dyDescent="0.25">
      <c r="A10" s="15"/>
      <c r="B10" s="17">
        <v>5004296</v>
      </c>
      <c r="C10" s="17" t="s">
        <v>1108</v>
      </c>
      <c r="D10" s="66">
        <v>3000569</v>
      </c>
      <c r="E10" s="17" t="s">
        <v>1105</v>
      </c>
      <c r="F10" s="67">
        <v>36</v>
      </c>
      <c r="G10" s="17" t="s">
        <v>537</v>
      </c>
      <c r="H10" s="18">
        <v>1.5122199999999999</v>
      </c>
      <c r="I10" s="19">
        <v>1.5122199999999999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1.5</v>
      </c>
      <c r="P10" s="19">
        <v>0</v>
      </c>
      <c r="Q10" s="21">
        <f t="shared" si="3"/>
        <v>0</v>
      </c>
    </row>
    <row r="11" spans="1:17" ht="63.75" x14ac:dyDescent="0.25">
      <c r="A11" s="15"/>
      <c r="B11" s="17">
        <v>5004297</v>
      </c>
      <c r="C11" s="17" t="s">
        <v>1109</v>
      </c>
      <c r="D11" s="66">
        <v>3000569</v>
      </c>
      <c r="E11" s="17" t="s">
        <v>1105</v>
      </c>
      <c r="F11" s="67">
        <v>14</v>
      </c>
      <c r="G11" s="17" t="s">
        <v>691</v>
      </c>
      <c r="H11" s="18">
        <v>0.92600000000000005</v>
      </c>
      <c r="I11" s="19">
        <v>1.371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3.8E-3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5004298</v>
      </c>
      <c r="C12" s="17" t="s">
        <v>1110</v>
      </c>
      <c r="D12" s="66">
        <v>3000570</v>
      </c>
      <c r="E12" s="17" t="s">
        <v>1106</v>
      </c>
      <c r="F12" s="67">
        <v>596</v>
      </c>
      <c r="G12" s="17" t="s">
        <v>1115</v>
      </c>
      <c r="H12" s="18">
        <v>3.8377889999999999</v>
      </c>
      <c r="I12" s="19">
        <v>5.1676460000000004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5004299</v>
      </c>
      <c r="C13" s="17" t="s">
        <v>1111</v>
      </c>
      <c r="D13" s="66">
        <v>3000570</v>
      </c>
      <c r="E13" s="17" t="s">
        <v>1106</v>
      </c>
      <c r="F13" s="67">
        <v>86</v>
      </c>
      <c r="G13" s="17" t="s">
        <v>504</v>
      </c>
      <c r="H13" s="18">
        <v>1.1484079999999999</v>
      </c>
      <c r="I13" s="19">
        <v>1.1525529999999999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0.18775516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5004300</v>
      </c>
      <c r="C14" s="17" t="s">
        <v>1112</v>
      </c>
      <c r="D14" s="66">
        <v>3000570</v>
      </c>
      <c r="E14" s="17" t="s">
        <v>1106</v>
      </c>
      <c r="F14" s="67">
        <v>86</v>
      </c>
      <c r="G14" s="17" t="s">
        <v>504</v>
      </c>
      <c r="H14" s="18">
        <v>1.1000000000000001</v>
      </c>
      <c r="I14" s="19">
        <v>1.2200000000000002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290</v>
      </c>
      <c r="Q14" s="21">
        <f t="shared" si="3"/>
        <v>0</v>
      </c>
    </row>
    <row r="15" spans="1:17" ht="38.25" x14ac:dyDescent="0.25">
      <c r="A15" s="15"/>
      <c r="B15" s="17">
        <v>5005066</v>
      </c>
      <c r="C15" s="17" t="s">
        <v>1113</v>
      </c>
      <c r="D15" s="66">
        <v>3000570</v>
      </c>
      <c r="E15" s="17" t="s">
        <v>1106</v>
      </c>
      <c r="F15" s="67">
        <v>177</v>
      </c>
      <c r="G15" s="17" t="s">
        <v>869</v>
      </c>
      <c r="H15" s="18">
        <v>70</v>
      </c>
      <c r="I15" s="19">
        <v>70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50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5005067</v>
      </c>
      <c r="C16" s="17" t="s">
        <v>1114</v>
      </c>
      <c r="D16" s="66">
        <v>3000570</v>
      </c>
      <c r="E16" s="17" t="s">
        <v>1106</v>
      </c>
      <c r="F16" s="67">
        <v>177</v>
      </c>
      <c r="G16" s="17" t="s">
        <v>869</v>
      </c>
      <c r="H16" s="18">
        <v>3.312916</v>
      </c>
      <c r="I16" s="19">
        <v>4.6129160000000002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3.312916</v>
      </c>
      <c r="P16" s="19">
        <v>1</v>
      </c>
      <c r="Q16" s="21">
        <f t="shared" si="3"/>
        <v>0.30184888478911026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79</v>
      </c>
      <c r="B1" s="48" t="s">
        <v>45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1118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171.49000699999999</v>
      </c>
      <c r="E6" s="12">
        <v>181.04092199999999</v>
      </c>
      <c r="F6" s="12">
        <v>7.059915919999999</v>
      </c>
      <c r="G6" s="12">
        <v>0</v>
      </c>
      <c r="H6" s="12">
        <v>7.059915919999999</v>
      </c>
      <c r="I6" s="13">
        <v>0</v>
      </c>
      <c r="J6" s="14">
        <v>3.899624373322623E-2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171.49000700000002</v>
      </c>
      <c r="E7" s="36">
        <f ca="1">SUM(E8:OFFSET(E6,MATCH("GOBIERNOS REGIONALES",$A$8:$A$50,0),0))</f>
        <v>181.04092199999994</v>
      </c>
      <c r="F7" s="36">
        <f ca="1">SUM(F8:OFFSET(F6,MATCH("GOBIERNOS REGIONALES",$A$8:$A$50,0),0))</f>
        <v>7.0599159199999981</v>
      </c>
      <c r="G7" s="36">
        <f ca="1">SUM(G8:OFFSET(G6,MATCH("GOBIERNOS REGIONALES",$A$8:$A$50,0),0))</f>
        <v>0</v>
      </c>
      <c r="H7" s="36">
        <f ca="1">SUM(H8:OFFSET(H6,MATCH("GOBIERNOS REGIONALES",$A$8:$A$50,0),0))</f>
        <v>7.0599159199999981</v>
      </c>
      <c r="I7" s="37">
        <f ca="1">IFERROR(G7/E7,0)</f>
        <v>0</v>
      </c>
      <c r="J7" s="38">
        <f ca="1">IFERROR(SUM(G7,H7)/E7,0)</f>
        <v>3.8996243733226243E-2</v>
      </c>
      <c r="K7" s="4"/>
    </row>
    <row r="8" spans="1:11" ht="25.5" x14ac:dyDescent="0.25">
      <c r="A8" s="15"/>
      <c r="B8" s="16">
        <v>33</v>
      </c>
      <c r="C8" s="17" t="s">
        <v>123</v>
      </c>
      <c r="D8" s="18">
        <v>171.49000700000002</v>
      </c>
      <c r="E8" s="19">
        <v>181.04092199999994</v>
      </c>
      <c r="F8" s="19">
        <f t="shared" ref="F8:F10" si="0">SUM(G8,H8)</f>
        <v>7.0599159199999981</v>
      </c>
      <c r="G8" s="19">
        <v>0</v>
      </c>
      <c r="H8" s="19">
        <v>7.0599159199999981</v>
      </c>
      <c r="I8" s="20">
        <f t="shared" ref="I8:I10" si="1">IFERROR(G8/E8,0)</f>
        <v>0</v>
      </c>
      <c r="J8" s="21">
        <f t="shared" ref="J8:J10" si="2">IFERROR(SUM(G8,H8)/E8,0)</f>
        <v>3.8996243733226243E-2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79</v>
      </c>
      <c r="B1" s="49" t="s">
        <v>45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1119</v>
      </c>
      <c r="L2" s="70" t="s">
        <v>1140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171.49000699999999</v>
      </c>
      <c r="E6" s="12">
        <f ca="1">SUM(E7:OFFSET(E7,50,0))</f>
        <v>181.04092199999999</v>
      </c>
      <c r="F6" s="12">
        <f ca="1">SUM(F7:OFFSET(F7,50,0))</f>
        <v>7.059915919999999</v>
      </c>
      <c r="G6" s="12">
        <f ca="1">SUM(G7:OFFSET(G7,50,0))</f>
        <v>0</v>
      </c>
      <c r="H6" s="12">
        <f ca="1">SUM(H7:OFFSET(H7,50,0))</f>
        <v>7.059915919999999</v>
      </c>
      <c r="I6" s="13">
        <f ca="1">IFERROR(G6/E6,0)</f>
        <v>0</v>
      </c>
      <c r="J6" s="14">
        <f ca="1">IFERROR(SUM(G6,H6)/E6,0)</f>
        <v>3.899624373322623E-2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0.8037780000000001</v>
      </c>
      <c r="E7" s="19">
        <v>1.5661499999999999</v>
      </c>
      <c r="F7" s="19">
        <f t="shared" ref="F7:F31" si="0">SUM(G7,H7)</f>
        <v>5.7218279999999996E-2</v>
      </c>
      <c r="G7" s="19">
        <v>0</v>
      </c>
      <c r="H7" s="19">
        <v>5.7218279999999996E-2</v>
      </c>
      <c r="I7" s="20">
        <f t="shared" ref="I7:I31" si="1">IFERROR(G7/E7,0)</f>
        <v>0</v>
      </c>
      <c r="J7" s="21">
        <f t="shared" ref="J7:J31" si="2">IFERROR(SUM(G7,H7)/E7,0)</f>
        <v>3.6534354946844171E-2</v>
      </c>
      <c r="K7" s="4"/>
      <c r="L7" t="s">
        <v>271</v>
      </c>
      <c r="M7" s="5">
        <v>1.1342630000000001E-2</v>
      </c>
      <c r="N7" s="69">
        <v>5.850425785420655E-2</v>
      </c>
    </row>
    <row r="8" spans="1:14" x14ac:dyDescent="0.25">
      <c r="A8" s="15"/>
      <c r="B8" s="53">
        <v>2</v>
      </c>
      <c r="C8" s="17" t="s">
        <v>256</v>
      </c>
      <c r="D8" s="18">
        <v>3.9518690000000003</v>
      </c>
      <c r="E8" s="19">
        <v>4.3834540000000004</v>
      </c>
      <c r="F8" s="19">
        <f t="shared" si="0"/>
        <v>0.20007557999999995</v>
      </c>
      <c r="G8" s="19">
        <v>0</v>
      </c>
      <c r="H8" s="19">
        <v>0.20007557999999995</v>
      </c>
      <c r="I8" s="20">
        <f t="shared" si="1"/>
        <v>0</v>
      </c>
      <c r="J8" s="21">
        <f t="shared" si="2"/>
        <v>4.5643362517320797E-2</v>
      </c>
      <c r="K8" s="4"/>
      <c r="L8" t="s">
        <v>260</v>
      </c>
      <c r="M8" s="5">
        <v>4.4609559999999993E-2</v>
      </c>
      <c r="N8" s="69">
        <v>5.7641271609229397E-2</v>
      </c>
    </row>
    <row r="9" spans="1:14" x14ac:dyDescent="0.25">
      <c r="A9" s="15"/>
      <c r="B9" s="53">
        <v>3</v>
      </c>
      <c r="C9" s="17" t="s">
        <v>257</v>
      </c>
      <c r="D9" s="18">
        <v>0.25729200000000002</v>
      </c>
      <c r="E9" s="19">
        <v>1.8756269999999999</v>
      </c>
      <c r="F9" s="19">
        <f t="shared" si="0"/>
        <v>4.11305E-3</v>
      </c>
      <c r="G9" s="19">
        <v>0</v>
      </c>
      <c r="H9" s="19">
        <v>4.11305E-3</v>
      </c>
      <c r="I9" s="20">
        <f t="shared" si="1"/>
        <v>0</v>
      </c>
      <c r="J9" s="21">
        <f t="shared" si="2"/>
        <v>2.1928933631260375E-3</v>
      </c>
      <c r="K9" s="4"/>
      <c r="L9" t="s">
        <v>256</v>
      </c>
      <c r="M9" s="5">
        <v>0.20007557999999995</v>
      </c>
      <c r="N9" s="69">
        <v>4.5643362517320797E-2</v>
      </c>
    </row>
    <row r="10" spans="1:14" x14ac:dyDescent="0.25">
      <c r="A10" s="15"/>
      <c r="B10" s="53">
        <v>4</v>
      </c>
      <c r="C10" s="17" t="s">
        <v>258</v>
      </c>
      <c r="D10" s="18">
        <v>4.8003610000000005</v>
      </c>
      <c r="E10" s="19">
        <v>4.8243590000000003</v>
      </c>
      <c r="F10" s="19">
        <f t="shared" si="0"/>
        <v>0.18970389000000001</v>
      </c>
      <c r="G10" s="19">
        <v>0</v>
      </c>
      <c r="H10" s="19">
        <v>0.18970389000000001</v>
      </c>
      <c r="I10" s="20">
        <f t="shared" si="1"/>
        <v>0</v>
      </c>
      <c r="J10" s="21">
        <f t="shared" si="2"/>
        <v>3.9322092323560501E-2</v>
      </c>
      <c r="K10" s="4"/>
      <c r="L10" t="s">
        <v>259</v>
      </c>
      <c r="M10" s="5">
        <v>0.14004340000000001</v>
      </c>
      <c r="N10" s="69">
        <v>4.1482295511229339E-2</v>
      </c>
    </row>
    <row r="11" spans="1:14" x14ac:dyDescent="0.25">
      <c r="A11" s="15"/>
      <c r="B11" s="53">
        <v>5</v>
      </c>
      <c r="C11" s="17" t="s">
        <v>259</v>
      </c>
      <c r="D11" s="18">
        <v>2.9982149999999996</v>
      </c>
      <c r="E11" s="19">
        <v>3.3759799999999998</v>
      </c>
      <c r="F11" s="19">
        <f t="shared" si="0"/>
        <v>0.14004340000000001</v>
      </c>
      <c r="G11" s="19">
        <v>0</v>
      </c>
      <c r="H11" s="19">
        <v>0.14004340000000001</v>
      </c>
      <c r="I11" s="20">
        <f t="shared" si="1"/>
        <v>0</v>
      </c>
      <c r="J11" s="21">
        <f t="shared" si="2"/>
        <v>4.1482295511229339E-2</v>
      </c>
      <c r="K11" s="4"/>
      <c r="L11" t="s">
        <v>264</v>
      </c>
      <c r="M11" s="5">
        <v>0.11946277000000001</v>
      </c>
      <c r="N11" s="69">
        <v>4.1254532074430479E-2</v>
      </c>
    </row>
    <row r="12" spans="1:14" x14ac:dyDescent="0.25">
      <c r="A12" s="15"/>
      <c r="B12" s="53">
        <v>6</v>
      </c>
      <c r="C12" s="17" t="s">
        <v>260</v>
      </c>
      <c r="D12" s="18">
        <v>1.6781799999999998</v>
      </c>
      <c r="E12" s="19">
        <v>0.77391700000000008</v>
      </c>
      <c r="F12" s="19">
        <f t="shared" si="0"/>
        <v>4.4609559999999993E-2</v>
      </c>
      <c r="G12" s="19">
        <v>0</v>
      </c>
      <c r="H12" s="19">
        <v>4.4609559999999993E-2</v>
      </c>
      <c r="I12" s="20">
        <f t="shared" si="1"/>
        <v>0</v>
      </c>
      <c r="J12" s="21">
        <f t="shared" si="2"/>
        <v>5.7641271609229397E-2</v>
      </c>
      <c r="K12" s="4"/>
      <c r="L12" t="s">
        <v>267</v>
      </c>
      <c r="M12" s="5">
        <v>0.27146634000000003</v>
      </c>
      <c r="N12" s="69">
        <v>4.0456474166344278E-2</v>
      </c>
    </row>
    <row r="13" spans="1:14" x14ac:dyDescent="0.25">
      <c r="A13" s="15"/>
      <c r="B13" s="53">
        <v>7</v>
      </c>
      <c r="C13" s="17" t="s">
        <v>261</v>
      </c>
      <c r="D13" s="18">
        <v>0.91927499999999995</v>
      </c>
      <c r="E13" s="19">
        <v>0.733514</v>
      </c>
      <c r="F13" s="19">
        <f t="shared" si="0"/>
        <v>2.6242060000000005E-2</v>
      </c>
      <c r="G13" s="19">
        <v>0</v>
      </c>
      <c r="H13" s="19">
        <v>2.6242060000000005E-2</v>
      </c>
      <c r="I13" s="20">
        <f t="shared" si="1"/>
        <v>0</v>
      </c>
      <c r="J13" s="21">
        <f t="shared" si="2"/>
        <v>3.5775813413240924E-2</v>
      </c>
      <c r="K13" s="4"/>
      <c r="L13" t="s">
        <v>269</v>
      </c>
      <c r="M13" s="5">
        <v>4.7837384199999997</v>
      </c>
      <c r="N13" s="69">
        <v>4.0014302716872965E-2</v>
      </c>
    </row>
    <row r="14" spans="1:14" x14ac:dyDescent="0.25">
      <c r="A14" s="15"/>
      <c r="B14" s="53">
        <v>8</v>
      </c>
      <c r="C14" s="17" t="s">
        <v>262</v>
      </c>
      <c r="D14" s="18">
        <v>4.5430899999999994</v>
      </c>
      <c r="E14" s="19">
        <v>5.0943360000000011</v>
      </c>
      <c r="F14" s="19">
        <f t="shared" si="0"/>
        <v>0.18846689</v>
      </c>
      <c r="G14" s="19">
        <v>0</v>
      </c>
      <c r="H14" s="19">
        <v>0.18846689</v>
      </c>
      <c r="I14" s="20">
        <f t="shared" si="1"/>
        <v>0</v>
      </c>
      <c r="J14" s="21">
        <f t="shared" si="2"/>
        <v>3.6995378789306393E-2</v>
      </c>
      <c r="K14" s="4"/>
      <c r="L14" t="s">
        <v>275</v>
      </c>
      <c r="M14" s="5">
        <v>0.12551556</v>
      </c>
      <c r="N14" s="69">
        <v>3.9530343257211428E-2</v>
      </c>
    </row>
    <row r="15" spans="1:14" x14ac:dyDescent="0.25">
      <c r="A15" s="15"/>
      <c r="B15" s="53">
        <v>9</v>
      </c>
      <c r="C15" s="17" t="s">
        <v>263</v>
      </c>
      <c r="D15" s="18">
        <v>2.1255740000000003</v>
      </c>
      <c r="E15" s="19">
        <v>2.06087</v>
      </c>
      <c r="F15" s="19">
        <f t="shared" si="0"/>
        <v>5.5992280000000012E-2</v>
      </c>
      <c r="G15" s="19">
        <v>0</v>
      </c>
      <c r="H15" s="19">
        <v>5.5992280000000012E-2</v>
      </c>
      <c r="I15" s="20">
        <f t="shared" si="1"/>
        <v>0</v>
      </c>
      <c r="J15" s="21">
        <f t="shared" si="2"/>
        <v>2.7169244057121514E-2</v>
      </c>
      <c r="K15" s="4"/>
      <c r="L15" t="s">
        <v>265</v>
      </c>
      <c r="M15" s="5">
        <v>9.5264790000000016E-2</v>
      </c>
      <c r="N15" s="69">
        <v>3.9449159894404472E-2</v>
      </c>
    </row>
    <row r="16" spans="1:14" x14ac:dyDescent="0.25">
      <c r="A16" s="15"/>
      <c r="B16" s="53">
        <v>10</v>
      </c>
      <c r="C16" s="17" t="s">
        <v>264</v>
      </c>
      <c r="D16" s="18">
        <v>2.306</v>
      </c>
      <c r="E16" s="19">
        <v>2.8957490000000004</v>
      </c>
      <c r="F16" s="19">
        <f t="shared" si="0"/>
        <v>0.11946277000000001</v>
      </c>
      <c r="G16" s="19">
        <v>0</v>
      </c>
      <c r="H16" s="19">
        <v>0.11946277000000001</v>
      </c>
      <c r="I16" s="20">
        <f t="shared" si="1"/>
        <v>0</v>
      </c>
      <c r="J16" s="21">
        <f t="shared" si="2"/>
        <v>4.1254532074430479E-2</v>
      </c>
      <c r="K16" s="4"/>
      <c r="L16" t="s">
        <v>258</v>
      </c>
      <c r="M16" s="5">
        <v>0.18970389000000001</v>
      </c>
      <c r="N16" s="69">
        <v>3.9322092323560501E-2</v>
      </c>
    </row>
    <row r="17" spans="1:14" x14ac:dyDescent="0.25">
      <c r="A17" s="15"/>
      <c r="B17" s="53">
        <v>11</v>
      </c>
      <c r="C17" s="17" t="s">
        <v>265</v>
      </c>
      <c r="D17" s="18">
        <v>2.4166150000000002</v>
      </c>
      <c r="E17" s="19">
        <v>2.4148750000000003</v>
      </c>
      <c r="F17" s="19">
        <f t="shared" si="0"/>
        <v>9.5264790000000016E-2</v>
      </c>
      <c r="G17" s="19">
        <v>0</v>
      </c>
      <c r="H17" s="19">
        <v>9.5264790000000016E-2</v>
      </c>
      <c r="I17" s="20">
        <f t="shared" si="1"/>
        <v>0</v>
      </c>
      <c r="J17" s="21">
        <f t="shared" si="2"/>
        <v>3.9449159894404472E-2</v>
      </c>
      <c r="K17" s="4"/>
      <c r="L17" t="s">
        <v>266</v>
      </c>
      <c r="M17" s="5">
        <v>0.13430067999999998</v>
      </c>
      <c r="N17" s="69">
        <v>3.7895685528915833E-2</v>
      </c>
    </row>
    <row r="18" spans="1:14" x14ac:dyDescent="0.25">
      <c r="A18" s="15"/>
      <c r="B18" s="53">
        <v>12</v>
      </c>
      <c r="C18" s="17" t="s">
        <v>266</v>
      </c>
      <c r="D18" s="18">
        <v>4.1965410000000007</v>
      </c>
      <c r="E18" s="19">
        <v>3.5439570000000002</v>
      </c>
      <c r="F18" s="19">
        <f t="shared" si="0"/>
        <v>0.13430067999999998</v>
      </c>
      <c r="G18" s="19">
        <v>0</v>
      </c>
      <c r="H18" s="19">
        <v>0.13430067999999998</v>
      </c>
      <c r="I18" s="20">
        <f t="shared" si="1"/>
        <v>0</v>
      </c>
      <c r="J18" s="21">
        <f t="shared" si="2"/>
        <v>3.7895685528915833E-2</v>
      </c>
      <c r="K18" s="4"/>
      <c r="L18" t="s">
        <v>274</v>
      </c>
      <c r="M18" s="5">
        <v>0.29964054000000007</v>
      </c>
      <c r="N18" s="69">
        <v>3.7604309603739852E-2</v>
      </c>
    </row>
    <row r="19" spans="1:14" x14ac:dyDescent="0.25">
      <c r="A19" s="15"/>
      <c r="B19" s="53">
        <v>13</v>
      </c>
      <c r="C19" s="17" t="s">
        <v>267</v>
      </c>
      <c r="D19" s="18">
        <v>6.7736239999999999</v>
      </c>
      <c r="E19" s="19">
        <v>6.7100839999999993</v>
      </c>
      <c r="F19" s="19">
        <f t="shared" si="0"/>
        <v>0.27146634000000003</v>
      </c>
      <c r="G19" s="19">
        <v>0</v>
      </c>
      <c r="H19" s="19">
        <v>0.27146634000000003</v>
      </c>
      <c r="I19" s="20">
        <f t="shared" si="1"/>
        <v>0</v>
      </c>
      <c r="J19" s="21">
        <f t="shared" si="2"/>
        <v>4.0456474166344278E-2</v>
      </c>
      <c r="K19" s="4"/>
      <c r="L19" t="s">
        <v>262</v>
      </c>
      <c r="M19" s="5">
        <v>0.18846689</v>
      </c>
      <c r="N19" s="69">
        <v>3.6995378789306393E-2</v>
      </c>
    </row>
    <row r="20" spans="1:14" x14ac:dyDescent="0.25">
      <c r="A20" s="15"/>
      <c r="B20" s="53">
        <v>14</v>
      </c>
      <c r="C20" s="17" t="s">
        <v>268</v>
      </c>
      <c r="D20" s="18">
        <v>0.32496799999999998</v>
      </c>
      <c r="E20" s="19">
        <v>0.24436300000000002</v>
      </c>
      <c r="F20" s="19">
        <f t="shared" si="0"/>
        <v>1.9666499999999999E-3</v>
      </c>
      <c r="G20" s="19">
        <v>0</v>
      </c>
      <c r="H20" s="19">
        <v>1.9666499999999999E-3</v>
      </c>
      <c r="I20" s="20">
        <f t="shared" si="1"/>
        <v>0</v>
      </c>
      <c r="J20" s="21">
        <f t="shared" si="2"/>
        <v>8.0480678335099823E-3</v>
      </c>
      <c r="K20" s="4"/>
      <c r="L20" t="s">
        <v>255</v>
      </c>
      <c r="M20" s="5">
        <v>5.7218279999999996E-2</v>
      </c>
      <c r="N20" s="69">
        <v>3.6534354946844171E-2</v>
      </c>
    </row>
    <row r="21" spans="1:14" x14ac:dyDescent="0.25">
      <c r="A21" s="15"/>
      <c r="B21" s="53">
        <v>15</v>
      </c>
      <c r="C21" s="17" t="s">
        <v>269</v>
      </c>
      <c r="D21" s="18">
        <v>112.08098</v>
      </c>
      <c r="E21" s="19">
        <v>119.55071299999999</v>
      </c>
      <c r="F21" s="19">
        <f t="shared" si="0"/>
        <v>4.7837384199999997</v>
      </c>
      <c r="G21" s="19">
        <v>0</v>
      </c>
      <c r="H21" s="19">
        <v>4.7837384199999997</v>
      </c>
      <c r="I21" s="20">
        <f t="shared" si="1"/>
        <v>0</v>
      </c>
      <c r="J21" s="21">
        <f t="shared" si="2"/>
        <v>4.0014302716872965E-2</v>
      </c>
      <c r="K21" s="4"/>
      <c r="L21" t="s">
        <v>261</v>
      </c>
      <c r="M21" s="5">
        <v>2.6242060000000005E-2</v>
      </c>
      <c r="N21" s="69">
        <v>3.5775813413240924E-2</v>
      </c>
    </row>
    <row r="22" spans="1:14" x14ac:dyDescent="0.25">
      <c r="A22" s="15"/>
      <c r="B22" s="53">
        <v>16</v>
      </c>
      <c r="C22" s="17" t="s">
        <v>270</v>
      </c>
      <c r="D22" s="18">
        <v>3.360935</v>
      </c>
      <c r="E22" s="19">
        <v>3.2922729999999989</v>
      </c>
      <c r="F22" s="19">
        <f t="shared" si="0"/>
        <v>0.10180604</v>
      </c>
      <c r="G22" s="19">
        <v>0</v>
      </c>
      <c r="H22" s="19">
        <v>0.10180604</v>
      </c>
      <c r="I22" s="20">
        <f t="shared" si="1"/>
        <v>0</v>
      </c>
      <c r="J22" s="21">
        <f t="shared" si="2"/>
        <v>3.0922721171664693E-2</v>
      </c>
      <c r="K22" s="4"/>
      <c r="L22" t="s">
        <v>276</v>
      </c>
      <c r="M22" s="5">
        <v>0.13316865999999999</v>
      </c>
      <c r="N22" s="69">
        <v>3.4538298163151973E-2</v>
      </c>
    </row>
    <row r="23" spans="1:14" x14ac:dyDescent="0.25">
      <c r="A23" s="15"/>
      <c r="B23" s="53">
        <v>17</v>
      </c>
      <c r="C23" s="17" t="s">
        <v>271</v>
      </c>
      <c r="D23" s="18">
        <v>0.12953699999999999</v>
      </c>
      <c r="E23" s="19">
        <v>0.19387699999999997</v>
      </c>
      <c r="F23" s="19">
        <f t="shared" si="0"/>
        <v>1.1342630000000001E-2</v>
      </c>
      <c r="G23" s="19">
        <v>0</v>
      </c>
      <c r="H23" s="19">
        <v>1.1342630000000001E-2</v>
      </c>
      <c r="I23" s="20">
        <f t="shared" si="1"/>
        <v>0</v>
      </c>
      <c r="J23" s="21">
        <f t="shared" si="2"/>
        <v>5.850425785420655E-2</v>
      </c>
      <c r="K23" s="4"/>
      <c r="L23" t="s">
        <v>279</v>
      </c>
      <c r="M23" s="5">
        <v>6.5437309999999999E-2</v>
      </c>
      <c r="N23" s="69">
        <v>3.4061654962696683E-2</v>
      </c>
    </row>
    <row r="24" spans="1:14" x14ac:dyDescent="0.25">
      <c r="A24" s="15"/>
      <c r="B24" s="53">
        <v>18</v>
      </c>
      <c r="C24" s="17" t="s">
        <v>272</v>
      </c>
      <c r="D24" s="18">
        <v>5.0768000000000001E-2</v>
      </c>
      <c r="E24" s="19">
        <v>5.0963000000000001E-2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270</v>
      </c>
      <c r="M24" s="5">
        <v>0.10180604</v>
      </c>
      <c r="N24" s="69">
        <v>3.0922721171664693E-2</v>
      </c>
    </row>
    <row r="25" spans="1:14" x14ac:dyDescent="0.25">
      <c r="A25" s="15"/>
      <c r="B25" s="53">
        <v>19</v>
      </c>
      <c r="C25" s="17" t="s">
        <v>273</v>
      </c>
      <c r="D25" s="18">
        <v>0.229409</v>
      </c>
      <c r="E25" s="19">
        <v>0.33939199999999997</v>
      </c>
      <c r="F25" s="19">
        <f t="shared" si="0"/>
        <v>8.9298299999999997E-3</v>
      </c>
      <c r="G25" s="19">
        <v>0</v>
      </c>
      <c r="H25" s="19">
        <v>8.9298299999999997E-3</v>
      </c>
      <c r="I25" s="20">
        <f t="shared" si="1"/>
        <v>0</v>
      </c>
      <c r="J25" s="21">
        <f t="shared" si="2"/>
        <v>2.6311256600037716E-2</v>
      </c>
      <c r="K25" s="4"/>
      <c r="L25" t="s">
        <v>263</v>
      </c>
      <c r="M25" s="5">
        <v>5.5992280000000012E-2</v>
      </c>
      <c r="N25" s="69">
        <v>2.7169244057121514E-2</v>
      </c>
    </row>
    <row r="26" spans="1:14" x14ac:dyDescent="0.25">
      <c r="A26" s="15"/>
      <c r="B26" s="53">
        <v>20</v>
      </c>
      <c r="C26" s="17" t="s">
        <v>274</v>
      </c>
      <c r="D26" s="18">
        <v>6.5361890000000011</v>
      </c>
      <c r="E26" s="19">
        <v>7.9682500000000003</v>
      </c>
      <c r="F26" s="19">
        <f t="shared" si="0"/>
        <v>0.29964054000000007</v>
      </c>
      <c r="G26" s="19">
        <v>0</v>
      </c>
      <c r="H26" s="19">
        <v>0.29964054000000007</v>
      </c>
      <c r="I26" s="20">
        <f t="shared" si="1"/>
        <v>0</v>
      </c>
      <c r="J26" s="21">
        <f t="shared" si="2"/>
        <v>3.7604309603739852E-2</v>
      </c>
      <c r="K26" s="4"/>
      <c r="L26" t="s">
        <v>273</v>
      </c>
      <c r="M26" s="5">
        <v>8.9298299999999997E-3</v>
      </c>
      <c r="N26" s="69">
        <v>2.6311256600037716E-2</v>
      </c>
    </row>
    <row r="27" spans="1:14" x14ac:dyDescent="0.25">
      <c r="A27" s="15"/>
      <c r="B27" s="53">
        <v>21</v>
      </c>
      <c r="C27" s="17" t="s">
        <v>275</v>
      </c>
      <c r="D27" s="18">
        <v>3.674446000000001</v>
      </c>
      <c r="E27" s="19">
        <v>3.1751699999999996</v>
      </c>
      <c r="F27" s="19">
        <f t="shared" si="0"/>
        <v>0.12551556</v>
      </c>
      <c r="G27" s="19">
        <v>0</v>
      </c>
      <c r="H27" s="19">
        <v>0.12551556</v>
      </c>
      <c r="I27" s="20">
        <f t="shared" si="1"/>
        <v>0</v>
      </c>
      <c r="J27" s="21">
        <f t="shared" si="2"/>
        <v>3.9530343257211428E-2</v>
      </c>
      <c r="K27" s="4"/>
      <c r="L27" t="s">
        <v>278</v>
      </c>
      <c r="M27" s="5">
        <v>1.4107099999999999E-3</v>
      </c>
      <c r="N27" s="69">
        <v>1.1261715070330337E-2</v>
      </c>
    </row>
    <row r="28" spans="1:14" x14ac:dyDescent="0.25">
      <c r="A28" s="15"/>
      <c r="B28" s="53">
        <v>22</v>
      </c>
      <c r="C28" s="17" t="s">
        <v>276</v>
      </c>
      <c r="D28" s="18">
        <v>4.9697560000000003</v>
      </c>
      <c r="E28" s="19">
        <v>3.855681000000001</v>
      </c>
      <c r="F28" s="19">
        <f t="shared" si="0"/>
        <v>0.13316865999999999</v>
      </c>
      <c r="G28" s="19">
        <v>0</v>
      </c>
      <c r="H28" s="19">
        <v>0.13316865999999999</v>
      </c>
      <c r="I28" s="20">
        <f t="shared" si="1"/>
        <v>0</v>
      </c>
      <c r="J28" s="21">
        <f t="shared" si="2"/>
        <v>3.4538298163151973E-2</v>
      </c>
      <c r="K28" s="4"/>
      <c r="L28" t="s">
        <v>268</v>
      </c>
      <c r="M28" s="5">
        <v>1.9666499999999999E-3</v>
      </c>
      <c r="N28" s="69">
        <v>8.0480678335099823E-3</v>
      </c>
    </row>
    <row r="29" spans="1:14" x14ac:dyDescent="0.25">
      <c r="A29" s="15"/>
      <c r="B29" s="53">
        <v>23</v>
      </c>
      <c r="C29" s="17" t="s">
        <v>277</v>
      </c>
      <c r="D29" s="18">
        <v>0.13364300000000001</v>
      </c>
      <c r="E29" s="19">
        <v>7.0959000000000008E-2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257</v>
      </c>
      <c r="M29" s="5">
        <v>4.11305E-3</v>
      </c>
      <c r="N29" s="69">
        <v>2.1928933631260375E-3</v>
      </c>
    </row>
    <row r="30" spans="1:14" x14ac:dyDescent="0.25">
      <c r="A30" s="15"/>
      <c r="B30" s="53">
        <v>24</v>
      </c>
      <c r="C30" s="17" t="s">
        <v>278</v>
      </c>
      <c r="D30" s="18">
        <v>0.14315499999999998</v>
      </c>
      <c r="E30" s="19">
        <v>0.12526599999999999</v>
      </c>
      <c r="F30" s="19">
        <f t="shared" si="0"/>
        <v>1.4107099999999999E-3</v>
      </c>
      <c r="G30" s="19">
        <v>0</v>
      </c>
      <c r="H30" s="19">
        <v>1.4107099999999999E-3</v>
      </c>
      <c r="I30" s="20">
        <f t="shared" si="1"/>
        <v>0</v>
      </c>
      <c r="J30" s="21">
        <f t="shared" si="2"/>
        <v>1.1261715070330337E-2</v>
      </c>
      <c r="K30" s="4"/>
      <c r="L30" t="s">
        <v>272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2.0858070000000004</v>
      </c>
      <c r="E31" s="26">
        <v>1.9211430000000003</v>
      </c>
      <c r="F31" s="26">
        <f t="shared" si="0"/>
        <v>6.5437309999999999E-2</v>
      </c>
      <c r="G31" s="26">
        <v>0</v>
      </c>
      <c r="H31" s="26">
        <v>6.5437309999999999E-2</v>
      </c>
      <c r="I31" s="27">
        <f t="shared" si="1"/>
        <v>0</v>
      </c>
      <c r="J31" s="28">
        <f t="shared" si="2"/>
        <v>3.4061654962696683E-2</v>
      </c>
      <c r="K31" s="4"/>
      <c r="L31" t="s">
        <v>277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A31" sqref="A31:D3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79</v>
      </c>
      <c r="B1" s="47" t="s">
        <v>45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1120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171.49000699999999</v>
      </c>
      <c r="E6" s="12">
        <v>181.04092199999999</v>
      </c>
      <c r="F6" s="12">
        <v>7.059915919999999</v>
      </c>
      <c r="G6" s="12">
        <v>0</v>
      </c>
      <c r="H6" s="12">
        <v>7.059915919999999</v>
      </c>
      <c r="I6" s="13">
        <v>0</v>
      </c>
      <c r="J6" s="14">
        <v>3.899624373322623E-2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171.49000700000005</v>
      </c>
      <c r="E7" s="36">
        <f ca="1">SUM(E8:OFFSET(E6,MATCH("PROYECTOS",$A$8:$A$50,0),0))</f>
        <v>181.04092200000002</v>
      </c>
      <c r="F7" s="36">
        <f ca="1">SUM(F8:OFFSET(F6,MATCH("PROYECTOS",$A$8:$A$50,0),0))</f>
        <v>7.059915919999999</v>
      </c>
      <c r="G7" s="36">
        <f ca="1">SUM(G8:OFFSET(G6,MATCH("PROYECTOS",$A$8:$A$50,0),0))</f>
        <v>0</v>
      </c>
      <c r="H7" s="36">
        <f ca="1">SUM(H8:OFFSET(H6,MATCH("PROYECTOS",$A$8:$A$50,0),0))</f>
        <v>7.059915919999999</v>
      </c>
      <c r="I7" s="37">
        <f ca="1">IFERROR(G7/E7,0)</f>
        <v>0</v>
      </c>
      <c r="J7" s="38">
        <f ca="1">IFERROR(SUM(G7,H7)/E7,0)</f>
        <v>3.899624373322623E-2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18.468577000000003</v>
      </c>
      <c r="E8" s="19">
        <v>22.627220000000001</v>
      </c>
      <c r="F8" s="19">
        <f t="shared" ref="F8:F16" si="0">SUM(G8,H8)</f>
        <v>0.85891739999999994</v>
      </c>
      <c r="G8" s="19">
        <v>0</v>
      </c>
      <c r="H8" s="19">
        <v>0.85891739999999994</v>
      </c>
      <c r="I8" s="20">
        <f t="shared" ref="I8:I17" si="1">IFERROR(G8/E8,0)</f>
        <v>0</v>
      </c>
      <c r="J8" s="21">
        <f t="shared" ref="J8:J17" si="2">IFERROR(SUM(G8,H8)/E8,0)</f>
        <v>3.7959475357556074E-2</v>
      </c>
      <c r="K8" s="4"/>
    </row>
    <row r="9" spans="1:11" ht="25.5" x14ac:dyDescent="0.25">
      <c r="A9" s="15"/>
      <c r="B9" s="17">
        <v>3000216</v>
      </c>
      <c r="C9" s="17" t="s">
        <v>1122</v>
      </c>
      <c r="D9" s="18">
        <v>25.852465000000002</v>
      </c>
      <c r="E9" s="19">
        <v>16.244877000000002</v>
      </c>
      <c r="F9" s="19">
        <f t="shared" si="0"/>
        <v>0.9648586899999998</v>
      </c>
      <c r="G9" s="19">
        <v>0</v>
      </c>
      <c r="H9" s="19">
        <v>0.9648586899999998</v>
      </c>
      <c r="I9" s="20">
        <f t="shared" si="1"/>
        <v>0</v>
      </c>
      <c r="J9" s="21">
        <f t="shared" si="2"/>
        <v>5.9394644231532172E-2</v>
      </c>
      <c r="K9" s="4"/>
    </row>
    <row r="10" spans="1:11" ht="25.5" x14ac:dyDescent="0.25">
      <c r="A10" s="15"/>
      <c r="B10" s="17">
        <v>3000217</v>
      </c>
      <c r="C10" s="17" t="s">
        <v>1123</v>
      </c>
      <c r="D10" s="18">
        <v>105.998852</v>
      </c>
      <c r="E10" s="19">
        <v>112.37452400000002</v>
      </c>
      <c r="F10" s="19">
        <f t="shared" si="0"/>
        <v>3.9711341999999994</v>
      </c>
      <c r="G10" s="19">
        <v>0</v>
      </c>
      <c r="H10" s="19">
        <v>3.9711341999999994</v>
      </c>
      <c r="I10" s="20">
        <f t="shared" si="1"/>
        <v>0</v>
      </c>
      <c r="J10" s="21">
        <f t="shared" si="2"/>
        <v>3.5338385059588757E-2</v>
      </c>
      <c r="K10" s="4"/>
    </row>
    <row r="11" spans="1:11" ht="25.5" x14ac:dyDescent="0.25">
      <c r="A11" s="15"/>
      <c r="B11" s="17">
        <v>3000221</v>
      </c>
      <c r="C11" s="17" t="s">
        <v>1124</v>
      </c>
      <c r="D11" s="18">
        <v>5.0965030000000002</v>
      </c>
      <c r="E11" s="19">
        <v>5.2807340000000007</v>
      </c>
      <c r="F11" s="19">
        <f t="shared" si="0"/>
        <v>0.18458831999999997</v>
      </c>
      <c r="G11" s="19">
        <v>0</v>
      </c>
      <c r="H11" s="19">
        <v>0.18458831999999997</v>
      </c>
      <c r="I11" s="20">
        <f t="shared" si="1"/>
        <v>0</v>
      </c>
      <c r="J11" s="21">
        <f t="shared" si="2"/>
        <v>3.4955049809363613E-2</v>
      </c>
      <c r="K11" s="4"/>
    </row>
    <row r="12" spans="1:11" ht="25.5" x14ac:dyDescent="0.25">
      <c r="A12" s="15"/>
      <c r="B12" s="17">
        <v>3000464</v>
      </c>
      <c r="C12" s="17" t="s">
        <v>1125</v>
      </c>
      <c r="D12" s="18">
        <v>1.242737</v>
      </c>
      <c r="E12" s="19">
        <v>2.7197230000000006</v>
      </c>
      <c r="F12" s="19">
        <f t="shared" si="0"/>
        <v>0.13264437000000001</v>
      </c>
      <c r="G12" s="19">
        <v>0</v>
      </c>
      <c r="H12" s="19">
        <v>0.13264437000000001</v>
      </c>
      <c r="I12" s="20">
        <f t="shared" si="1"/>
        <v>0</v>
      </c>
      <c r="J12" s="21">
        <f t="shared" si="2"/>
        <v>4.8771279281015011E-2</v>
      </c>
      <c r="K12" s="4"/>
    </row>
    <row r="13" spans="1:11" ht="38.25" x14ac:dyDescent="0.25">
      <c r="A13" s="15"/>
      <c r="B13" s="17">
        <v>3000465</v>
      </c>
      <c r="C13" s="17" t="s">
        <v>1126</v>
      </c>
      <c r="D13" s="18">
        <v>9.0095079999999985</v>
      </c>
      <c r="E13" s="19">
        <v>17.601812000000006</v>
      </c>
      <c r="F13" s="19">
        <f t="shared" si="0"/>
        <v>0.82634579000000041</v>
      </c>
      <c r="G13" s="19">
        <v>0</v>
      </c>
      <c r="H13" s="19">
        <v>0.82634579000000041</v>
      </c>
      <c r="I13" s="20">
        <f t="shared" si="1"/>
        <v>0</v>
      </c>
      <c r="J13" s="21">
        <f t="shared" si="2"/>
        <v>4.6946631971753826E-2</v>
      </c>
      <c r="K13" s="4"/>
    </row>
    <row r="14" spans="1:11" ht="38.25" x14ac:dyDescent="0.25">
      <c r="A14" s="15"/>
      <c r="B14" s="17">
        <v>3000466</v>
      </c>
      <c r="C14" s="17" t="s">
        <v>1127</v>
      </c>
      <c r="D14" s="18">
        <v>2.7651359999999996</v>
      </c>
      <c r="E14" s="19">
        <v>1.9660909999999998</v>
      </c>
      <c r="F14" s="19">
        <f t="shared" si="0"/>
        <v>5.0598290000000004E-2</v>
      </c>
      <c r="G14" s="19">
        <v>0</v>
      </c>
      <c r="H14" s="19">
        <v>5.0598290000000004E-2</v>
      </c>
      <c r="I14" s="20">
        <f t="shared" si="1"/>
        <v>0</v>
      </c>
      <c r="J14" s="21">
        <f t="shared" si="2"/>
        <v>2.5735477147293798E-2</v>
      </c>
      <c r="K14" s="4"/>
    </row>
    <row r="15" spans="1:11" ht="38.25" x14ac:dyDescent="0.25">
      <c r="A15" s="15"/>
      <c r="B15" s="17">
        <v>3000467</v>
      </c>
      <c r="C15" s="17" t="s">
        <v>1128</v>
      </c>
      <c r="D15" s="18">
        <v>1.5570389999999998</v>
      </c>
      <c r="E15" s="19">
        <v>1.2935849999999998</v>
      </c>
      <c r="F15" s="19">
        <f t="shared" si="0"/>
        <v>2.2986220000000002E-2</v>
      </c>
      <c r="G15" s="19">
        <v>0</v>
      </c>
      <c r="H15" s="19">
        <v>2.2986220000000002E-2</v>
      </c>
      <c r="I15" s="20">
        <f t="shared" si="1"/>
        <v>0</v>
      </c>
      <c r="J15" s="21">
        <f t="shared" si="2"/>
        <v>1.7769392811450353E-2</v>
      </c>
      <c r="K15" s="4"/>
    </row>
    <row r="16" spans="1:11" ht="38.25" x14ac:dyDescent="0.25">
      <c r="A16" s="15"/>
      <c r="B16" s="17">
        <v>3000468</v>
      </c>
      <c r="C16" s="17" t="s">
        <v>1129</v>
      </c>
      <c r="D16" s="18">
        <v>1.4991900000000002</v>
      </c>
      <c r="E16" s="19">
        <v>0.93235600000000007</v>
      </c>
      <c r="F16" s="19">
        <f t="shared" si="0"/>
        <v>4.7842639999999999E-2</v>
      </c>
      <c r="G16" s="19">
        <v>0</v>
      </c>
      <c r="H16" s="19">
        <v>4.7842639999999999E-2</v>
      </c>
      <c r="I16" s="20">
        <f t="shared" si="1"/>
        <v>0</v>
      </c>
      <c r="J16" s="21">
        <f t="shared" si="2"/>
        <v>5.1313704207405747E-2</v>
      </c>
      <c r="K16" s="4"/>
    </row>
    <row r="17" spans="1:11" ht="15.75" thickBot="1" x14ac:dyDescent="0.3">
      <c r="A17" s="39" t="s">
        <v>299</v>
      </c>
      <c r="B17" s="41"/>
      <c r="C17" s="41"/>
      <c r="D17" s="42">
        <f ca="1">OFFSET(D17,-MATCH("PROYECTOS",$A$8:$A$50,0)-1,0)-(OFFSET(D17,-MATCH("PROYECTOS",$A$8:$A$50,0),0))</f>
        <v>0</v>
      </c>
      <c r="E17" s="43">
        <f t="shared" ref="E17:H17" ca="1" si="3">OFFSET(E17,-MATCH("PROYECTOS",$A$8:$A$50,0)-1,0)-(OFFSET(E17,-MATCH("PROYECTOS",$A$8:$A$50,0),0))</f>
        <v>0</v>
      </c>
      <c r="F17" s="43">
        <f t="shared" ca="1" si="3"/>
        <v>0</v>
      </c>
      <c r="G17" s="43">
        <f t="shared" ca="1" si="3"/>
        <v>0</v>
      </c>
      <c r="H17" s="43">
        <f t="shared" ca="1" si="3"/>
        <v>0</v>
      </c>
      <c r="I17" s="44">
        <f t="shared" ca="1" si="1"/>
        <v>0</v>
      </c>
      <c r="J17" s="45">
        <f t="shared" ca="1" si="2"/>
        <v>0</v>
      </c>
      <c r="K17" s="4"/>
    </row>
    <row r="18" spans="1:11" ht="15.75" thickBot="1" x14ac:dyDescent="0.3"/>
    <row r="19" spans="1:11" ht="15.75" thickBot="1" x14ac:dyDescent="0.3">
      <c r="A19" s="85" t="s">
        <v>321</v>
      </c>
      <c r="B19" s="86"/>
      <c r="C19" s="86"/>
      <c r="D19" s="87"/>
    </row>
    <row r="20" spans="1:11" ht="15.75" thickBot="1" x14ac:dyDescent="0.3">
      <c r="A20" s="1" t="s">
        <v>1141</v>
      </c>
    </row>
    <row r="21" spans="1:11" ht="45" customHeight="1" x14ac:dyDescent="0.25">
      <c r="A21" s="78" t="s">
        <v>323</v>
      </c>
      <c r="B21" s="79"/>
      <c r="C21" s="79"/>
      <c r="D21" s="90" t="s">
        <v>324</v>
      </c>
    </row>
    <row r="22" spans="1:11" ht="15.75" thickBot="1" x14ac:dyDescent="0.3">
      <c r="A22" s="88"/>
      <c r="B22" s="89"/>
      <c r="C22" s="89"/>
      <c r="D22" s="91"/>
    </row>
    <row r="23" spans="1:11" x14ac:dyDescent="0.25">
      <c r="A23" s="15"/>
      <c r="B23" s="17">
        <v>3000001</v>
      </c>
      <c r="C23" s="17" t="s">
        <v>281</v>
      </c>
      <c r="D23" s="21">
        <v>3.7959475357556074E-2</v>
      </c>
    </row>
    <row r="24" spans="1:11" ht="25.5" x14ac:dyDescent="0.25">
      <c r="A24" s="15"/>
      <c r="B24" s="17">
        <v>3000216</v>
      </c>
      <c r="C24" s="17" t="s">
        <v>1122</v>
      </c>
      <c r="D24" s="21">
        <v>5.9394644231532172E-2</v>
      </c>
    </row>
    <row r="25" spans="1:11" ht="25.5" x14ac:dyDescent="0.25">
      <c r="A25" s="15"/>
      <c r="B25" s="17">
        <v>3000217</v>
      </c>
      <c r="C25" s="17" t="s">
        <v>1123</v>
      </c>
      <c r="D25" s="21">
        <v>3.5338385059588757E-2</v>
      </c>
    </row>
    <row r="26" spans="1:11" ht="25.5" x14ac:dyDescent="0.25">
      <c r="A26" s="15"/>
      <c r="B26" s="17">
        <v>3000221</v>
      </c>
      <c r="C26" s="17" t="s">
        <v>1124</v>
      </c>
      <c r="D26" s="21">
        <v>3.4955049809363613E-2</v>
      </c>
    </row>
    <row r="27" spans="1:11" ht="25.5" x14ac:dyDescent="0.25">
      <c r="A27" s="15"/>
      <c r="B27" s="17">
        <v>3000464</v>
      </c>
      <c r="C27" s="17" t="s">
        <v>1125</v>
      </c>
      <c r="D27" s="21">
        <v>4.8771279281015011E-2</v>
      </c>
    </row>
    <row r="28" spans="1:11" ht="38.25" x14ac:dyDescent="0.25">
      <c r="A28" s="15"/>
      <c r="B28" s="17">
        <v>3000465</v>
      </c>
      <c r="C28" s="17" t="s">
        <v>1126</v>
      </c>
      <c r="D28" s="21">
        <v>4.6946631971753826E-2</v>
      </c>
    </row>
    <row r="29" spans="1:11" ht="38.25" x14ac:dyDescent="0.25">
      <c r="A29" s="15"/>
      <c r="B29" s="17">
        <v>3000466</v>
      </c>
      <c r="C29" s="17" t="s">
        <v>1127</v>
      </c>
      <c r="D29" s="21">
        <v>2.5735477147293798E-2</v>
      </c>
    </row>
    <row r="30" spans="1:11" ht="38.25" x14ac:dyDescent="0.25">
      <c r="A30" s="15"/>
      <c r="B30" s="17">
        <v>3000467</v>
      </c>
      <c r="C30" s="17" t="s">
        <v>1128</v>
      </c>
      <c r="D30" s="21">
        <v>1.7769392811450353E-2</v>
      </c>
    </row>
    <row r="31" spans="1:11" ht="39" thickBot="1" x14ac:dyDescent="0.3">
      <c r="A31" s="22"/>
      <c r="B31" s="24">
        <v>3000468</v>
      </c>
      <c r="C31" s="24" t="s">
        <v>1129</v>
      </c>
      <c r="D31" s="28">
        <v>5.1313704207405747E-2</v>
      </c>
    </row>
  </sheetData>
  <mergeCells count="10">
    <mergeCell ref="A19:D19"/>
    <mergeCell ref="A21:C22"/>
    <mergeCell ref="D21:D22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79</v>
      </c>
      <c r="B1" s="47" t="s">
        <v>45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1121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171.49000699999999</v>
      </c>
      <c r="I6" s="12">
        <v>181.04092199999999</v>
      </c>
      <c r="J6" s="12">
        <v>7.059915919999999</v>
      </c>
      <c r="K6" s="12">
        <v>0</v>
      </c>
      <c r="L6" s="12">
        <v>7.059915919999999</v>
      </c>
      <c r="M6" s="13">
        <v>0</v>
      </c>
      <c r="N6" s="14">
        <v>3.899624373322623E-2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171.49000700000005</v>
      </c>
      <c r="I7" s="36">
        <f ca="1">SUM(I8:OFFSET(I6,MATCH("PROYECTOS",$A$8:$A$50,0),0))</f>
        <v>181.04092200000002</v>
      </c>
      <c r="J7" s="36">
        <f ca="1">SUM(J8:OFFSET(J6,MATCH("PROYECTOS",$A$8:$A$50,0),0))</f>
        <v>7.059915919999999</v>
      </c>
      <c r="K7" s="36">
        <f ca="1">SUM(K8:OFFSET(K6,MATCH("PROYECTOS",$A$8:$A$50,0),0))</f>
        <v>0</v>
      </c>
      <c r="L7" s="36">
        <f ca="1">SUM(L8:OFFSET(L6,MATCH("PROYECTOS",$A$8:$A$50,0),0))</f>
        <v>7.059915919999999</v>
      </c>
      <c r="M7" s="37">
        <f ca="1">IFERROR(K7/I7,0)</f>
        <v>0</v>
      </c>
      <c r="N7" s="38">
        <f ca="1">IFERROR(SUM(K7,L7)/I7,0)</f>
        <v>3.899624373322623E-2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18.468577</v>
      </c>
      <c r="I8" s="19">
        <v>22.627220000000001</v>
      </c>
      <c r="J8" s="19">
        <f t="shared" ref="J8:J16" si="0">SUM(K8,L8)</f>
        <v>0.85891740000000016</v>
      </c>
      <c r="K8" s="19">
        <v>0</v>
      </c>
      <c r="L8" s="19">
        <v>0.85891740000000016</v>
      </c>
      <c r="M8" s="20">
        <f t="shared" ref="M8:M17" si="1">IFERROR(K8/I8,0)</f>
        <v>0</v>
      </c>
      <c r="N8" s="21">
        <f t="shared" ref="N8:N17" si="2">IFERROR(SUM(K8,L8)/I8,0)</f>
        <v>3.7959475357556081E-2</v>
      </c>
      <c r="O8" s="68">
        <v>1.1046527500000001</v>
      </c>
      <c r="P8" s="19">
        <v>7</v>
      </c>
      <c r="Q8" s="21">
        <f>IFERROR(P8/O8,0)</f>
        <v>6.3368330002346891</v>
      </c>
    </row>
    <row r="9" spans="1:17" ht="25.5" x14ac:dyDescent="0.25">
      <c r="A9" s="15"/>
      <c r="B9" s="17">
        <v>5001693</v>
      </c>
      <c r="C9" s="17" t="s">
        <v>1130</v>
      </c>
      <c r="D9" s="66">
        <v>3000216</v>
      </c>
      <c r="E9" s="17" t="s">
        <v>1122</v>
      </c>
      <c r="F9" s="67">
        <v>231</v>
      </c>
      <c r="G9" s="17" t="s">
        <v>1137</v>
      </c>
      <c r="H9" s="18">
        <v>9.3668929999999992</v>
      </c>
      <c r="I9" s="19">
        <v>7.2289689999999993</v>
      </c>
      <c r="J9" s="19">
        <f t="shared" si="0"/>
        <v>0.47737642000000002</v>
      </c>
      <c r="K9" s="19">
        <v>0</v>
      </c>
      <c r="L9" s="19">
        <v>0.47737642000000002</v>
      </c>
      <c r="M9" s="20">
        <f t="shared" si="1"/>
        <v>0</v>
      </c>
      <c r="N9" s="21">
        <f t="shared" si="2"/>
        <v>6.603658419340297E-2</v>
      </c>
      <c r="O9" s="68">
        <v>0.51059435999999991</v>
      </c>
      <c r="P9" s="19">
        <v>2</v>
      </c>
      <c r="Q9" s="21">
        <f t="shared" ref="Q9:Q16" si="3">IFERROR(P9/O9,0)</f>
        <v>3.9170037052504858</v>
      </c>
    </row>
    <row r="10" spans="1:17" ht="25.5" x14ac:dyDescent="0.25">
      <c r="A10" s="15"/>
      <c r="B10" s="17">
        <v>5001694</v>
      </c>
      <c r="C10" s="17" t="s">
        <v>1131</v>
      </c>
      <c r="D10" s="66">
        <v>3000216</v>
      </c>
      <c r="E10" s="17" t="s">
        <v>1122</v>
      </c>
      <c r="F10" s="67">
        <v>6</v>
      </c>
      <c r="G10" s="17" t="s">
        <v>635</v>
      </c>
      <c r="H10" s="18">
        <v>4.2170720000000008</v>
      </c>
      <c r="I10" s="19">
        <v>3.5709900000000001</v>
      </c>
      <c r="J10" s="19">
        <f t="shared" si="0"/>
        <v>0.14890769999999998</v>
      </c>
      <c r="K10" s="19">
        <v>0</v>
      </c>
      <c r="L10" s="19">
        <v>0.14890769999999998</v>
      </c>
      <c r="M10" s="20">
        <f t="shared" si="1"/>
        <v>0</v>
      </c>
      <c r="N10" s="21">
        <f t="shared" si="2"/>
        <v>4.1699276671175213E-2</v>
      </c>
      <c r="O10" s="68">
        <v>0.23412943999999997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5001695</v>
      </c>
      <c r="C11" s="17" t="s">
        <v>1132</v>
      </c>
      <c r="D11" s="66">
        <v>3000217</v>
      </c>
      <c r="E11" s="17" t="s">
        <v>1123</v>
      </c>
      <c r="F11" s="67">
        <v>232</v>
      </c>
      <c r="G11" s="17" t="s">
        <v>1138</v>
      </c>
      <c r="H11" s="18">
        <v>105.998852</v>
      </c>
      <c r="I11" s="19">
        <v>112.37452400000004</v>
      </c>
      <c r="J11" s="19">
        <f t="shared" si="0"/>
        <v>3.9711341999999998</v>
      </c>
      <c r="K11" s="19">
        <v>0</v>
      </c>
      <c r="L11" s="19">
        <v>3.9711341999999998</v>
      </c>
      <c r="M11" s="20">
        <f t="shared" si="1"/>
        <v>0</v>
      </c>
      <c r="N11" s="21">
        <f t="shared" si="2"/>
        <v>3.5338385059588757E-2</v>
      </c>
      <c r="O11" s="68">
        <v>5.8682897499999971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5001699</v>
      </c>
      <c r="C12" s="17" t="s">
        <v>1133</v>
      </c>
      <c r="D12" s="66">
        <v>3000221</v>
      </c>
      <c r="E12" s="17" t="s">
        <v>1124</v>
      </c>
      <c r="F12" s="67">
        <v>18</v>
      </c>
      <c r="G12" s="17" t="s">
        <v>1139</v>
      </c>
      <c r="H12" s="18">
        <v>5.0965030000000002</v>
      </c>
      <c r="I12" s="19">
        <v>5.2807340000000007</v>
      </c>
      <c r="J12" s="19">
        <f t="shared" si="0"/>
        <v>0.18458831999999997</v>
      </c>
      <c r="K12" s="19">
        <v>0</v>
      </c>
      <c r="L12" s="19">
        <v>0.18458831999999997</v>
      </c>
      <c r="M12" s="20">
        <f t="shared" si="1"/>
        <v>0</v>
      </c>
      <c r="N12" s="21">
        <f t="shared" si="2"/>
        <v>3.4955049809363613E-2</v>
      </c>
      <c r="O12" s="68">
        <v>0.24771511000000002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5003312</v>
      </c>
      <c r="C13" s="17" t="s">
        <v>1134</v>
      </c>
      <c r="D13" s="66">
        <v>3000465</v>
      </c>
      <c r="E13" s="17" t="s">
        <v>1126</v>
      </c>
      <c r="F13" s="67">
        <v>232</v>
      </c>
      <c r="G13" s="17" t="s">
        <v>1138</v>
      </c>
      <c r="H13" s="18">
        <v>9.0095080000000003</v>
      </c>
      <c r="I13" s="19">
        <v>17.601812000000002</v>
      </c>
      <c r="J13" s="19">
        <f t="shared" si="0"/>
        <v>0.82634578999999997</v>
      </c>
      <c r="K13" s="19">
        <v>0</v>
      </c>
      <c r="L13" s="19">
        <v>0.82634578999999997</v>
      </c>
      <c r="M13" s="20">
        <f t="shared" si="1"/>
        <v>0</v>
      </c>
      <c r="N13" s="21">
        <f t="shared" si="2"/>
        <v>4.6946631971753812E-2</v>
      </c>
      <c r="O13" s="68">
        <v>1.2528145799999997</v>
      </c>
      <c r="P13" s="19">
        <v>937</v>
      </c>
      <c r="Q13" s="21">
        <f t="shared" si="3"/>
        <v>747.9159445925352</v>
      </c>
    </row>
    <row r="14" spans="1:17" ht="38.25" x14ac:dyDescent="0.25">
      <c r="A14" s="15"/>
      <c r="B14" s="17">
        <v>5003313</v>
      </c>
      <c r="C14" s="17" t="s">
        <v>1135</v>
      </c>
      <c r="D14" s="66">
        <v>3000466</v>
      </c>
      <c r="E14" s="17" t="s">
        <v>1127</v>
      </c>
      <c r="F14" s="67">
        <v>232</v>
      </c>
      <c r="G14" s="17" t="s">
        <v>1138</v>
      </c>
      <c r="H14" s="18">
        <v>2.765136</v>
      </c>
      <c r="I14" s="19">
        <v>1.9660909999999998</v>
      </c>
      <c r="J14" s="19">
        <f t="shared" si="0"/>
        <v>5.0598289999999997E-2</v>
      </c>
      <c r="K14" s="19">
        <v>0</v>
      </c>
      <c r="L14" s="19">
        <v>5.0598289999999997E-2</v>
      </c>
      <c r="M14" s="20">
        <f t="shared" si="1"/>
        <v>0</v>
      </c>
      <c r="N14" s="21">
        <f t="shared" si="2"/>
        <v>2.5735477147293795E-2</v>
      </c>
      <c r="O14" s="68">
        <v>0.14458163000000002</v>
      </c>
      <c r="P14" s="19">
        <v>1341</v>
      </c>
      <c r="Q14" s="21">
        <f t="shared" si="3"/>
        <v>9275.0372229169079</v>
      </c>
    </row>
    <row r="15" spans="1:17" ht="25.5" x14ac:dyDescent="0.25">
      <c r="A15" s="15"/>
      <c r="B15" s="17">
        <v>5003387</v>
      </c>
      <c r="C15" s="17" t="s">
        <v>1136</v>
      </c>
      <c r="D15" s="66">
        <v>3000216</v>
      </c>
      <c r="E15" s="17" t="s">
        <v>1122</v>
      </c>
      <c r="F15" s="67">
        <v>231</v>
      </c>
      <c r="G15" s="17" t="s">
        <v>1137</v>
      </c>
      <c r="H15" s="18">
        <v>12.268500000000001</v>
      </c>
      <c r="I15" s="19">
        <v>5.4449179999999995</v>
      </c>
      <c r="J15" s="19">
        <f t="shared" si="0"/>
        <v>0.33857456999999996</v>
      </c>
      <c r="K15" s="19">
        <v>0</v>
      </c>
      <c r="L15" s="19">
        <v>0.33857456999999996</v>
      </c>
      <c r="M15" s="20">
        <f t="shared" si="1"/>
        <v>0</v>
      </c>
      <c r="N15" s="21">
        <f t="shared" si="2"/>
        <v>6.218175737449122E-2</v>
      </c>
      <c r="O15" s="68">
        <v>0.36497531</v>
      </c>
      <c r="P15" s="19">
        <v>15</v>
      </c>
      <c r="Q15" s="21">
        <f t="shared" si="3"/>
        <v>41.098670482669085</v>
      </c>
    </row>
    <row r="16" spans="1:17" x14ac:dyDescent="0.25">
      <c r="A16" s="15"/>
      <c r="B16" s="17">
        <v>9000000</v>
      </c>
      <c r="C16" s="17" t="s">
        <v>309</v>
      </c>
      <c r="D16" s="66">
        <v>9000000</v>
      </c>
      <c r="E16" s="17" t="s">
        <v>310</v>
      </c>
      <c r="F16" s="67"/>
      <c r="G16" s="17" t="s">
        <v>317</v>
      </c>
      <c r="H16" s="18">
        <v>4.2989660000000001</v>
      </c>
      <c r="I16" s="19">
        <v>4.9456639999999989</v>
      </c>
      <c r="J16" s="19">
        <f t="shared" si="0"/>
        <v>0.20347323000000003</v>
      </c>
      <c r="K16" s="19">
        <v>0</v>
      </c>
      <c r="L16" s="19">
        <v>0.20347323000000003</v>
      </c>
      <c r="M16" s="20">
        <f t="shared" si="1"/>
        <v>0</v>
      </c>
      <c r="N16" s="21">
        <f t="shared" si="2"/>
        <v>4.1141741533593887E-2</v>
      </c>
      <c r="O16" s="68">
        <v>0.30064547000000003</v>
      </c>
      <c r="P16" s="19"/>
      <c r="Q16" s="21">
        <f t="shared" si="3"/>
        <v>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80</v>
      </c>
      <c r="B1" s="48" t="s">
        <v>46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1142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84.200426000000022</v>
      </c>
      <c r="E6" s="12">
        <v>90.108677999999998</v>
      </c>
      <c r="F6" s="12">
        <v>5.7726955000000002</v>
      </c>
      <c r="G6" s="12">
        <v>0</v>
      </c>
      <c r="H6" s="12">
        <v>5.7726955000000002</v>
      </c>
      <c r="I6" s="13">
        <v>0</v>
      </c>
      <c r="J6" s="14">
        <v>6.4063702055422458E-2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83.927426000000011</v>
      </c>
      <c r="E7" s="36">
        <f ca="1">SUM(E8:OFFSET(E6,MATCH("GOBIERNOS REGIONALES",$A$8:$A$50,0),0))</f>
        <v>89.403683999999998</v>
      </c>
      <c r="F7" s="36">
        <f ca="1">SUM(F8:OFFSET(F6,MATCH("GOBIERNOS REGIONALES",$A$8:$A$50,0),0))</f>
        <v>5.7689455000000001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5.7689455000000001</v>
      </c>
      <c r="I7" s="37">
        <f ca="1">IFERROR(G7/E7,0)</f>
        <v>0</v>
      </c>
      <c r="J7" s="38">
        <f ca="1">IFERROR(SUM(G7,H7)/E7,0)</f>
        <v>6.4526932693288117E-2</v>
      </c>
      <c r="K7" s="4"/>
    </row>
    <row r="8" spans="1:11" ht="25.5" x14ac:dyDescent="0.25">
      <c r="A8" s="15"/>
      <c r="B8" s="16">
        <v>39</v>
      </c>
      <c r="C8" s="17" t="s">
        <v>128</v>
      </c>
      <c r="D8" s="18">
        <v>83.927426000000011</v>
      </c>
      <c r="E8" s="19">
        <v>89.403683999999998</v>
      </c>
      <c r="F8" s="19">
        <f t="shared" ref="F8:F11" si="0">SUM(G8,H8)</f>
        <v>5.7689455000000001</v>
      </c>
      <c r="G8" s="19">
        <v>0</v>
      </c>
      <c r="H8" s="19">
        <v>5.7689455000000001</v>
      </c>
      <c r="I8" s="20">
        <f t="shared" ref="I8:I11" si="1">IFERROR(G8/E8,0)</f>
        <v>0</v>
      </c>
      <c r="J8" s="21">
        <f t="shared" ref="J8:J11" si="2">IFERROR(SUM(G8,H8)/E8,0)</f>
        <v>6.4526932693288117E-2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8.3500000000000005E-2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0</v>
      </c>
      <c r="E10" s="19">
        <v>8.3500000000000005E-2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238</v>
      </c>
      <c r="B11" s="56"/>
      <c r="C11" s="41"/>
      <c r="D11" s="42">
        <v>0.27300000000000002</v>
      </c>
      <c r="E11" s="43">
        <v>0.62149399999999999</v>
      </c>
      <c r="F11" s="43">
        <f t="shared" si="0"/>
        <v>3.7499999999999999E-3</v>
      </c>
      <c r="G11" s="43">
        <v>0</v>
      </c>
      <c r="H11" s="43">
        <v>3.7499999999999999E-3</v>
      </c>
      <c r="I11" s="44">
        <f t="shared" si="1"/>
        <v>0</v>
      </c>
      <c r="J11" s="45">
        <f t="shared" si="2"/>
        <v>6.033847470772043E-3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16</v>
      </c>
      <c r="B1" s="47" t="s">
        <v>363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367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521.51113799999996</v>
      </c>
      <c r="I6" s="12">
        <v>542.85125000000005</v>
      </c>
      <c r="J6" s="12">
        <v>43.771919289999992</v>
      </c>
      <c r="K6" s="12">
        <v>0</v>
      </c>
      <c r="L6" s="12">
        <v>43.771919289999992</v>
      </c>
      <c r="M6" s="13">
        <v>0</v>
      </c>
      <c r="N6" s="14">
        <v>8.0633358198954105E-2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520.90963800000009</v>
      </c>
      <c r="I7" s="36">
        <f ca="1">SUM(I8:OFFSET(I6,MATCH("PROYECTOS",$A$8:$A$50,0),0))</f>
        <v>542.74704499999984</v>
      </c>
      <c r="J7" s="36">
        <f ca="1">SUM(J8:OFFSET(J6,MATCH("PROYECTOS",$A$8:$A$50,0),0))</f>
        <v>43.771919290000014</v>
      </c>
      <c r="K7" s="36">
        <f ca="1">SUM(K8:OFFSET(K6,MATCH("PROYECTOS",$A$8:$A$50,0),0))</f>
        <v>0</v>
      </c>
      <c r="L7" s="36">
        <f ca="1">SUM(L8:OFFSET(L6,MATCH("PROYECTOS",$A$8:$A$50,0),0))</f>
        <v>43.771919290000014</v>
      </c>
      <c r="M7" s="37">
        <f ca="1">IFERROR(K7/I7,0)</f>
        <v>0</v>
      </c>
      <c r="N7" s="38">
        <f ca="1">IFERROR(SUM(K7,L7)/I7,0)</f>
        <v>8.0648839442322581E-2</v>
      </c>
      <c r="O7" s="62"/>
      <c r="P7" s="36"/>
      <c r="Q7" s="38"/>
    </row>
    <row r="8" spans="1:17" ht="38.25" x14ac:dyDescent="0.25">
      <c r="A8" s="15"/>
      <c r="B8" s="17">
        <v>5000069</v>
      </c>
      <c r="C8" s="17" t="s">
        <v>392</v>
      </c>
      <c r="D8" s="66">
        <v>3043959</v>
      </c>
      <c r="E8" s="17" t="s">
        <v>383</v>
      </c>
      <c r="F8" s="67">
        <v>259</v>
      </c>
      <c r="G8" s="17" t="s">
        <v>399</v>
      </c>
      <c r="H8" s="18">
        <v>40.698900999999964</v>
      </c>
      <c r="I8" s="19">
        <v>40.782906999999973</v>
      </c>
      <c r="J8" s="19">
        <f t="shared" ref="J8:J15" si="0">SUM(K8,L8)</f>
        <v>2.4123992399999996</v>
      </c>
      <c r="K8" s="19">
        <v>0</v>
      </c>
      <c r="L8" s="19">
        <v>2.4123992399999996</v>
      </c>
      <c r="M8" s="20">
        <f t="shared" ref="M8:M16" si="1">IFERROR(K8/I8,0)</f>
        <v>0</v>
      </c>
      <c r="N8" s="21">
        <f t="shared" ref="N8:N16" si="2">IFERROR(SUM(K8,L8)/I8,0)</f>
        <v>5.915221394100232E-2</v>
      </c>
      <c r="O8" s="68">
        <v>2.6085345800000015</v>
      </c>
      <c r="P8" s="19">
        <v>114925</v>
      </c>
      <c r="Q8" s="21">
        <f>IFERROR(P8/O8,0)</f>
        <v>44057.303622173924</v>
      </c>
    </row>
    <row r="9" spans="1:17" ht="38.25" x14ac:dyDescent="0.25">
      <c r="A9" s="15"/>
      <c r="B9" s="17">
        <v>5000079</v>
      </c>
      <c r="C9" s="17" t="s">
        <v>393</v>
      </c>
      <c r="D9" s="66">
        <v>3043969</v>
      </c>
      <c r="E9" s="17" t="s">
        <v>387</v>
      </c>
      <c r="F9" s="67">
        <v>87</v>
      </c>
      <c r="G9" s="17" t="s">
        <v>400</v>
      </c>
      <c r="H9" s="18">
        <v>82.771920000000023</v>
      </c>
      <c r="I9" s="19">
        <v>86.98157700000003</v>
      </c>
      <c r="J9" s="19">
        <f t="shared" si="0"/>
        <v>6.3667107200000004</v>
      </c>
      <c r="K9" s="19">
        <v>0</v>
      </c>
      <c r="L9" s="19">
        <v>6.3667107200000004</v>
      </c>
      <c r="M9" s="20">
        <f t="shared" si="1"/>
        <v>0</v>
      </c>
      <c r="N9" s="21">
        <f t="shared" si="2"/>
        <v>7.3196082890058412E-2</v>
      </c>
      <c r="O9" s="68">
        <v>3.6653319599999992</v>
      </c>
      <c r="P9" s="19">
        <v>31760.5</v>
      </c>
      <c r="Q9" s="21">
        <f t="shared" ref="Q9:Q15" si="3">IFERROR(P9/O9,0)</f>
        <v>8665.108739564208</v>
      </c>
    </row>
    <row r="10" spans="1:17" ht="25.5" x14ac:dyDescent="0.25">
      <c r="A10" s="15"/>
      <c r="B10" s="17">
        <v>5004433</v>
      </c>
      <c r="C10" s="17" t="s">
        <v>394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27.476214000000006</v>
      </c>
      <c r="I10" s="19">
        <v>28.397211000000002</v>
      </c>
      <c r="J10" s="19">
        <f t="shared" si="0"/>
        <v>1.1618996800000001</v>
      </c>
      <c r="K10" s="19">
        <v>0</v>
      </c>
      <c r="L10" s="19">
        <v>1.1618996800000001</v>
      </c>
      <c r="M10" s="20">
        <f t="shared" si="1"/>
        <v>0</v>
      </c>
      <c r="N10" s="21">
        <f t="shared" si="2"/>
        <v>4.0915978685371605E-2</v>
      </c>
      <c r="O10" s="68">
        <v>1.4559094199999991</v>
      </c>
      <c r="P10" s="19">
        <v>152.5</v>
      </c>
      <c r="Q10" s="21">
        <f t="shared" si="3"/>
        <v>104.74552736941567</v>
      </c>
    </row>
    <row r="11" spans="1:17" ht="25.5" x14ac:dyDescent="0.25">
      <c r="A11" s="15"/>
      <c r="B11" s="17">
        <v>5004434</v>
      </c>
      <c r="C11" s="17" t="s">
        <v>395</v>
      </c>
      <c r="D11" s="66">
        <v>3000001</v>
      </c>
      <c r="E11" s="17" t="s">
        <v>281</v>
      </c>
      <c r="F11" s="67">
        <v>80</v>
      </c>
      <c r="G11" s="17" t="s">
        <v>316</v>
      </c>
      <c r="H11" s="18">
        <v>1.8678409999999996</v>
      </c>
      <c r="I11" s="19">
        <v>1.8738549999999996</v>
      </c>
      <c r="J11" s="19">
        <f t="shared" si="0"/>
        <v>3.990548E-2</v>
      </c>
      <c r="K11" s="19">
        <v>0</v>
      </c>
      <c r="L11" s="19">
        <v>3.990548E-2</v>
      </c>
      <c r="M11" s="20">
        <f t="shared" si="1"/>
        <v>0</v>
      </c>
      <c r="N11" s="21">
        <f t="shared" si="2"/>
        <v>2.129592737965318E-2</v>
      </c>
      <c r="O11" s="68">
        <v>6.5493820000000008E-2</v>
      </c>
      <c r="P11" s="19">
        <v>10</v>
      </c>
      <c r="Q11" s="21">
        <f t="shared" si="3"/>
        <v>152.68616183939184</v>
      </c>
    </row>
    <row r="12" spans="1:17" ht="25.5" x14ac:dyDescent="0.25">
      <c r="A12" s="15"/>
      <c r="B12" s="17">
        <v>5004436</v>
      </c>
      <c r="C12" s="17" t="s">
        <v>396</v>
      </c>
      <c r="D12" s="66">
        <v>3000612</v>
      </c>
      <c r="E12" s="17" t="s">
        <v>368</v>
      </c>
      <c r="F12" s="67">
        <v>87</v>
      </c>
      <c r="G12" s="17" t="s">
        <v>400</v>
      </c>
      <c r="H12" s="18">
        <v>63.326841000000002</v>
      </c>
      <c r="I12" s="19">
        <v>66.328438000000006</v>
      </c>
      <c r="J12" s="19">
        <f t="shared" si="0"/>
        <v>5.1142748900000017</v>
      </c>
      <c r="K12" s="19">
        <v>0</v>
      </c>
      <c r="L12" s="19">
        <v>5.1142748900000017</v>
      </c>
      <c r="M12" s="20">
        <f t="shared" si="1"/>
        <v>0</v>
      </c>
      <c r="N12" s="21">
        <f t="shared" si="2"/>
        <v>7.7105311751800965E-2</v>
      </c>
      <c r="O12" s="68">
        <v>4.6803907699999989</v>
      </c>
      <c r="P12" s="19">
        <v>139840.5</v>
      </c>
      <c r="Q12" s="21">
        <f t="shared" si="3"/>
        <v>29877.953972633793</v>
      </c>
    </row>
    <row r="13" spans="1:17" ht="38.25" x14ac:dyDescent="0.25">
      <c r="A13" s="15"/>
      <c r="B13" s="17">
        <v>5004438</v>
      </c>
      <c r="C13" s="17" t="s">
        <v>397</v>
      </c>
      <c r="D13" s="66">
        <v>3000614</v>
      </c>
      <c r="E13" s="17" t="s">
        <v>370</v>
      </c>
      <c r="F13" s="67">
        <v>393</v>
      </c>
      <c r="G13" s="17" t="s">
        <v>401</v>
      </c>
      <c r="H13" s="18">
        <v>72.822829999999996</v>
      </c>
      <c r="I13" s="19">
        <v>75.134025999999992</v>
      </c>
      <c r="J13" s="19">
        <f t="shared" si="0"/>
        <v>2.7846881700000004</v>
      </c>
      <c r="K13" s="19">
        <v>0</v>
      </c>
      <c r="L13" s="19">
        <v>2.7846881700000004</v>
      </c>
      <c r="M13" s="20">
        <f t="shared" si="1"/>
        <v>0</v>
      </c>
      <c r="N13" s="21">
        <f t="shared" si="2"/>
        <v>3.7062943625568535E-2</v>
      </c>
      <c r="O13" s="68">
        <v>3.0625906000000001</v>
      </c>
      <c r="P13" s="19">
        <v>13759</v>
      </c>
      <c r="Q13" s="21">
        <f t="shared" si="3"/>
        <v>4492.6017862132794</v>
      </c>
    </row>
    <row r="14" spans="1:17" ht="51" x14ac:dyDescent="0.25">
      <c r="A14" s="15"/>
      <c r="B14" s="17">
        <v>5005161</v>
      </c>
      <c r="C14" s="17" t="s">
        <v>398</v>
      </c>
      <c r="D14" s="66">
        <v>3000672</v>
      </c>
      <c r="E14" s="17" t="s">
        <v>374</v>
      </c>
      <c r="F14" s="67">
        <v>394</v>
      </c>
      <c r="G14" s="17" t="s">
        <v>402</v>
      </c>
      <c r="H14" s="18">
        <v>31.577216</v>
      </c>
      <c r="I14" s="19">
        <v>33.156078000000008</v>
      </c>
      <c r="J14" s="19">
        <f t="shared" si="0"/>
        <v>1.2584124200000002</v>
      </c>
      <c r="K14" s="19">
        <v>0</v>
      </c>
      <c r="L14" s="19">
        <v>1.2584124200000002</v>
      </c>
      <c r="M14" s="20">
        <f t="shared" si="1"/>
        <v>0</v>
      </c>
      <c r="N14" s="21">
        <f t="shared" si="2"/>
        <v>3.7954200131873256E-2</v>
      </c>
      <c r="O14" s="68">
        <v>1.7337112699999999</v>
      </c>
      <c r="P14" s="19">
        <v>1621</v>
      </c>
      <c r="Q14" s="21">
        <f t="shared" si="3"/>
        <v>934.98844245270436</v>
      </c>
    </row>
    <row r="15" spans="1:17" x14ac:dyDescent="0.25">
      <c r="A15" s="15"/>
      <c r="B15" s="17">
        <v>9000000</v>
      </c>
      <c r="C15" s="17" t="s">
        <v>309</v>
      </c>
      <c r="D15" s="66">
        <v>9000000</v>
      </c>
      <c r="E15" s="17" t="s">
        <v>310</v>
      </c>
      <c r="F15" s="67"/>
      <c r="G15" s="17" t="s">
        <v>317</v>
      </c>
      <c r="H15" s="18">
        <v>200.36787500000005</v>
      </c>
      <c r="I15" s="19">
        <v>210.09295299999985</v>
      </c>
      <c r="J15" s="19">
        <f t="shared" si="0"/>
        <v>24.633628690000013</v>
      </c>
      <c r="K15" s="19">
        <v>0</v>
      </c>
      <c r="L15" s="19">
        <v>24.633628690000013</v>
      </c>
      <c r="M15" s="20">
        <f t="shared" si="1"/>
        <v>0</v>
      </c>
      <c r="N15" s="21">
        <f t="shared" si="2"/>
        <v>0.11725109451910093</v>
      </c>
      <c r="O15" s="68">
        <v>14.701015000000005</v>
      </c>
      <c r="P15" s="19"/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0.60149999999987358</v>
      </c>
      <c r="I16" s="43">
        <f t="shared" ref="I16:L16" ca="1" si="4">OFFSET(I16,-MATCH("PROYECTOS",$A$8:$A$50,0)-1,0)-(OFFSET(I16,-MATCH("PROYECTOS",$A$8:$A$50,0),0))</f>
        <v>0.10420500000020638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80</v>
      </c>
      <c r="B1" s="49" t="s">
        <v>46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1143</v>
      </c>
      <c r="L2" s="70" t="s">
        <v>1161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84.200426000000022</v>
      </c>
      <c r="E6" s="12">
        <f ca="1">SUM(E7:OFFSET(E7,50,0))</f>
        <v>90.108677999999998</v>
      </c>
      <c r="F6" s="12">
        <f ca="1">SUM(F7:OFFSET(F7,50,0))</f>
        <v>5.7726955000000002</v>
      </c>
      <c r="G6" s="12">
        <f ca="1">SUM(G7:OFFSET(G7,50,0))</f>
        <v>0</v>
      </c>
      <c r="H6" s="12">
        <f ca="1">SUM(H7:OFFSET(H7,50,0))</f>
        <v>5.7726955000000002</v>
      </c>
      <c r="I6" s="13">
        <f ca="1">IFERROR(G6/E6,0)</f>
        <v>0</v>
      </c>
      <c r="J6" s="14">
        <f ca="1">IFERROR(SUM(G6,H6)/E6,0)</f>
        <v>6.4063702055422458E-2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8.3500000000000005E-2</v>
      </c>
      <c r="F7" s="19">
        <f t="shared" ref="F7:F16" si="0">SUM(G7,H7)</f>
        <v>0</v>
      </c>
      <c r="G7" s="19">
        <v>0</v>
      </c>
      <c r="H7" s="19">
        <v>0</v>
      </c>
      <c r="I7" s="20">
        <f t="shared" ref="I7:I16" si="1">IFERROR(G7/E7,0)</f>
        <v>0</v>
      </c>
      <c r="J7" s="21">
        <f t="shared" ref="J7:J16" si="2">IFERROR(SUM(G7,H7)/E7,0)</f>
        <v>0</v>
      </c>
      <c r="K7" s="4"/>
      <c r="L7" t="s">
        <v>269</v>
      </c>
      <c r="M7" s="5">
        <v>5.7689455000000001</v>
      </c>
      <c r="N7" s="69">
        <v>6.4526932693288117E-2</v>
      </c>
    </row>
    <row r="8" spans="1:14" x14ac:dyDescent="0.25">
      <c r="A8" s="15"/>
      <c r="B8" s="53">
        <v>2</v>
      </c>
      <c r="C8" s="17" t="s">
        <v>256</v>
      </c>
      <c r="D8" s="18">
        <v>3.5000000000000001E-3</v>
      </c>
      <c r="E8" s="19">
        <v>3.3E-3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267</v>
      </c>
      <c r="M8" s="5">
        <v>3.7499999999999999E-3</v>
      </c>
      <c r="N8" s="69">
        <v>2.7941494236601121E-2</v>
      </c>
    </row>
    <row r="9" spans="1:14" x14ac:dyDescent="0.25">
      <c r="A9" s="15"/>
      <c r="B9" s="53">
        <v>5</v>
      </c>
      <c r="C9" s="17" t="s">
        <v>259</v>
      </c>
      <c r="D9" s="18">
        <v>0</v>
      </c>
      <c r="E9" s="19">
        <v>4.4947000000000001E-2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255</v>
      </c>
      <c r="M9" s="5">
        <v>0</v>
      </c>
      <c r="N9" s="69">
        <v>0</v>
      </c>
    </row>
    <row r="10" spans="1:14" x14ac:dyDescent="0.25">
      <c r="A10" s="15"/>
      <c r="B10" s="53">
        <v>8</v>
      </c>
      <c r="C10" s="17" t="s">
        <v>262</v>
      </c>
      <c r="D10" s="18">
        <v>0.1</v>
      </c>
      <c r="E10" s="19">
        <v>0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256</v>
      </c>
      <c r="M10" s="5">
        <v>0</v>
      </c>
      <c r="N10" s="69">
        <v>0</v>
      </c>
    </row>
    <row r="11" spans="1:14" x14ac:dyDescent="0.25">
      <c r="A11" s="15"/>
      <c r="B11" s="53">
        <v>9</v>
      </c>
      <c r="C11" s="17" t="s">
        <v>263</v>
      </c>
      <c r="D11" s="18">
        <v>0</v>
      </c>
      <c r="E11" s="19">
        <v>1.3000000000000001E-2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259</v>
      </c>
      <c r="M11" s="5">
        <v>0</v>
      </c>
      <c r="N11" s="69">
        <v>0</v>
      </c>
    </row>
    <row r="12" spans="1:14" x14ac:dyDescent="0.25">
      <c r="A12" s="15"/>
      <c r="B12" s="53">
        <v>13</v>
      </c>
      <c r="C12" s="17" t="s">
        <v>267</v>
      </c>
      <c r="D12" s="18">
        <v>0.12000000000000001</v>
      </c>
      <c r="E12" s="19">
        <v>0.13420899999999999</v>
      </c>
      <c r="F12" s="19">
        <f t="shared" si="0"/>
        <v>3.7499999999999999E-3</v>
      </c>
      <c r="G12" s="19">
        <v>0</v>
      </c>
      <c r="H12" s="19">
        <v>3.7499999999999999E-3</v>
      </c>
      <c r="I12" s="20">
        <f t="shared" si="1"/>
        <v>0</v>
      </c>
      <c r="J12" s="21">
        <f t="shared" si="2"/>
        <v>2.7941494236601121E-2</v>
      </c>
      <c r="K12" s="4"/>
      <c r="L12" t="s">
        <v>262</v>
      </c>
      <c r="M12" s="5">
        <v>0</v>
      </c>
      <c r="N12" s="69">
        <v>0</v>
      </c>
    </row>
    <row r="13" spans="1:14" x14ac:dyDescent="0.25">
      <c r="A13" s="15"/>
      <c r="B13" s="53">
        <v>15</v>
      </c>
      <c r="C13" s="17" t="s">
        <v>269</v>
      </c>
      <c r="D13" s="18">
        <v>83.927426000000011</v>
      </c>
      <c r="E13" s="19">
        <v>89.403683999999998</v>
      </c>
      <c r="F13" s="19">
        <f t="shared" si="0"/>
        <v>5.7689455000000001</v>
      </c>
      <c r="G13" s="19">
        <v>0</v>
      </c>
      <c r="H13" s="19">
        <v>5.7689455000000001</v>
      </c>
      <c r="I13" s="20">
        <f t="shared" si="1"/>
        <v>0</v>
      </c>
      <c r="J13" s="21">
        <f t="shared" si="2"/>
        <v>6.4526932693288117E-2</v>
      </c>
      <c r="K13" s="4"/>
      <c r="L13" t="s">
        <v>263</v>
      </c>
      <c r="M13" s="5">
        <v>0</v>
      </c>
      <c r="N13" s="69">
        <v>0</v>
      </c>
    </row>
    <row r="14" spans="1:14" x14ac:dyDescent="0.25">
      <c r="A14" s="15"/>
      <c r="B14" s="53">
        <v>21</v>
      </c>
      <c r="C14" s="17" t="s">
        <v>275</v>
      </c>
      <c r="D14" s="18">
        <v>2.4500000000000001E-2</v>
      </c>
      <c r="E14" s="19">
        <v>2.4500000000000001E-2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275</v>
      </c>
      <c r="M14" s="5">
        <v>0</v>
      </c>
      <c r="N14" s="69">
        <v>0</v>
      </c>
    </row>
    <row r="15" spans="1:14" x14ac:dyDescent="0.25">
      <c r="A15" s="15"/>
      <c r="B15" s="53">
        <v>22</v>
      </c>
      <c r="C15" s="17" t="s">
        <v>276</v>
      </c>
      <c r="D15" s="18">
        <v>2.5000000000000001E-2</v>
      </c>
      <c r="E15" s="19">
        <v>2.5000000000000001E-2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276</v>
      </c>
      <c r="M15" s="5">
        <v>0</v>
      </c>
      <c r="N15" s="69">
        <v>0</v>
      </c>
    </row>
    <row r="16" spans="1:14" ht="15.75" thickBot="1" x14ac:dyDescent="0.3">
      <c r="A16" s="22"/>
      <c r="B16" s="54">
        <v>23</v>
      </c>
      <c r="C16" s="24" t="s">
        <v>277</v>
      </c>
      <c r="D16" s="25">
        <v>0</v>
      </c>
      <c r="E16" s="26">
        <v>0.37653799999999998</v>
      </c>
      <c r="F16" s="26">
        <f t="shared" si="0"/>
        <v>0</v>
      </c>
      <c r="G16" s="26">
        <v>0</v>
      </c>
      <c r="H16" s="26">
        <v>0</v>
      </c>
      <c r="I16" s="27">
        <f t="shared" si="1"/>
        <v>0</v>
      </c>
      <c r="J16" s="28">
        <f t="shared" si="2"/>
        <v>0</v>
      </c>
      <c r="K16" s="4"/>
      <c r="L16" t="s">
        <v>277</v>
      </c>
      <c r="M16" s="5">
        <v>0</v>
      </c>
      <c r="N16" s="69">
        <v>0</v>
      </c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8" width="0" hidden="1" customWidth="1"/>
  </cols>
  <sheetData>
    <row r="1" spans="1:11" ht="15.75" x14ac:dyDescent="0.25">
      <c r="A1" s="48">
        <v>80</v>
      </c>
      <c r="B1" s="47" t="s">
        <v>46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1144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84.200426000000022</v>
      </c>
      <c r="E6" s="12">
        <v>90.108677999999998</v>
      </c>
      <c r="F6" s="12">
        <v>5.7726955000000002</v>
      </c>
      <c r="G6" s="12">
        <v>0</v>
      </c>
      <c r="H6" s="12">
        <v>5.7726955000000002</v>
      </c>
      <c r="I6" s="13">
        <v>0</v>
      </c>
      <c r="J6" s="14">
        <v>6.4063702055422458E-2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84.075425999999993</v>
      </c>
      <c r="E7" s="36">
        <f ca="1">SUM(E8:OFFSET(E6,MATCH("PROYECTOS",$A$8:$A$50,0),0))</f>
        <v>89.578692999999987</v>
      </c>
      <c r="F7" s="36">
        <f ca="1">SUM(F8:OFFSET(F6,MATCH("PROYECTOS",$A$8:$A$50,0),0))</f>
        <v>5.7726955000000002</v>
      </c>
      <c r="G7" s="36">
        <f ca="1">SUM(G8:OFFSET(G6,MATCH("PROYECTOS",$A$8:$A$50,0),0))</f>
        <v>0</v>
      </c>
      <c r="H7" s="36">
        <f ca="1">SUM(H8:OFFSET(H6,MATCH("PROYECTOS",$A$8:$A$50,0),0))</f>
        <v>5.7726955000000002</v>
      </c>
      <c r="I7" s="37">
        <f ca="1">IFERROR(G7/E7,0)</f>
        <v>0</v>
      </c>
      <c r="J7" s="38">
        <f ca="1">IFERROR(SUM(G7,H7)/E7,0)</f>
        <v>6.4442729701358795E-2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20.617125999999999</v>
      </c>
      <c r="E8" s="19">
        <v>26.093383999999997</v>
      </c>
      <c r="F8" s="19">
        <f t="shared" ref="F8:F10" si="0">SUM(G8,H8)</f>
        <v>1.7377123100000003</v>
      </c>
      <c r="G8" s="19">
        <v>0</v>
      </c>
      <c r="H8" s="19">
        <v>1.7377123100000003</v>
      </c>
      <c r="I8" s="20">
        <f t="shared" ref="I8:I11" si="1">IFERROR(G8/E8,0)</f>
        <v>0</v>
      </c>
      <c r="J8" s="21">
        <f t="shared" ref="J8:J11" si="2">IFERROR(SUM(G8,H8)/E8,0)</f>
        <v>6.6595896875621827E-2</v>
      </c>
      <c r="K8" s="4"/>
    </row>
    <row r="9" spans="1:11" ht="38.25" x14ac:dyDescent="0.25">
      <c r="A9" s="15"/>
      <c r="B9" s="17">
        <v>3000223</v>
      </c>
      <c r="C9" s="17" t="s">
        <v>1146</v>
      </c>
      <c r="D9" s="18">
        <v>59.858300000000007</v>
      </c>
      <c r="E9" s="19">
        <v>59.885308999999992</v>
      </c>
      <c r="F9" s="19">
        <f t="shared" si="0"/>
        <v>4.0216670700000003</v>
      </c>
      <c r="G9" s="19">
        <v>0</v>
      </c>
      <c r="H9" s="19">
        <v>4.0216670700000003</v>
      </c>
      <c r="I9" s="20">
        <f t="shared" si="1"/>
        <v>0</v>
      </c>
      <c r="J9" s="21">
        <f t="shared" si="2"/>
        <v>6.7156154608803989E-2</v>
      </c>
      <c r="K9" s="4"/>
    </row>
    <row r="10" spans="1:11" ht="25.5" x14ac:dyDescent="0.25">
      <c r="A10" s="15"/>
      <c r="B10" s="17">
        <v>3000483</v>
      </c>
      <c r="C10" s="17" t="s">
        <v>1147</v>
      </c>
      <c r="D10" s="18">
        <v>3.6000000000000005</v>
      </c>
      <c r="E10" s="19">
        <v>3.6</v>
      </c>
      <c r="F10" s="19">
        <f t="shared" si="0"/>
        <v>1.3316119999999999E-2</v>
      </c>
      <c r="G10" s="19">
        <v>0</v>
      </c>
      <c r="H10" s="19">
        <v>1.3316119999999999E-2</v>
      </c>
      <c r="I10" s="20">
        <f t="shared" si="1"/>
        <v>0</v>
      </c>
      <c r="J10" s="21">
        <f t="shared" si="2"/>
        <v>3.6989222222222218E-3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0.12500000000002842</v>
      </c>
      <c r="E11" s="43">
        <f t="shared" ref="E11:H11" ca="1" si="3">OFFSET(E11,-MATCH("PROYECTOS",$A$8:$A$50,0)-1,0)-(OFFSET(E11,-MATCH("PROYECTOS",$A$8:$A$50,0),0))</f>
        <v>0.52998500000001059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1162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6.6595896875621827E-2</v>
      </c>
    </row>
    <row r="18" spans="1:4" ht="38.25" x14ac:dyDescent="0.25">
      <c r="A18" s="15"/>
      <c r="B18" s="17">
        <v>3000223</v>
      </c>
      <c r="C18" s="17" t="s">
        <v>1146</v>
      </c>
      <c r="D18" s="21">
        <v>6.7156154608803989E-2</v>
      </c>
    </row>
    <row r="19" spans="1:4" ht="26.25" thickBot="1" x14ac:dyDescent="0.3">
      <c r="A19" s="22"/>
      <c r="B19" s="24">
        <v>3000483</v>
      </c>
      <c r="C19" s="24" t="s">
        <v>1147</v>
      </c>
      <c r="D19" s="28">
        <v>3.6989222222222218E-3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80</v>
      </c>
      <c r="B1" s="47" t="s">
        <v>46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1145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84.200426000000022</v>
      </c>
      <c r="I6" s="12">
        <v>90.108677999999998</v>
      </c>
      <c r="J6" s="12">
        <v>5.7726955000000002</v>
      </c>
      <c r="K6" s="12">
        <v>0</v>
      </c>
      <c r="L6" s="12">
        <v>5.7726955000000002</v>
      </c>
      <c r="M6" s="13">
        <v>0</v>
      </c>
      <c r="N6" s="14">
        <v>6.4063702055422458E-2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84.075426000000007</v>
      </c>
      <c r="I7" s="36">
        <f ca="1">SUM(I8:OFFSET(I6,MATCH("PROYECTOS",$A$8:$A$50,0),0))</f>
        <v>89.578692999999987</v>
      </c>
      <c r="J7" s="36">
        <f ca="1">SUM(J8:OFFSET(J6,MATCH("PROYECTOS",$A$8:$A$50,0),0))</f>
        <v>5.7726954999999993</v>
      </c>
      <c r="K7" s="36">
        <f ca="1">SUM(K8:OFFSET(K6,MATCH("PROYECTOS",$A$8:$A$50,0),0))</f>
        <v>0</v>
      </c>
      <c r="L7" s="36">
        <f ca="1">SUM(L8:OFFSET(L6,MATCH("PROYECTOS",$A$8:$A$50,0),0))</f>
        <v>5.7726954999999993</v>
      </c>
      <c r="M7" s="37">
        <f ca="1">IFERROR(K7/I7,0)</f>
        <v>0</v>
      </c>
      <c r="N7" s="38">
        <f ca="1">IFERROR(SUM(K7,L7)/I7,0)</f>
        <v>6.4442729701358781E-2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19.228234</v>
      </c>
      <c r="I8" s="19">
        <v>24.653116999999998</v>
      </c>
      <c r="J8" s="19">
        <f t="shared" ref="J8:J22" si="0">SUM(K8,L8)</f>
        <v>1.7154165300000002</v>
      </c>
      <c r="K8" s="19">
        <v>0</v>
      </c>
      <c r="L8" s="19">
        <v>1.7154165300000002</v>
      </c>
      <c r="M8" s="20">
        <f t="shared" ref="M8:M23" si="1">IFERROR(K8/I8,0)</f>
        <v>0</v>
      </c>
      <c r="N8" s="21">
        <f t="shared" ref="N8:N23" si="2">IFERROR(SUM(K8,L8)/I8,0)</f>
        <v>6.9582135597701517E-2</v>
      </c>
      <c r="O8" s="68">
        <v>1.72412995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5001708</v>
      </c>
      <c r="C9" s="17" t="s">
        <v>1148</v>
      </c>
      <c r="D9" s="66">
        <v>3000223</v>
      </c>
      <c r="E9" s="17" t="s">
        <v>1146</v>
      </c>
      <c r="F9" s="67">
        <v>43</v>
      </c>
      <c r="G9" s="17" t="s">
        <v>746</v>
      </c>
      <c r="H9" s="18">
        <v>0.13999999999999999</v>
      </c>
      <c r="I9" s="19">
        <v>0.13999999999999999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3.9557400000000001E-3</v>
      </c>
      <c r="P9" s="19">
        <v>0</v>
      </c>
      <c r="Q9" s="21">
        <f t="shared" ref="Q9:Q22" si="3">IFERROR(P9/O9,0)</f>
        <v>0</v>
      </c>
    </row>
    <row r="10" spans="1:17" ht="25.5" x14ac:dyDescent="0.25">
      <c r="A10" s="15"/>
      <c r="B10" s="17">
        <v>5003032</v>
      </c>
      <c r="C10" s="17" t="s">
        <v>517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0.91026700000000005</v>
      </c>
      <c r="I10" s="19">
        <v>0.610267</v>
      </c>
      <c r="J10" s="19">
        <f t="shared" si="0"/>
        <v>2.2295780000000001E-2</v>
      </c>
      <c r="K10" s="19">
        <v>0</v>
      </c>
      <c r="L10" s="19">
        <v>2.2295780000000001E-2</v>
      </c>
      <c r="M10" s="20">
        <f t="shared" si="1"/>
        <v>0</v>
      </c>
      <c r="N10" s="21">
        <f t="shared" si="2"/>
        <v>3.6534467700203355E-2</v>
      </c>
      <c r="O10" s="68">
        <v>7.5742779999999996E-2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5003443</v>
      </c>
      <c r="C11" s="17" t="s">
        <v>1149</v>
      </c>
      <c r="D11" s="66">
        <v>3000483</v>
      </c>
      <c r="E11" s="17" t="s">
        <v>1147</v>
      </c>
      <c r="F11" s="67">
        <v>86</v>
      </c>
      <c r="G11" s="17" t="s">
        <v>504</v>
      </c>
      <c r="H11" s="18">
        <v>0.1242</v>
      </c>
      <c r="I11" s="19">
        <v>8.4199999999999997E-2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5003446</v>
      </c>
      <c r="C12" s="17" t="s">
        <v>1150</v>
      </c>
      <c r="D12" s="66">
        <v>3000483</v>
      </c>
      <c r="E12" s="17" t="s">
        <v>1147</v>
      </c>
      <c r="F12" s="67">
        <v>86</v>
      </c>
      <c r="G12" s="17" t="s">
        <v>504</v>
      </c>
      <c r="H12" s="18">
        <v>0.18</v>
      </c>
      <c r="I12" s="19">
        <v>0.127638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5003448</v>
      </c>
      <c r="C13" s="17" t="s">
        <v>1151</v>
      </c>
      <c r="D13" s="66">
        <v>3000223</v>
      </c>
      <c r="E13" s="17" t="s">
        <v>1146</v>
      </c>
      <c r="F13" s="67">
        <v>86</v>
      </c>
      <c r="G13" s="17" t="s">
        <v>504</v>
      </c>
      <c r="H13" s="18">
        <v>0.24</v>
      </c>
      <c r="I13" s="19">
        <v>0.24</v>
      </c>
      <c r="J13" s="19">
        <f t="shared" si="0"/>
        <v>1.2810579999999998E-2</v>
      </c>
      <c r="K13" s="19">
        <v>0</v>
      </c>
      <c r="L13" s="19">
        <v>1.2810579999999998E-2</v>
      </c>
      <c r="M13" s="20">
        <f t="shared" si="1"/>
        <v>0</v>
      </c>
      <c r="N13" s="21">
        <f t="shared" si="2"/>
        <v>5.3377416666666663E-2</v>
      </c>
      <c r="O13" s="68">
        <v>1.281068E-2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5003451</v>
      </c>
      <c r="C14" s="17" t="s">
        <v>1152</v>
      </c>
      <c r="D14" s="66">
        <v>3000223</v>
      </c>
      <c r="E14" s="17" t="s">
        <v>1146</v>
      </c>
      <c r="F14" s="67">
        <v>86</v>
      </c>
      <c r="G14" s="17" t="s">
        <v>504</v>
      </c>
      <c r="H14" s="18">
        <v>53.320945999999999</v>
      </c>
      <c r="I14" s="19">
        <v>53.334954999999987</v>
      </c>
      <c r="J14" s="19">
        <f t="shared" si="0"/>
        <v>3.64720523</v>
      </c>
      <c r="K14" s="19">
        <v>0</v>
      </c>
      <c r="L14" s="19">
        <v>3.64720523</v>
      </c>
      <c r="M14" s="20">
        <f t="shared" si="1"/>
        <v>0</v>
      </c>
      <c r="N14" s="21">
        <f t="shared" si="2"/>
        <v>6.838301879133489E-2</v>
      </c>
      <c r="O14" s="68">
        <v>3.8765292600000003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5003452</v>
      </c>
      <c r="C15" s="17" t="s">
        <v>1153</v>
      </c>
      <c r="D15" s="66">
        <v>3000223</v>
      </c>
      <c r="E15" s="17" t="s">
        <v>1146</v>
      </c>
      <c r="F15" s="67">
        <v>43</v>
      </c>
      <c r="G15" s="17" t="s">
        <v>746</v>
      </c>
      <c r="H15" s="18">
        <v>5.273854</v>
      </c>
      <c r="I15" s="19">
        <v>5.325494</v>
      </c>
      <c r="J15" s="19">
        <f t="shared" si="0"/>
        <v>0.31162146000000002</v>
      </c>
      <c r="K15" s="19">
        <v>0</v>
      </c>
      <c r="L15" s="19">
        <v>0.31162146000000002</v>
      </c>
      <c r="M15" s="20">
        <f t="shared" si="1"/>
        <v>0</v>
      </c>
      <c r="N15" s="21">
        <f t="shared" si="2"/>
        <v>5.8515033534917139E-2</v>
      </c>
      <c r="O15" s="68">
        <v>0.38544425999999998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5003455</v>
      </c>
      <c r="C16" s="17" t="s">
        <v>1154</v>
      </c>
      <c r="D16" s="66">
        <v>3000483</v>
      </c>
      <c r="E16" s="17" t="s">
        <v>1147</v>
      </c>
      <c r="F16" s="67">
        <v>86</v>
      </c>
      <c r="G16" s="17" t="s">
        <v>504</v>
      </c>
      <c r="H16" s="18">
        <v>0.06</v>
      </c>
      <c r="I16" s="19">
        <v>0.1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1.3500000000000001E-3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5003461</v>
      </c>
      <c r="C17" s="17" t="s">
        <v>1155</v>
      </c>
      <c r="D17" s="66">
        <v>3000001</v>
      </c>
      <c r="E17" s="17" t="s">
        <v>281</v>
      </c>
      <c r="F17" s="67">
        <v>88</v>
      </c>
      <c r="G17" s="17" t="s">
        <v>765</v>
      </c>
      <c r="H17" s="18">
        <v>0.47862499999999991</v>
      </c>
      <c r="I17" s="19">
        <v>0.83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5.2969990000000002E-2</v>
      </c>
      <c r="P17" s="19">
        <v>0</v>
      </c>
      <c r="Q17" s="21">
        <f t="shared" si="3"/>
        <v>0</v>
      </c>
    </row>
    <row r="18" spans="1:17" ht="38.25" x14ac:dyDescent="0.25">
      <c r="A18" s="15"/>
      <c r="B18" s="17">
        <v>5004134</v>
      </c>
      <c r="C18" s="17" t="s">
        <v>1156</v>
      </c>
      <c r="D18" s="66">
        <v>3000223</v>
      </c>
      <c r="E18" s="17" t="s">
        <v>1146</v>
      </c>
      <c r="F18" s="67">
        <v>86</v>
      </c>
      <c r="G18" s="17" t="s">
        <v>504</v>
      </c>
      <c r="H18" s="18">
        <v>0.79</v>
      </c>
      <c r="I18" s="19">
        <v>0.79</v>
      </c>
      <c r="J18" s="19">
        <f t="shared" si="0"/>
        <v>5.0029799999999999E-2</v>
      </c>
      <c r="K18" s="19">
        <v>0</v>
      </c>
      <c r="L18" s="19">
        <v>5.0029799999999999E-2</v>
      </c>
      <c r="M18" s="20">
        <f t="shared" si="1"/>
        <v>0</v>
      </c>
      <c r="N18" s="21">
        <f t="shared" si="2"/>
        <v>6.3328860759493663E-2</v>
      </c>
      <c r="O18" s="68">
        <v>5.9993100000000001E-2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5004135</v>
      </c>
      <c r="C19" s="17" t="s">
        <v>1157</v>
      </c>
      <c r="D19" s="66">
        <v>3000223</v>
      </c>
      <c r="E19" s="17" t="s">
        <v>1146</v>
      </c>
      <c r="F19" s="67">
        <v>86</v>
      </c>
      <c r="G19" s="17" t="s">
        <v>504</v>
      </c>
      <c r="H19" s="18">
        <v>9.35E-2</v>
      </c>
      <c r="I19" s="19">
        <v>5.4859999999999999E-2</v>
      </c>
      <c r="J19" s="19">
        <f t="shared" si="0"/>
        <v>0</v>
      </c>
      <c r="K19" s="19">
        <v>0</v>
      </c>
      <c r="L19" s="19">
        <v>0</v>
      </c>
      <c r="M19" s="20">
        <f t="shared" si="1"/>
        <v>0</v>
      </c>
      <c r="N19" s="21">
        <f t="shared" si="2"/>
        <v>0</v>
      </c>
      <c r="O19" s="68">
        <v>1.2069999999999999E-2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5004136</v>
      </c>
      <c r="C20" s="17" t="s">
        <v>1158</v>
      </c>
      <c r="D20" s="66">
        <v>3000483</v>
      </c>
      <c r="E20" s="17" t="s">
        <v>1147</v>
      </c>
      <c r="F20" s="67">
        <v>36</v>
      </c>
      <c r="G20" s="17" t="s">
        <v>537</v>
      </c>
      <c r="H20" s="18">
        <v>1.9508990000000002</v>
      </c>
      <c r="I20" s="19">
        <v>1.9461619999999997</v>
      </c>
      <c r="J20" s="19">
        <f t="shared" si="0"/>
        <v>1.3316119999999999E-2</v>
      </c>
      <c r="K20" s="19">
        <v>0</v>
      </c>
      <c r="L20" s="19">
        <v>1.3316119999999999E-2</v>
      </c>
      <c r="M20" s="20">
        <f t="shared" si="1"/>
        <v>0</v>
      </c>
      <c r="N20" s="21">
        <f t="shared" si="2"/>
        <v>6.8422464316947925E-3</v>
      </c>
      <c r="O20" s="68">
        <v>0.18135111999999998</v>
      </c>
      <c r="P20" s="19">
        <v>0</v>
      </c>
      <c r="Q20" s="21">
        <f t="shared" si="3"/>
        <v>0</v>
      </c>
    </row>
    <row r="21" spans="1:17" ht="25.5" x14ac:dyDescent="0.25">
      <c r="A21" s="15"/>
      <c r="B21" s="17">
        <v>5004137</v>
      </c>
      <c r="C21" s="17" t="s">
        <v>1159</v>
      </c>
      <c r="D21" s="66">
        <v>3000483</v>
      </c>
      <c r="E21" s="17" t="s">
        <v>1147</v>
      </c>
      <c r="F21" s="67">
        <v>86</v>
      </c>
      <c r="G21" s="17" t="s">
        <v>504</v>
      </c>
      <c r="H21" s="18">
        <v>0.54022399999999993</v>
      </c>
      <c r="I21" s="19">
        <v>0.5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8.0045000000000005E-2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5004138</v>
      </c>
      <c r="C22" s="17" t="s">
        <v>1160</v>
      </c>
      <c r="D22" s="66">
        <v>3000483</v>
      </c>
      <c r="E22" s="17" t="s">
        <v>1147</v>
      </c>
      <c r="F22" s="67">
        <v>86</v>
      </c>
      <c r="G22" s="17" t="s">
        <v>504</v>
      </c>
      <c r="H22" s="18">
        <v>0.74467700000000003</v>
      </c>
      <c r="I22" s="19">
        <v>0.84199999999999997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0.23809049999999998</v>
      </c>
      <c r="P22" s="19">
        <v>0</v>
      </c>
      <c r="Q22" s="21">
        <f t="shared" si="3"/>
        <v>0</v>
      </c>
    </row>
    <row r="23" spans="1:17" ht="15.75" thickBot="1" x14ac:dyDescent="0.3">
      <c r="A23" s="39" t="s">
        <v>299</v>
      </c>
      <c r="B23" s="41"/>
      <c r="C23" s="41"/>
      <c r="D23" s="63"/>
      <c r="E23" s="41"/>
      <c r="F23" s="64"/>
      <c r="G23" s="41"/>
      <c r="H23" s="42">
        <f ca="1">OFFSET(H23,-MATCH("PROYECTOS",$A$8:$A$50,0)-1,0)-(OFFSET(H23,-MATCH("PROYECTOS",$A$8:$A$50,0),0))</f>
        <v>0.12500000000001421</v>
      </c>
      <c r="I23" s="43">
        <f t="shared" ref="I23:L23" ca="1" si="4">OFFSET(I23,-MATCH("PROYECTOS",$A$8:$A$50,0)-1,0)-(OFFSET(I23,-MATCH("PROYECTOS",$A$8:$A$50,0),0))</f>
        <v>0.52998500000001059</v>
      </c>
      <c r="J23" s="43">
        <f t="shared" ca="1" si="4"/>
        <v>0</v>
      </c>
      <c r="K23" s="43">
        <f t="shared" ca="1" si="4"/>
        <v>0</v>
      </c>
      <c r="L23" s="43">
        <f t="shared" ca="1" si="4"/>
        <v>0</v>
      </c>
      <c r="M23" s="44">
        <f t="shared" ca="1" si="1"/>
        <v>0</v>
      </c>
      <c r="N23" s="45">
        <f t="shared" ca="1" si="2"/>
        <v>0</v>
      </c>
      <c r="O23" s="65"/>
      <c r="P23" s="43"/>
      <c r="Q2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82</v>
      </c>
      <c r="B1" s="48" t="s">
        <v>47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1163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2115.7218479999997</v>
      </c>
      <c r="E6" s="12">
        <v>2259.9931060000004</v>
      </c>
      <c r="F6" s="12">
        <v>10.4982313</v>
      </c>
      <c r="G6" s="12">
        <v>0</v>
      </c>
      <c r="H6" s="12">
        <v>10.4982313</v>
      </c>
      <c r="I6" s="13">
        <v>0</v>
      </c>
      <c r="J6" s="14">
        <v>4.6452492585612329E-3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1886.0956209999999</v>
      </c>
      <c r="E7" s="36">
        <f ca="1">SUM(E8:OFFSET(E6,MATCH("GOBIERNOS REGIONALES",$A$8:$A$50,0),0))</f>
        <v>1889.7991040000002</v>
      </c>
      <c r="F7" s="36">
        <f ca="1">SUM(F8:OFFSET(F6,MATCH("GOBIERNOS REGIONALES",$A$8:$A$50,0),0))</f>
        <v>4.2507301000000002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4.2507301000000002</v>
      </c>
      <c r="I7" s="37">
        <f ca="1">IFERROR(G7/E7,0)</f>
        <v>0</v>
      </c>
      <c r="J7" s="38">
        <f ca="1">IFERROR(SUM(G7,H7)/E7,0)</f>
        <v>2.2493026327522272E-3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1876.869027</v>
      </c>
      <c r="E8" s="19">
        <v>1880.2994810000002</v>
      </c>
      <c r="F8" s="19">
        <f t="shared" ref="F8:F24" si="0">SUM(G8,H8)</f>
        <v>4.0386731500000002</v>
      </c>
      <c r="G8" s="19">
        <v>0</v>
      </c>
      <c r="H8" s="19">
        <v>4.0386731500000002</v>
      </c>
      <c r="I8" s="20">
        <f t="shared" ref="I8:I24" si="1">IFERROR(G8/E8,0)</f>
        <v>0</v>
      </c>
      <c r="J8" s="21">
        <f t="shared" ref="J8:J24" si="2">IFERROR(SUM(G8,H8)/E8,0)</f>
        <v>2.1478882437664191E-3</v>
      </c>
      <c r="K8" s="4"/>
    </row>
    <row r="9" spans="1:11" ht="38.25" x14ac:dyDescent="0.25">
      <c r="A9" s="15"/>
      <c r="B9" s="16">
        <v>207</v>
      </c>
      <c r="C9" s="17" t="s">
        <v>157</v>
      </c>
      <c r="D9" s="18">
        <v>9.2265939999999986</v>
      </c>
      <c r="E9" s="19">
        <v>9.4996229999999979</v>
      </c>
      <c r="F9" s="19">
        <f t="shared" si="0"/>
        <v>0.21205695000000002</v>
      </c>
      <c r="G9" s="19">
        <v>0</v>
      </c>
      <c r="H9" s="19">
        <v>0.21205695000000002</v>
      </c>
      <c r="I9" s="20">
        <f t="shared" si="1"/>
        <v>0</v>
      </c>
      <c r="J9" s="21">
        <f t="shared" si="2"/>
        <v>2.2322670068064814E-2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76.93333299999999</v>
      </c>
      <c r="E10" s="36">
        <f ca="1">SUM(E11:OFFSET(E9,(MATCH("GOBIERNOS LOCALES",$A$8:$A$50,0)-MATCH("GOBIERNOS REGIONALES",$A$8:$A$50,0)),0))</f>
        <v>92.136185999999981</v>
      </c>
      <c r="F10" s="36">
        <f ca="1">SUM(F11:OFFSET(F9,(MATCH("GOBIERNOS LOCALES",$A$8:$A$50,0)-MATCH("GOBIERNOS REGIONALES",$A$8:$A$50,0)),0))</f>
        <v>0.19865373000000003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0.19865373000000003</v>
      </c>
      <c r="I10" s="37">
        <f t="shared" ca="1" si="1"/>
        <v>0</v>
      </c>
      <c r="J10" s="38">
        <f t="shared" ca="1" si="2"/>
        <v>2.1560880542635017E-3</v>
      </c>
      <c r="K10" s="4"/>
    </row>
    <row r="11" spans="1:11" x14ac:dyDescent="0.25">
      <c r="A11" s="15"/>
      <c r="B11" s="16">
        <v>442</v>
      </c>
      <c r="C11" s="17" t="s">
        <v>214</v>
      </c>
      <c r="D11" s="18">
        <v>13.463387000000001</v>
      </c>
      <c r="E11" s="19">
        <v>11.444733000000001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443</v>
      </c>
      <c r="C12" s="17" t="s">
        <v>215</v>
      </c>
      <c r="D12" s="18">
        <v>0.42044000000000004</v>
      </c>
      <c r="E12" s="19">
        <v>0.42043999999999998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444</v>
      </c>
      <c r="C13" s="17" t="s">
        <v>216</v>
      </c>
      <c r="D13" s="18">
        <v>3</v>
      </c>
      <c r="E13" s="19">
        <v>4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445</v>
      </c>
      <c r="C14" s="17" t="s">
        <v>217</v>
      </c>
      <c r="D14" s="18">
        <v>1.6450719999999999</v>
      </c>
      <c r="E14" s="19">
        <v>29.230704999999993</v>
      </c>
      <c r="F14" s="19">
        <f t="shared" si="0"/>
        <v>0.17469421000000002</v>
      </c>
      <c r="G14" s="19">
        <v>0</v>
      </c>
      <c r="H14" s="19">
        <v>0.17469421000000002</v>
      </c>
      <c r="I14" s="20">
        <f t="shared" si="1"/>
        <v>0</v>
      </c>
      <c r="J14" s="21">
        <f t="shared" si="2"/>
        <v>5.976394000760504E-3</v>
      </c>
      <c r="K14" s="4"/>
    </row>
    <row r="15" spans="1:11" x14ac:dyDescent="0.25">
      <c r="A15" s="15"/>
      <c r="B15" s="16">
        <v>446</v>
      </c>
      <c r="C15" s="17" t="s">
        <v>218</v>
      </c>
      <c r="D15" s="18">
        <v>1.5</v>
      </c>
      <c r="E15" s="19">
        <v>1.3935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450</v>
      </c>
      <c r="C16" s="17" t="s">
        <v>222</v>
      </c>
      <c r="D16" s="18">
        <v>20.283221999999999</v>
      </c>
      <c r="E16" s="19">
        <v>20.308222000000001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453</v>
      </c>
      <c r="C17" s="17" t="s">
        <v>225</v>
      </c>
      <c r="D17" s="18">
        <v>0</v>
      </c>
      <c r="E17" s="19">
        <v>2.4981709999999997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455</v>
      </c>
      <c r="C18" s="17" t="s">
        <v>227</v>
      </c>
      <c r="D18" s="18">
        <v>0</v>
      </c>
      <c r="E18" s="19">
        <v>0.30173899999999998</v>
      </c>
      <c r="F18" s="19">
        <f t="shared" si="0"/>
        <v>2.3959519999999998E-2</v>
      </c>
      <c r="G18" s="19">
        <v>0</v>
      </c>
      <c r="H18" s="19">
        <v>2.3959519999999998E-2</v>
      </c>
      <c r="I18" s="20">
        <f t="shared" si="1"/>
        <v>0</v>
      </c>
      <c r="J18" s="21">
        <f t="shared" si="2"/>
        <v>7.9404783604373322E-2</v>
      </c>
      <c r="K18" s="4"/>
    </row>
    <row r="19" spans="1:11" x14ac:dyDescent="0.25">
      <c r="A19" s="15"/>
      <c r="B19" s="16">
        <v>456</v>
      </c>
      <c r="C19" s="17" t="s">
        <v>228</v>
      </c>
      <c r="D19" s="18">
        <v>28.171492000000001</v>
      </c>
      <c r="E19" s="19">
        <v>10.180518999999999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x14ac:dyDescent="0.25">
      <c r="A20" s="15"/>
      <c r="B20" s="16">
        <v>457</v>
      </c>
      <c r="C20" s="17" t="s">
        <v>229</v>
      </c>
      <c r="D20" s="18">
        <v>0</v>
      </c>
      <c r="E20" s="19">
        <v>3.0515E-2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</row>
    <row r="21" spans="1:11" x14ac:dyDescent="0.25">
      <c r="A21" s="15"/>
      <c r="B21" s="16">
        <v>459</v>
      </c>
      <c r="C21" s="17" t="s">
        <v>231</v>
      </c>
      <c r="D21" s="18">
        <v>5</v>
      </c>
      <c r="E21" s="19">
        <v>8.276997999999999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x14ac:dyDescent="0.25">
      <c r="A22" s="15"/>
      <c r="B22" s="16">
        <v>460</v>
      </c>
      <c r="C22" s="17" t="s">
        <v>232</v>
      </c>
      <c r="D22" s="18">
        <v>2</v>
      </c>
      <c r="E22" s="19">
        <v>2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</row>
    <row r="23" spans="1:11" x14ac:dyDescent="0.25">
      <c r="A23" s="15"/>
      <c r="B23" s="16">
        <v>463</v>
      </c>
      <c r="C23" s="17" t="s">
        <v>235</v>
      </c>
      <c r="D23" s="18">
        <v>1.4497199999999999</v>
      </c>
      <c r="E23" s="19">
        <v>2.0506440000000001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</row>
    <row r="24" spans="1:11" ht="15.75" thickBot="1" x14ac:dyDescent="0.3">
      <c r="A24" s="39" t="s">
        <v>238</v>
      </c>
      <c r="B24" s="56"/>
      <c r="C24" s="41"/>
      <c r="D24" s="42">
        <v>152.69289400000002</v>
      </c>
      <c r="E24" s="43">
        <v>278.05781600000006</v>
      </c>
      <c r="F24" s="43">
        <f t="shared" si="0"/>
        <v>6.0488474700000001</v>
      </c>
      <c r="G24" s="43">
        <v>0</v>
      </c>
      <c r="H24" s="43">
        <v>6.0488474700000001</v>
      </c>
      <c r="I24" s="44">
        <f t="shared" si="1"/>
        <v>0</v>
      </c>
      <c r="J24" s="45">
        <f t="shared" si="2"/>
        <v>2.1753919947353678E-2</v>
      </c>
      <c r="K24" s="4"/>
    </row>
    <row r="25" spans="1:11" x14ac:dyDescent="0.25">
      <c r="D25" s="5"/>
      <c r="E25" s="5"/>
      <c r="F25" s="5"/>
      <c r="G25" s="5"/>
      <c r="H25" s="5"/>
      <c r="I25" s="4"/>
      <c r="J25" s="4"/>
      <c r="K25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82</v>
      </c>
      <c r="B1" s="49" t="s">
        <v>47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1164</v>
      </c>
      <c r="L2" s="70" t="s">
        <v>1184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2115.7218479999997</v>
      </c>
      <c r="E6" s="12">
        <f ca="1">SUM(E7:OFFSET(E7,50,0))</f>
        <v>2259.9931060000004</v>
      </c>
      <c r="F6" s="12">
        <f ca="1">SUM(F7:OFFSET(F7,50,0))</f>
        <v>10.4982313</v>
      </c>
      <c r="G6" s="12">
        <f ca="1">SUM(G7:OFFSET(G7,50,0))</f>
        <v>0</v>
      </c>
      <c r="H6" s="12">
        <f ca="1">SUM(H7:OFFSET(H7,50,0))</f>
        <v>10.4982313</v>
      </c>
      <c r="I6" s="13">
        <f ca="1">IFERROR(G6/E6,0)</f>
        <v>0</v>
      </c>
      <c r="J6" s="14">
        <f ca="1">IFERROR(SUM(G6,H6)/E6,0)</f>
        <v>4.6452492585612329E-3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2.6716930000000003</v>
      </c>
      <c r="E7" s="19">
        <v>2.6105180000000003</v>
      </c>
      <c r="F7" s="19">
        <f t="shared" ref="F7:F31" si="0">SUM(G7,H7)</f>
        <v>0</v>
      </c>
      <c r="G7" s="19">
        <v>0</v>
      </c>
      <c r="H7" s="19">
        <v>0</v>
      </c>
      <c r="I7" s="20">
        <f t="shared" ref="I7:I31" si="1">IFERROR(G7/E7,0)</f>
        <v>0</v>
      </c>
      <c r="J7" s="21">
        <f t="shared" ref="J7:J31" si="2">IFERROR(SUM(G7,H7)/E7,0)</f>
        <v>0</v>
      </c>
      <c r="K7" s="4"/>
      <c r="L7" t="s">
        <v>265</v>
      </c>
      <c r="M7" s="5">
        <v>1.9952299600000001</v>
      </c>
      <c r="N7" s="69">
        <v>2.7732028124012882E-2</v>
      </c>
    </row>
    <row r="8" spans="1:14" x14ac:dyDescent="0.25">
      <c r="A8" s="15"/>
      <c r="B8" s="53">
        <v>2</v>
      </c>
      <c r="C8" s="17" t="s">
        <v>256</v>
      </c>
      <c r="D8" s="18">
        <v>29.955071999999998</v>
      </c>
      <c r="E8" s="19">
        <v>49.767823999999997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266</v>
      </c>
      <c r="M8" s="5">
        <v>2.8377224099999996</v>
      </c>
      <c r="N8" s="69">
        <v>2.016151041962886E-2</v>
      </c>
    </row>
    <row r="9" spans="1:14" x14ac:dyDescent="0.25">
      <c r="A9" s="15"/>
      <c r="B9" s="53">
        <v>3</v>
      </c>
      <c r="C9" s="17" t="s">
        <v>257</v>
      </c>
      <c r="D9" s="18">
        <v>105.50637599999999</v>
      </c>
      <c r="E9" s="19">
        <v>149.12436300000002</v>
      </c>
      <c r="F9" s="19">
        <f t="shared" si="0"/>
        <v>2.6211000000000002E-2</v>
      </c>
      <c r="G9" s="19">
        <v>0</v>
      </c>
      <c r="H9" s="19">
        <v>2.6211000000000002E-2</v>
      </c>
      <c r="I9" s="20">
        <f t="shared" si="1"/>
        <v>0</v>
      </c>
      <c r="J9" s="21">
        <f t="shared" si="2"/>
        <v>1.7576604836863578E-4</v>
      </c>
      <c r="K9" s="4"/>
      <c r="L9" t="s">
        <v>276</v>
      </c>
      <c r="M9" s="5">
        <v>0.6617955900000001</v>
      </c>
      <c r="N9" s="69">
        <v>1.268570657335793E-2</v>
      </c>
    </row>
    <row r="10" spans="1:14" x14ac:dyDescent="0.25">
      <c r="A10" s="15"/>
      <c r="B10" s="53">
        <v>4</v>
      </c>
      <c r="C10" s="17" t="s">
        <v>258</v>
      </c>
      <c r="D10" s="18">
        <v>125.957182</v>
      </c>
      <c r="E10" s="19">
        <v>115.69912000000005</v>
      </c>
      <c r="F10" s="19">
        <f t="shared" si="0"/>
        <v>1.119467E-2</v>
      </c>
      <c r="G10" s="19">
        <v>0</v>
      </c>
      <c r="H10" s="19">
        <v>1.119467E-2</v>
      </c>
      <c r="I10" s="20">
        <f t="shared" si="1"/>
        <v>0</v>
      </c>
      <c r="J10" s="21">
        <f t="shared" si="2"/>
        <v>9.6756742834344769E-5</v>
      </c>
      <c r="K10" s="4"/>
      <c r="L10" t="s">
        <v>272</v>
      </c>
      <c r="M10" s="5">
        <v>0.15049020999999999</v>
      </c>
      <c r="N10" s="69">
        <v>8.4992230752935008E-3</v>
      </c>
    </row>
    <row r="11" spans="1:14" x14ac:dyDescent="0.25">
      <c r="A11" s="15"/>
      <c r="B11" s="53">
        <v>5</v>
      </c>
      <c r="C11" s="17" t="s">
        <v>259</v>
      </c>
      <c r="D11" s="18">
        <v>17.313431000000005</v>
      </c>
      <c r="E11" s="19">
        <v>21.324105000000007</v>
      </c>
      <c r="F11" s="19">
        <f t="shared" si="0"/>
        <v>1.9427900000000001E-2</v>
      </c>
      <c r="G11" s="19">
        <v>0</v>
      </c>
      <c r="H11" s="19">
        <v>1.9427900000000001E-2</v>
      </c>
      <c r="I11" s="20">
        <f t="shared" si="1"/>
        <v>0</v>
      </c>
      <c r="J11" s="21">
        <f t="shared" si="2"/>
        <v>9.1107692444770819E-4</v>
      </c>
      <c r="K11" s="4"/>
      <c r="L11" t="s">
        <v>269</v>
      </c>
      <c r="M11" s="5">
        <v>2.6145418400000007</v>
      </c>
      <c r="N11" s="69">
        <v>8.2349209569060004E-3</v>
      </c>
    </row>
    <row r="12" spans="1:14" x14ac:dyDescent="0.25">
      <c r="A12" s="15"/>
      <c r="B12" s="53">
        <v>6</v>
      </c>
      <c r="C12" s="17" t="s">
        <v>260</v>
      </c>
      <c r="D12" s="18">
        <v>10.579829</v>
      </c>
      <c r="E12" s="19">
        <v>37.306372999999994</v>
      </c>
      <c r="F12" s="19">
        <f t="shared" si="0"/>
        <v>0.18667421000000001</v>
      </c>
      <c r="G12" s="19">
        <v>0</v>
      </c>
      <c r="H12" s="19">
        <v>0.18667421000000001</v>
      </c>
      <c r="I12" s="20">
        <f t="shared" si="1"/>
        <v>0</v>
      </c>
      <c r="J12" s="21">
        <f t="shared" si="2"/>
        <v>5.0038155679191874E-3</v>
      </c>
      <c r="K12" s="4"/>
      <c r="L12" t="s">
        <v>274</v>
      </c>
      <c r="M12" s="5">
        <v>1.3053226200000001</v>
      </c>
      <c r="N12" s="69">
        <v>5.6677310582167835E-3</v>
      </c>
    </row>
    <row r="13" spans="1:14" x14ac:dyDescent="0.25">
      <c r="A13" s="15"/>
      <c r="B13" s="53">
        <v>7</v>
      </c>
      <c r="C13" s="17" t="s">
        <v>261</v>
      </c>
      <c r="D13" s="18">
        <v>0</v>
      </c>
      <c r="E13" s="19">
        <v>0.123195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260</v>
      </c>
      <c r="M13" s="5">
        <v>0.18667421000000001</v>
      </c>
      <c r="N13" s="69">
        <v>5.0038155679191874E-3</v>
      </c>
    </row>
    <row r="14" spans="1:14" x14ac:dyDescent="0.25">
      <c r="A14" s="15"/>
      <c r="B14" s="53">
        <v>8</v>
      </c>
      <c r="C14" s="17" t="s">
        <v>262</v>
      </c>
      <c r="D14" s="18">
        <v>38.648905000000006</v>
      </c>
      <c r="E14" s="19">
        <v>50.462416000000012</v>
      </c>
      <c r="F14" s="19">
        <f t="shared" si="0"/>
        <v>0.11996324999999999</v>
      </c>
      <c r="G14" s="19">
        <v>0</v>
      </c>
      <c r="H14" s="19">
        <v>0.11996324999999999</v>
      </c>
      <c r="I14" s="20">
        <f t="shared" si="1"/>
        <v>0</v>
      </c>
      <c r="J14" s="21">
        <f t="shared" si="2"/>
        <v>2.3772791615843357E-3</v>
      </c>
      <c r="K14" s="4"/>
      <c r="L14" t="s">
        <v>275</v>
      </c>
      <c r="M14" s="5">
        <v>0.18298951999999999</v>
      </c>
      <c r="N14" s="69">
        <v>4.622028282371079E-3</v>
      </c>
    </row>
    <row r="15" spans="1:14" x14ac:dyDescent="0.25">
      <c r="A15" s="15"/>
      <c r="B15" s="53">
        <v>9</v>
      </c>
      <c r="C15" s="17" t="s">
        <v>263</v>
      </c>
      <c r="D15" s="18">
        <v>8.6776070000000001</v>
      </c>
      <c r="E15" s="19">
        <v>10.032745000000002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262</v>
      </c>
      <c r="M15" s="5">
        <v>0.11996324999999999</v>
      </c>
      <c r="N15" s="69">
        <v>2.3772791615843357E-3</v>
      </c>
    </row>
    <row r="16" spans="1:14" x14ac:dyDescent="0.25">
      <c r="A16" s="15"/>
      <c r="B16" s="53">
        <v>10</v>
      </c>
      <c r="C16" s="17" t="s">
        <v>264</v>
      </c>
      <c r="D16" s="18">
        <v>60.815148999999998</v>
      </c>
      <c r="E16" s="19">
        <v>64.285740000000004</v>
      </c>
      <c r="F16" s="19">
        <f t="shared" si="0"/>
        <v>5.9301000000000006E-3</v>
      </c>
      <c r="G16" s="19">
        <v>0</v>
      </c>
      <c r="H16" s="19">
        <v>5.9301000000000006E-3</v>
      </c>
      <c r="I16" s="20">
        <f t="shared" si="1"/>
        <v>0</v>
      </c>
      <c r="J16" s="21">
        <f t="shared" si="2"/>
        <v>9.2245963101614758E-5</v>
      </c>
      <c r="K16" s="4"/>
      <c r="L16" t="s">
        <v>279</v>
      </c>
      <c r="M16" s="5">
        <v>0.12417619999999999</v>
      </c>
      <c r="N16" s="69">
        <v>1.6885557629426327E-3</v>
      </c>
    </row>
    <row r="17" spans="1:14" x14ac:dyDescent="0.25">
      <c r="A17" s="15"/>
      <c r="B17" s="53">
        <v>11</v>
      </c>
      <c r="C17" s="17" t="s">
        <v>265</v>
      </c>
      <c r="D17" s="18">
        <v>55.564060000000012</v>
      </c>
      <c r="E17" s="19">
        <v>71.946774000000048</v>
      </c>
      <c r="F17" s="19">
        <f t="shared" si="0"/>
        <v>1.9952299600000001</v>
      </c>
      <c r="G17" s="19">
        <v>0</v>
      </c>
      <c r="H17" s="19">
        <v>1.9952299600000001</v>
      </c>
      <c r="I17" s="20">
        <f t="shared" si="1"/>
        <v>0</v>
      </c>
      <c r="J17" s="21">
        <f t="shared" si="2"/>
        <v>2.7732028124012882E-2</v>
      </c>
      <c r="K17" s="4"/>
      <c r="L17" t="s">
        <v>259</v>
      </c>
      <c r="M17" s="5">
        <v>1.9427900000000001E-2</v>
      </c>
      <c r="N17" s="69">
        <v>9.1107692444770819E-4</v>
      </c>
    </row>
    <row r="18" spans="1:14" x14ac:dyDescent="0.25">
      <c r="A18" s="15"/>
      <c r="B18" s="53">
        <v>12</v>
      </c>
      <c r="C18" s="17" t="s">
        <v>266</v>
      </c>
      <c r="D18" s="18">
        <v>109.696236</v>
      </c>
      <c r="E18" s="19">
        <v>140.74949499999997</v>
      </c>
      <c r="F18" s="19">
        <f t="shared" si="0"/>
        <v>2.8377224099999996</v>
      </c>
      <c r="G18" s="19">
        <v>0</v>
      </c>
      <c r="H18" s="19">
        <v>2.8377224099999996</v>
      </c>
      <c r="I18" s="20">
        <f t="shared" si="1"/>
        <v>0</v>
      </c>
      <c r="J18" s="21">
        <f t="shared" si="2"/>
        <v>2.016151041962886E-2</v>
      </c>
      <c r="K18" s="4"/>
      <c r="L18" t="s">
        <v>268</v>
      </c>
      <c r="M18" s="5">
        <v>0.16855234999999996</v>
      </c>
      <c r="N18" s="69">
        <v>5.7372216088194994E-4</v>
      </c>
    </row>
    <row r="19" spans="1:14" x14ac:dyDescent="0.25">
      <c r="A19" s="15"/>
      <c r="B19" s="53">
        <v>13</v>
      </c>
      <c r="C19" s="17" t="s">
        <v>267</v>
      </c>
      <c r="D19" s="18">
        <v>169.47620199999997</v>
      </c>
      <c r="E19" s="19">
        <v>153.26525199999995</v>
      </c>
      <c r="F19" s="19">
        <f t="shared" si="0"/>
        <v>7.4638770000000007E-2</v>
      </c>
      <c r="G19" s="19">
        <v>0</v>
      </c>
      <c r="H19" s="19">
        <v>7.4638770000000007E-2</v>
      </c>
      <c r="I19" s="20">
        <f t="shared" si="1"/>
        <v>0</v>
      </c>
      <c r="J19" s="21">
        <f t="shared" si="2"/>
        <v>4.8699081511313495E-4</v>
      </c>
      <c r="K19" s="4"/>
      <c r="L19" t="s">
        <v>267</v>
      </c>
      <c r="M19" s="5">
        <v>7.4638770000000007E-2</v>
      </c>
      <c r="N19" s="69">
        <v>4.8699081511313495E-4</v>
      </c>
    </row>
    <row r="20" spans="1:14" x14ac:dyDescent="0.25">
      <c r="A20" s="15"/>
      <c r="B20" s="53">
        <v>14</v>
      </c>
      <c r="C20" s="17" t="s">
        <v>268</v>
      </c>
      <c r="D20" s="18">
        <v>291.42538999999999</v>
      </c>
      <c r="E20" s="19">
        <v>293.7874139999999</v>
      </c>
      <c r="F20" s="19">
        <f t="shared" si="0"/>
        <v>0.16855234999999996</v>
      </c>
      <c r="G20" s="19">
        <v>0</v>
      </c>
      <c r="H20" s="19">
        <v>0.16855234999999996</v>
      </c>
      <c r="I20" s="20">
        <f t="shared" si="1"/>
        <v>0</v>
      </c>
      <c r="J20" s="21">
        <f t="shared" si="2"/>
        <v>5.7372216088194994E-4</v>
      </c>
      <c r="K20" s="4"/>
      <c r="L20" t="s">
        <v>257</v>
      </c>
      <c r="M20" s="5">
        <v>2.6211000000000002E-2</v>
      </c>
      <c r="N20" s="69">
        <v>1.7576604836863578E-4</v>
      </c>
    </row>
    <row r="21" spans="1:14" x14ac:dyDescent="0.25">
      <c r="A21" s="15"/>
      <c r="B21" s="53">
        <v>15</v>
      </c>
      <c r="C21" s="17" t="s">
        <v>269</v>
      </c>
      <c r="D21" s="18">
        <v>314.56278399999997</v>
      </c>
      <c r="E21" s="19">
        <v>317.49446700000004</v>
      </c>
      <c r="F21" s="19">
        <f t="shared" si="0"/>
        <v>2.6145418400000007</v>
      </c>
      <c r="G21" s="19">
        <v>0</v>
      </c>
      <c r="H21" s="19">
        <v>2.6145418400000007</v>
      </c>
      <c r="I21" s="20">
        <f t="shared" si="1"/>
        <v>0</v>
      </c>
      <c r="J21" s="21">
        <f t="shared" si="2"/>
        <v>8.2349209569060004E-3</v>
      </c>
      <c r="K21" s="4"/>
      <c r="L21" t="s">
        <v>271</v>
      </c>
      <c r="M21" s="5">
        <v>1.213E-2</v>
      </c>
      <c r="N21" s="69">
        <v>1.6903101292677555E-4</v>
      </c>
    </row>
    <row r="22" spans="1:14" x14ac:dyDescent="0.25">
      <c r="A22" s="15"/>
      <c r="B22" s="53">
        <v>16</v>
      </c>
      <c r="C22" s="17" t="s">
        <v>270</v>
      </c>
      <c r="D22" s="18">
        <v>166.431859</v>
      </c>
      <c r="E22" s="19">
        <v>168.41926800000005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258</v>
      </c>
      <c r="M22" s="5">
        <v>1.119467E-2</v>
      </c>
      <c r="N22" s="69">
        <v>9.6756742834344769E-5</v>
      </c>
    </row>
    <row r="23" spans="1:14" x14ac:dyDescent="0.25">
      <c r="A23" s="15"/>
      <c r="B23" s="53">
        <v>17</v>
      </c>
      <c r="C23" s="17" t="s">
        <v>271</v>
      </c>
      <c r="D23" s="18">
        <v>71.53095900000001</v>
      </c>
      <c r="E23" s="19">
        <v>71.761979000000025</v>
      </c>
      <c r="F23" s="19">
        <f t="shared" si="0"/>
        <v>1.213E-2</v>
      </c>
      <c r="G23" s="19">
        <v>0</v>
      </c>
      <c r="H23" s="19">
        <v>1.213E-2</v>
      </c>
      <c r="I23" s="20">
        <f t="shared" si="1"/>
        <v>0</v>
      </c>
      <c r="J23" s="21">
        <f t="shared" si="2"/>
        <v>1.6903101292677555E-4</v>
      </c>
      <c r="K23" s="4"/>
      <c r="L23" t="s">
        <v>277</v>
      </c>
      <c r="M23" s="5">
        <v>1.2407E-3</v>
      </c>
      <c r="N23" s="69">
        <v>9.6086877964863355E-5</v>
      </c>
    </row>
    <row r="24" spans="1:14" x14ac:dyDescent="0.25">
      <c r="A24" s="15"/>
      <c r="B24" s="53">
        <v>18</v>
      </c>
      <c r="C24" s="17" t="s">
        <v>272</v>
      </c>
      <c r="D24" s="18">
        <v>5.5546930000000003</v>
      </c>
      <c r="E24" s="19">
        <v>17.706348999999999</v>
      </c>
      <c r="F24" s="19">
        <f t="shared" si="0"/>
        <v>0.15049020999999999</v>
      </c>
      <c r="G24" s="19">
        <v>0</v>
      </c>
      <c r="H24" s="19">
        <v>0.15049020999999999</v>
      </c>
      <c r="I24" s="20">
        <f t="shared" si="1"/>
        <v>0</v>
      </c>
      <c r="J24" s="21">
        <f t="shared" si="2"/>
        <v>8.4992230752935008E-3</v>
      </c>
      <c r="K24" s="4"/>
      <c r="L24" t="s">
        <v>264</v>
      </c>
      <c r="M24" s="5">
        <v>5.9301000000000006E-3</v>
      </c>
      <c r="N24" s="69">
        <v>9.2245963101614758E-5</v>
      </c>
    </row>
    <row r="25" spans="1:14" x14ac:dyDescent="0.25">
      <c r="A25" s="15"/>
      <c r="B25" s="53">
        <v>19</v>
      </c>
      <c r="C25" s="17" t="s">
        <v>273</v>
      </c>
      <c r="D25" s="18">
        <v>127.24388900000002</v>
      </c>
      <c r="E25" s="19">
        <v>109.41516300000001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255</v>
      </c>
      <c r="M25" s="5">
        <v>0</v>
      </c>
      <c r="N25" s="69">
        <v>0</v>
      </c>
    </row>
    <row r="26" spans="1:14" x14ac:dyDescent="0.25">
      <c r="A26" s="15"/>
      <c r="B26" s="53">
        <v>20</v>
      </c>
      <c r="C26" s="17" t="s">
        <v>274</v>
      </c>
      <c r="D26" s="18">
        <v>231.44571799999997</v>
      </c>
      <c r="E26" s="19">
        <v>230.30779100000007</v>
      </c>
      <c r="F26" s="19">
        <f t="shared" si="0"/>
        <v>1.3053226200000001</v>
      </c>
      <c r="G26" s="19">
        <v>0</v>
      </c>
      <c r="H26" s="19">
        <v>1.3053226200000001</v>
      </c>
      <c r="I26" s="20">
        <f t="shared" si="1"/>
        <v>0</v>
      </c>
      <c r="J26" s="21">
        <f t="shared" si="2"/>
        <v>5.6677310582167835E-3</v>
      </c>
      <c r="K26" s="4"/>
      <c r="L26" t="s">
        <v>256</v>
      </c>
      <c r="M26" s="5">
        <v>0</v>
      </c>
      <c r="N26" s="69">
        <v>0</v>
      </c>
    </row>
    <row r="27" spans="1:14" x14ac:dyDescent="0.25">
      <c r="A27" s="15"/>
      <c r="B27" s="53">
        <v>21</v>
      </c>
      <c r="C27" s="17" t="s">
        <v>275</v>
      </c>
      <c r="D27" s="18">
        <v>41.123747999999992</v>
      </c>
      <c r="E27" s="19">
        <v>39.590740000000004</v>
      </c>
      <c r="F27" s="19">
        <f t="shared" si="0"/>
        <v>0.18298951999999999</v>
      </c>
      <c r="G27" s="19">
        <v>0</v>
      </c>
      <c r="H27" s="19">
        <v>0.18298951999999999</v>
      </c>
      <c r="I27" s="20">
        <f t="shared" si="1"/>
        <v>0</v>
      </c>
      <c r="J27" s="21">
        <f t="shared" si="2"/>
        <v>4.622028282371079E-3</v>
      </c>
      <c r="K27" s="4"/>
      <c r="L27" t="s">
        <v>261</v>
      </c>
      <c r="M27" s="5">
        <v>0</v>
      </c>
      <c r="N27" s="69">
        <v>0</v>
      </c>
    </row>
    <row r="28" spans="1:14" x14ac:dyDescent="0.25">
      <c r="A28" s="15"/>
      <c r="B28" s="53">
        <v>22</v>
      </c>
      <c r="C28" s="17" t="s">
        <v>276</v>
      </c>
      <c r="D28" s="18">
        <v>40.970489999999998</v>
      </c>
      <c r="E28" s="19">
        <v>52.16860299999999</v>
      </c>
      <c r="F28" s="19">
        <f t="shared" si="0"/>
        <v>0.6617955900000001</v>
      </c>
      <c r="G28" s="19">
        <v>0</v>
      </c>
      <c r="H28" s="19">
        <v>0.6617955900000001</v>
      </c>
      <c r="I28" s="20">
        <f t="shared" si="1"/>
        <v>0</v>
      </c>
      <c r="J28" s="21">
        <f t="shared" si="2"/>
        <v>1.268570657335793E-2</v>
      </c>
      <c r="K28" s="4"/>
      <c r="L28" t="s">
        <v>263</v>
      </c>
      <c r="M28" s="5">
        <v>0</v>
      </c>
      <c r="N28" s="69">
        <v>0</v>
      </c>
    </row>
    <row r="29" spans="1:14" x14ac:dyDescent="0.25">
      <c r="A29" s="15"/>
      <c r="B29" s="53">
        <v>23</v>
      </c>
      <c r="C29" s="17" t="s">
        <v>277</v>
      </c>
      <c r="D29" s="18">
        <v>9.3456709999999976</v>
      </c>
      <c r="E29" s="19">
        <v>12.912272999999999</v>
      </c>
      <c r="F29" s="19">
        <f t="shared" si="0"/>
        <v>1.2407E-3</v>
      </c>
      <c r="G29" s="19">
        <v>0</v>
      </c>
      <c r="H29" s="19">
        <v>1.2407E-3</v>
      </c>
      <c r="I29" s="20">
        <f t="shared" si="1"/>
        <v>0</v>
      </c>
      <c r="J29" s="21">
        <f t="shared" si="2"/>
        <v>9.6086877964863355E-5</v>
      </c>
      <c r="K29" s="4"/>
      <c r="L29" t="s">
        <v>270</v>
      </c>
      <c r="M29" s="5">
        <v>0</v>
      </c>
      <c r="N29" s="69">
        <v>0</v>
      </c>
    </row>
    <row r="30" spans="1:14" x14ac:dyDescent="0.25">
      <c r="A30" s="15"/>
      <c r="B30" s="53">
        <v>24</v>
      </c>
      <c r="C30" s="17" t="s">
        <v>278</v>
      </c>
      <c r="D30" s="18">
        <v>7.3729969999999998</v>
      </c>
      <c r="E30" s="19">
        <v>6.1912519999999995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  <c r="L30" t="s">
        <v>273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73.851908000000009</v>
      </c>
      <c r="E31" s="26">
        <v>73.539886999999993</v>
      </c>
      <c r="F31" s="26">
        <f t="shared" si="0"/>
        <v>0.12417619999999999</v>
      </c>
      <c r="G31" s="26">
        <v>0</v>
      </c>
      <c r="H31" s="26">
        <v>0.12417619999999999</v>
      </c>
      <c r="I31" s="27">
        <f t="shared" si="1"/>
        <v>0</v>
      </c>
      <c r="J31" s="28">
        <f t="shared" si="2"/>
        <v>1.6885557629426327E-3</v>
      </c>
      <c r="K31" s="4"/>
      <c r="L31" t="s">
        <v>278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82</v>
      </c>
      <c r="B1" s="47" t="s">
        <v>47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1165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2115.7218479999997</v>
      </c>
      <c r="E6" s="12">
        <v>2259.9931060000004</v>
      </c>
      <c r="F6" s="12">
        <v>10.4982313</v>
      </c>
      <c r="G6" s="12">
        <v>0</v>
      </c>
      <c r="H6" s="12">
        <v>10.4982313</v>
      </c>
      <c r="I6" s="13">
        <v>0</v>
      </c>
      <c r="J6" s="14">
        <v>4.6452492585612329E-3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1347.6749210000003</v>
      </c>
      <c r="E7" s="36">
        <f ca="1">SUM(E8:OFFSET(E6,MATCH("PROYECTOS",$A$8:$A$50,0),0))</f>
        <v>1349.3710779999999</v>
      </c>
      <c r="F7" s="36">
        <f ca="1">SUM(F8:OFFSET(F6,MATCH("PROYECTOS",$A$8:$A$50,0),0))</f>
        <v>2.5336514300000004</v>
      </c>
      <c r="G7" s="36">
        <f ca="1">SUM(G8:OFFSET(G6,MATCH("PROYECTOS",$A$8:$A$50,0),0))</f>
        <v>0</v>
      </c>
      <c r="H7" s="36">
        <f ca="1">SUM(H8:OFFSET(H6,MATCH("PROYECTOS",$A$8:$A$50,0),0))</f>
        <v>2.5336514300000004</v>
      </c>
      <c r="I7" s="37">
        <f ca="1">IFERROR(G7/E7,0)</f>
        <v>0</v>
      </c>
      <c r="J7" s="38">
        <f ca="1">IFERROR(SUM(G7,H7)/E7,0)</f>
        <v>1.8776535760313669E-3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1337.4383270000001</v>
      </c>
      <c r="E8" s="19">
        <v>1338.9233629999999</v>
      </c>
      <c r="F8" s="19">
        <f t="shared" ref="F8:F13" si="0">SUM(G8,H8)</f>
        <v>2.3215944800000003</v>
      </c>
      <c r="G8" s="19">
        <v>0</v>
      </c>
      <c r="H8" s="19">
        <v>2.3215944800000003</v>
      </c>
      <c r="I8" s="20">
        <f t="shared" ref="I8:I14" si="1">IFERROR(G8/E8,0)</f>
        <v>0</v>
      </c>
      <c r="J8" s="21">
        <f t="shared" ref="J8:J14" si="2">IFERROR(SUM(G8,H8)/E8,0)</f>
        <v>1.7339263352595638E-3</v>
      </c>
      <c r="K8" s="4"/>
    </row>
    <row r="9" spans="1:11" ht="25.5" x14ac:dyDescent="0.25">
      <c r="A9" s="15"/>
      <c r="B9" s="17">
        <v>3000269</v>
      </c>
      <c r="C9" s="17" t="s">
        <v>1167</v>
      </c>
      <c r="D9" s="18">
        <v>0.4</v>
      </c>
      <c r="E9" s="19">
        <v>0.4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7">
        <v>3000270</v>
      </c>
      <c r="C10" s="17" t="s">
        <v>1168</v>
      </c>
      <c r="D10" s="18">
        <v>0.41000000000000003</v>
      </c>
      <c r="E10" s="19">
        <v>0.41988000000000003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25.5" x14ac:dyDescent="0.25">
      <c r="A11" s="15"/>
      <c r="B11" s="17">
        <v>3000666</v>
      </c>
      <c r="C11" s="17" t="s">
        <v>1169</v>
      </c>
      <c r="D11" s="18">
        <v>0.2</v>
      </c>
      <c r="E11" s="19">
        <v>0.39221200000000001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38.25" x14ac:dyDescent="0.25">
      <c r="A12" s="15"/>
      <c r="B12" s="17">
        <v>3000745</v>
      </c>
      <c r="C12" s="17" t="s">
        <v>1170</v>
      </c>
      <c r="D12" s="18">
        <v>7.0322700000000005</v>
      </c>
      <c r="E12" s="19">
        <v>6.9566639999999991</v>
      </c>
      <c r="F12" s="19">
        <f t="shared" si="0"/>
        <v>0.11508268000000001</v>
      </c>
      <c r="G12" s="19">
        <v>0</v>
      </c>
      <c r="H12" s="19">
        <v>0.11508268000000001</v>
      </c>
      <c r="I12" s="20">
        <f t="shared" si="1"/>
        <v>0</v>
      </c>
      <c r="J12" s="21">
        <f t="shared" si="2"/>
        <v>1.6542796949802381E-2</v>
      </c>
      <c r="K12" s="4"/>
    </row>
    <row r="13" spans="1:11" ht="25.5" x14ac:dyDescent="0.25">
      <c r="A13" s="15"/>
      <c r="B13" s="17">
        <v>3000747</v>
      </c>
      <c r="C13" s="17" t="s">
        <v>1171</v>
      </c>
      <c r="D13" s="18">
        <v>2.1943239999999999</v>
      </c>
      <c r="E13" s="19">
        <v>2.278959</v>
      </c>
      <c r="F13" s="19">
        <f t="shared" si="0"/>
        <v>9.6974270000000001E-2</v>
      </c>
      <c r="G13" s="19">
        <v>0</v>
      </c>
      <c r="H13" s="19">
        <v>9.6974270000000001E-2</v>
      </c>
      <c r="I13" s="20">
        <f t="shared" si="1"/>
        <v>0</v>
      </c>
      <c r="J13" s="21">
        <f t="shared" si="2"/>
        <v>4.2552002910100625E-2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768.04692699999941</v>
      </c>
      <c r="E14" s="43">
        <f t="shared" ref="E14:H14" ca="1" si="3">OFFSET(E14,-MATCH("PROYECTOS",$A$8:$A$50,0)-1,0)-(OFFSET(E14,-MATCH("PROYECTOS",$A$8:$A$50,0),0))</f>
        <v>910.62202800000045</v>
      </c>
      <c r="F14" s="43">
        <f t="shared" ca="1" si="3"/>
        <v>7.9645798699999997</v>
      </c>
      <c r="G14" s="43">
        <f t="shared" ca="1" si="3"/>
        <v>0</v>
      </c>
      <c r="H14" s="43">
        <f t="shared" ca="1" si="3"/>
        <v>7.9645798699999997</v>
      </c>
      <c r="I14" s="44">
        <f t="shared" ca="1" si="1"/>
        <v>0</v>
      </c>
      <c r="J14" s="45">
        <f t="shared" ca="1" si="2"/>
        <v>8.7463070572678867E-3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1185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1.7339263352595638E-3</v>
      </c>
    </row>
    <row r="21" spans="1:4" ht="25.5" x14ac:dyDescent="0.25">
      <c r="A21" s="15"/>
      <c r="B21" s="17">
        <v>3000269</v>
      </c>
      <c r="C21" s="17" t="s">
        <v>1167</v>
      </c>
      <c r="D21" s="21">
        <v>0</v>
      </c>
    </row>
    <row r="22" spans="1:4" ht="25.5" x14ac:dyDescent="0.25">
      <c r="A22" s="15"/>
      <c r="B22" s="17">
        <v>3000270</v>
      </c>
      <c r="C22" s="17" t="s">
        <v>1168</v>
      </c>
      <c r="D22" s="21">
        <v>0</v>
      </c>
    </row>
    <row r="23" spans="1:4" ht="25.5" x14ac:dyDescent="0.25">
      <c r="A23" s="15"/>
      <c r="B23" s="17">
        <v>3000666</v>
      </c>
      <c r="C23" s="17" t="s">
        <v>1169</v>
      </c>
      <c r="D23" s="21">
        <v>0</v>
      </c>
    </row>
    <row r="24" spans="1:4" ht="38.25" x14ac:dyDescent="0.25">
      <c r="A24" s="15"/>
      <c r="B24" s="17">
        <v>3000745</v>
      </c>
      <c r="C24" s="17" t="s">
        <v>1170</v>
      </c>
      <c r="D24" s="21">
        <v>1.6542796949802381E-2</v>
      </c>
    </row>
    <row r="25" spans="1:4" ht="26.25" thickBot="1" x14ac:dyDescent="0.3">
      <c r="A25" s="22"/>
      <c r="B25" s="24">
        <v>3000747</v>
      </c>
      <c r="C25" s="24" t="s">
        <v>1171</v>
      </c>
      <c r="D25" s="28">
        <v>4.2552002910100625E-2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R13" sqref="R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82</v>
      </c>
      <c r="B1" s="47" t="s">
        <v>47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1166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2115.7218479999997</v>
      </c>
      <c r="I6" s="12">
        <v>2259.9931060000004</v>
      </c>
      <c r="J6" s="12">
        <v>10.4982313</v>
      </c>
      <c r="K6" s="12">
        <v>0</v>
      </c>
      <c r="L6" s="12">
        <v>10.4982313</v>
      </c>
      <c r="M6" s="13">
        <v>0</v>
      </c>
      <c r="N6" s="14">
        <v>4.6452492585612329E-3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1347.6749209999996</v>
      </c>
      <c r="I7" s="36">
        <f ca="1">SUM(I8:OFFSET(I6,MATCH("PROYECTOS",$A$8:$A$50,0),0))</f>
        <v>1349.3710779999999</v>
      </c>
      <c r="J7" s="36">
        <f ca="1">SUM(J8:OFFSET(J6,MATCH("PROYECTOS",$A$8:$A$50,0),0))</f>
        <v>2.5336514300000004</v>
      </c>
      <c r="K7" s="36">
        <f ca="1">SUM(K8:OFFSET(K6,MATCH("PROYECTOS",$A$8:$A$50,0),0))</f>
        <v>0</v>
      </c>
      <c r="L7" s="36">
        <f ca="1">SUM(L8:OFFSET(L6,MATCH("PROYECTOS",$A$8:$A$50,0),0))</f>
        <v>2.5336514300000004</v>
      </c>
      <c r="M7" s="37">
        <f ca="1">IFERROR(K7/I7,0)</f>
        <v>0</v>
      </c>
      <c r="N7" s="38">
        <f ca="1">IFERROR(SUM(K7,L7)/I7,0)</f>
        <v>1.8776535760313669E-3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33.11679500000001</v>
      </c>
      <c r="I8" s="19">
        <v>39.896079</v>
      </c>
      <c r="J8" s="19">
        <f t="shared" ref="J8:J20" si="0">SUM(K8,L8)</f>
        <v>2.3215944800000003</v>
      </c>
      <c r="K8" s="19">
        <v>0</v>
      </c>
      <c r="L8" s="19">
        <v>2.3215944800000003</v>
      </c>
      <c r="M8" s="20">
        <f t="shared" ref="M8:M21" si="1">IFERROR(K8/I8,0)</f>
        <v>0</v>
      </c>
      <c r="N8" s="21">
        <f t="shared" ref="N8:N21" si="2">IFERROR(SUM(K8,L8)/I8,0)</f>
        <v>5.8191043786533517E-2</v>
      </c>
      <c r="O8" s="68">
        <v>2.966548200000001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5001777</v>
      </c>
      <c r="C9" s="17" t="s">
        <v>1172</v>
      </c>
      <c r="D9" s="66">
        <v>3000001</v>
      </c>
      <c r="E9" s="17" t="s">
        <v>281</v>
      </c>
      <c r="F9" s="67">
        <v>177</v>
      </c>
      <c r="G9" s="17" t="s">
        <v>869</v>
      </c>
      <c r="H9" s="18">
        <v>1304.221532</v>
      </c>
      <c r="I9" s="19">
        <v>1298.9272839999999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28.692340000000002</v>
      </c>
      <c r="P9" s="19">
        <v>0</v>
      </c>
      <c r="Q9" s="21">
        <f t="shared" ref="Q9:Q20" si="3">IFERROR(P9/O9,0)</f>
        <v>0</v>
      </c>
    </row>
    <row r="10" spans="1:17" ht="25.5" x14ac:dyDescent="0.25">
      <c r="A10" s="15"/>
      <c r="B10" s="17">
        <v>5002737</v>
      </c>
      <c r="C10" s="17" t="s">
        <v>1173</v>
      </c>
      <c r="D10" s="66">
        <v>3000269</v>
      </c>
      <c r="E10" s="17" t="s">
        <v>1167</v>
      </c>
      <c r="F10" s="67">
        <v>46</v>
      </c>
      <c r="G10" s="17" t="s">
        <v>768</v>
      </c>
      <c r="H10" s="18">
        <v>0.3</v>
      </c>
      <c r="I10" s="19">
        <v>0.3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5002740</v>
      </c>
      <c r="C11" s="17" t="s">
        <v>1174</v>
      </c>
      <c r="D11" s="66">
        <v>3000270</v>
      </c>
      <c r="E11" s="17" t="s">
        <v>1168</v>
      </c>
      <c r="F11" s="67">
        <v>120</v>
      </c>
      <c r="G11" s="17" t="s">
        <v>690</v>
      </c>
      <c r="H11" s="18">
        <v>0.2</v>
      </c>
      <c r="I11" s="19">
        <v>0.2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5002741</v>
      </c>
      <c r="C12" s="17" t="s">
        <v>1175</v>
      </c>
      <c r="D12" s="66">
        <v>3000270</v>
      </c>
      <c r="E12" s="17" t="s">
        <v>1168</v>
      </c>
      <c r="F12" s="67">
        <v>120</v>
      </c>
      <c r="G12" s="17" t="s">
        <v>690</v>
      </c>
      <c r="H12" s="18">
        <v>0.21000000000000002</v>
      </c>
      <c r="I12" s="19">
        <v>0.21988000000000002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1.60665E-3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5004465</v>
      </c>
      <c r="C13" s="17" t="s">
        <v>1176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0.1</v>
      </c>
      <c r="I13" s="19">
        <v>0.1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5005060</v>
      </c>
      <c r="C14" s="17" t="s">
        <v>1177</v>
      </c>
      <c r="D14" s="66">
        <v>3000269</v>
      </c>
      <c r="E14" s="17" t="s">
        <v>1167</v>
      </c>
      <c r="F14" s="67">
        <v>60</v>
      </c>
      <c r="G14" s="17" t="s">
        <v>315</v>
      </c>
      <c r="H14" s="18">
        <v>0.1</v>
      </c>
      <c r="I14" s="19">
        <v>0.1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5005061</v>
      </c>
      <c r="C15" s="17" t="s">
        <v>1178</v>
      </c>
      <c r="D15" s="66">
        <v>3000666</v>
      </c>
      <c r="E15" s="17" t="s">
        <v>1169</v>
      </c>
      <c r="F15" s="67">
        <v>120</v>
      </c>
      <c r="G15" s="17" t="s">
        <v>690</v>
      </c>
      <c r="H15" s="18">
        <v>0.1</v>
      </c>
      <c r="I15" s="19">
        <v>0.1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63.75" x14ac:dyDescent="0.25">
      <c r="A16" s="15"/>
      <c r="B16" s="17">
        <v>5005062</v>
      </c>
      <c r="C16" s="17" t="s">
        <v>1179</v>
      </c>
      <c r="D16" s="66">
        <v>3000666</v>
      </c>
      <c r="E16" s="17" t="s">
        <v>1169</v>
      </c>
      <c r="F16" s="67">
        <v>120</v>
      </c>
      <c r="G16" s="17" t="s">
        <v>690</v>
      </c>
      <c r="H16" s="18">
        <v>0.1</v>
      </c>
      <c r="I16" s="19">
        <v>0.29221200000000003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5005677</v>
      </c>
      <c r="C17" s="17" t="s">
        <v>1180</v>
      </c>
      <c r="D17" s="66">
        <v>3000745</v>
      </c>
      <c r="E17" s="17" t="s">
        <v>1170</v>
      </c>
      <c r="F17" s="67">
        <v>60</v>
      </c>
      <c r="G17" s="17" t="s">
        <v>315</v>
      </c>
      <c r="H17" s="18">
        <v>0.71965199999999996</v>
      </c>
      <c r="I17" s="19">
        <v>1.2031789999999998</v>
      </c>
      <c r="J17" s="19">
        <f t="shared" si="0"/>
        <v>5.3147660000000006E-2</v>
      </c>
      <c r="K17" s="19">
        <v>0</v>
      </c>
      <c r="L17" s="19">
        <v>5.3147660000000006E-2</v>
      </c>
      <c r="M17" s="20">
        <f t="shared" si="1"/>
        <v>0</v>
      </c>
      <c r="N17" s="21">
        <f t="shared" si="2"/>
        <v>4.4172695833288325E-2</v>
      </c>
      <c r="O17" s="68">
        <v>6.4446169999999997E-2</v>
      </c>
      <c r="P17" s="19">
        <v>0</v>
      </c>
      <c r="Q17" s="21">
        <f t="shared" si="3"/>
        <v>0</v>
      </c>
    </row>
    <row r="18" spans="1:17" ht="38.25" x14ac:dyDescent="0.25">
      <c r="A18" s="15"/>
      <c r="B18" s="17">
        <v>5005678</v>
      </c>
      <c r="C18" s="17" t="s">
        <v>1181</v>
      </c>
      <c r="D18" s="66">
        <v>3000745</v>
      </c>
      <c r="E18" s="17" t="s">
        <v>1170</v>
      </c>
      <c r="F18" s="67">
        <v>120</v>
      </c>
      <c r="G18" s="17" t="s">
        <v>690</v>
      </c>
      <c r="H18" s="18">
        <v>6.3126180000000005</v>
      </c>
      <c r="I18" s="19">
        <v>5.7534849999999995</v>
      </c>
      <c r="J18" s="19">
        <f t="shared" si="0"/>
        <v>6.193502E-2</v>
      </c>
      <c r="K18" s="19">
        <v>0</v>
      </c>
      <c r="L18" s="19">
        <v>6.193502E-2</v>
      </c>
      <c r="M18" s="20">
        <f t="shared" si="1"/>
        <v>0</v>
      </c>
      <c r="N18" s="21">
        <f t="shared" si="2"/>
        <v>1.076478343125949E-2</v>
      </c>
      <c r="O18" s="68">
        <v>9.0172820000000001E-2</v>
      </c>
      <c r="P18" s="19">
        <v>0</v>
      </c>
      <c r="Q18" s="21">
        <f t="shared" si="3"/>
        <v>0</v>
      </c>
    </row>
    <row r="19" spans="1:17" ht="25.5" x14ac:dyDescent="0.25">
      <c r="A19" s="15"/>
      <c r="B19" s="17">
        <v>5005682</v>
      </c>
      <c r="C19" s="17" t="s">
        <v>1182</v>
      </c>
      <c r="D19" s="66">
        <v>3000747</v>
      </c>
      <c r="E19" s="17" t="s">
        <v>1171</v>
      </c>
      <c r="F19" s="67">
        <v>60</v>
      </c>
      <c r="G19" s="17" t="s">
        <v>315</v>
      </c>
      <c r="H19" s="18">
        <v>2.0339239999999998</v>
      </c>
      <c r="I19" s="19">
        <v>2.1185589999999999</v>
      </c>
      <c r="J19" s="19">
        <f t="shared" si="0"/>
        <v>9.6974270000000001E-2</v>
      </c>
      <c r="K19" s="19">
        <v>0</v>
      </c>
      <c r="L19" s="19">
        <v>9.6974270000000001E-2</v>
      </c>
      <c r="M19" s="20">
        <f t="shared" si="1"/>
        <v>0</v>
      </c>
      <c r="N19" s="21">
        <f t="shared" si="2"/>
        <v>4.5773693345335202E-2</v>
      </c>
      <c r="O19" s="68">
        <v>0.10073177999999999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5005683</v>
      </c>
      <c r="C20" s="17" t="s">
        <v>1183</v>
      </c>
      <c r="D20" s="66">
        <v>3000747</v>
      </c>
      <c r="E20" s="17" t="s">
        <v>1171</v>
      </c>
      <c r="F20" s="67">
        <v>120</v>
      </c>
      <c r="G20" s="17" t="s">
        <v>690</v>
      </c>
      <c r="H20" s="18">
        <v>0.16039999999999999</v>
      </c>
      <c r="I20" s="19">
        <v>0.16039999999999999</v>
      </c>
      <c r="J20" s="19">
        <f t="shared" si="0"/>
        <v>0</v>
      </c>
      <c r="K20" s="19">
        <v>0</v>
      </c>
      <c r="L20" s="19">
        <v>0</v>
      </c>
      <c r="M20" s="20">
        <f t="shared" si="1"/>
        <v>0</v>
      </c>
      <c r="N20" s="21">
        <f t="shared" si="2"/>
        <v>0</v>
      </c>
      <c r="O20" s="68">
        <v>5.7999999999999996E-3</v>
      </c>
      <c r="P20" s="19">
        <v>0</v>
      </c>
      <c r="Q20" s="21">
        <f t="shared" si="3"/>
        <v>0</v>
      </c>
    </row>
    <row r="21" spans="1:17" ht="15.75" thickBot="1" x14ac:dyDescent="0.3">
      <c r="A21" s="39" t="s">
        <v>299</v>
      </c>
      <c r="B21" s="41"/>
      <c r="C21" s="41"/>
      <c r="D21" s="63"/>
      <c r="E21" s="41"/>
      <c r="F21" s="64"/>
      <c r="G21" s="41"/>
      <c r="H21" s="42">
        <f ca="1">OFFSET(H21,-MATCH("PROYECTOS",$A$8:$A$50,0)-1,0)-(OFFSET(H21,-MATCH("PROYECTOS",$A$8:$A$50,0),0))</f>
        <v>768.0469270000001</v>
      </c>
      <c r="I21" s="43">
        <f t="shared" ref="I21:L21" ca="1" si="4">OFFSET(I21,-MATCH("PROYECTOS",$A$8:$A$50,0)-1,0)-(OFFSET(I21,-MATCH("PROYECTOS",$A$8:$A$50,0),0))</f>
        <v>910.62202800000045</v>
      </c>
      <c r="J21" s="43">
        <f t="shared" ca="1" si="4"/>
        <v>7.9645798699999997</v>
      </c>
      <c r="K21" s="43">
        <f t="shared" ca="1" si="4"/>
        <v>0</v>
      </c>
      <c r="L21" s="43">
        <f t="shared" ca="1" si="4"/>
        <v>7.9645798699999997</v>
      </c>
      <c r="M21" s="44">
        <f t="shared" ca="1" si="1"/>
        <v>0</v>
      </c>
      <c r="N21" s="45">
        <f t="shared" ca="1" si="2"/>
        <v>8.7463070572678867E-3</v>
      </c>
      <c r="O21" s="65"/>
      <c r="P21" s="43"/>
      <c r="Q2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83</v>
      </c>
      <c r="B1" s="48" t="s">
        <v>48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1186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1227.3757859999998</v>
      </c>
      <c r="E6" s="12">
        <v>1544.7626259999997</v>
      </c>
      <c r="F6" s="12">
        <v>22.540196029999997</v>
      </c>
      <c r="G6" s="12">
        <v>0</v>
      </c>
      <c r="H6" s="12">
        <v>22.540196029999997</v>
      </c>
      <c r="I6" s="13">
        <v>0</v>
      </c>
      <c r="J6" s="14">
        <v>1.4591365463291575E-2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525.05437599999982</v>
      </c>
      <c r="E7" s="36">
        <f ca="1">SUM(E8:OFFSET(E6,MATCH("GOBIERNOS REGIONALES",$A$8:$A$50,0),0))</f>
        <v>528.20025599999974</v>
      </c>
      <c r="F7" s="36">
        <f ca="1">SUM(F8:OFFSET(F6,MATCH("GOBIERNOS REGIONALES",$A$8:$A$50,0),0))</f>
        <v>13.715509740000002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13.715509740000002</v>
      </c>
      <c r="I7" s="37">
        <f ca="1">IFERROR(G7/E7,0)</f>
        <v>0</v>
      </c>
      <c r="J7" s="38">
        <f ca="1">IFERROR(SUM(G7,H7)/E7,0)</f>
        <v>2.5966495820857777E-2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525.05437599999982</v>
      </c>
      <c r="E8" s="19">
        <v>528.20025599999974</v>
      </c>
      <c r="F8" s="19">
        <f t="shared" ref="F8:F34" si="0">SUM(G8,H8)</f>
        <v>13.715509740000002</v>
      </c>
      <c r="G8" s="19">
        <v>0</v>
      </c>
      <c r="H8" s="19">
        <v>13.715509740000002</v>
      </c>
      <c r="I8" s="20">
        <f t="shared" ref="I8:I34" si="1">IFERROR(G8/E8,0)</f>
        <v>0</v>
      </c>
      <c r="J8" s="21">
        <f t="shared" ref="J8:J34" si="2">IFERROR(SUM(G8,H8)/E8,0)</f>
        <v>2.5966495820857777E-2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53.104472000000001</v>
      </c>
      <c r="E9" s="36">
        <f ca="1">SUM(E10:OFFSET(E8,(MATCH("GOBIERNOS LOCALES",$A$8:$A$50,0)-MATCH("GOBIERNOS REGIONALES",$A$8:$A$50,0)),0))</f>
        <v>63.247166</v>
      </c>
      <c r="F9" s="36">
        <f ca="1">SUM(F10:OFFSET(F8,(MATCH("GOBIERNOS LOCALES",$A$8:$A$50,0)-MATCH("GOBIERNOS REGIONALES",$A$8:$A$50,0)),0))</f>
        <v>4.2144890000000004E-2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4.2144890000000004E-2</v>
      </c>
      <c r="I9" s="37">
        <f t="shared" ca="1" si="1"/>
        <v>0</v>
      </c>
      <c r="J9" s="38">
        <f t="shared" ca="1" si="2"/>
        <v>6.663522283354167E-4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9.7285330000000005</v>
      </c>
      <c r="E10" s="19">
        <v>11.196645999999999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0</v>
      </c>
      <c r="E11" s="19">
        <v>0.18674199999999999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0.797462</v>
      </c>
      <c r="E12" s="19">
        <v>0.74335699999999993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0</v>
      </c>
      <c r="E13" s="19">
        <v>0.27671099999999998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0</v>
      </c>
      <c r="E14" s="19">
        <v>0.55000000000000004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0</v>
      </c>
      <c r="E15" s="19">
        <v>0.66928900000000002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7.5244089999999995</v>
      </c>
      <c r="E16" s="19">
        <v>4.9170800000000003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0</v>
      </c>
      <c r="E17" s="19">
        <v>1.8829930000000001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22.041474000000001</v>
      </c>
      <c r="E18" s="19">
        <v>22.379503999999997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0</v>
      </c>
      <c r="E19" s="19">
        <v>0.3636700000000001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0</v>
      </c>
      <c r="E20" s="19">
        <v>0.47345800000000005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0</v>
      </c>
      <c r="E21" s="19">
        <v>0.50800000000000001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0</v>
      </c>
      <c r="E22" s="19">
        <v>0.88393899999999992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</row>
    <row r="23" spans="1:11" x14ac:dyDescent="0.25">
      <c r="A23" s="15"/>
      <c r="B23" s="16">
        <v>453</v>
      </c>
      <c r="C23" s="17" t="s">
        <v>225</v>
      </c>
      <c r="D23" s="18">
        <v>3.7792520000000001</v>
      </c>
      <c r="E23" s="19">
        <v>3.0666570000000002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</row>
    <row r="24" spans="1:11" x14ac:dyDescent="0.25">
      <c r="A24" s="15"/>
      <c r="B24" s="16">
        <v>454</v>
      </c>
      <c r="C24" s="17" t="s">
        <v>226</v>
      </c>
      <c r="D24" s="18">
        <v>0</v>
      </c>
      <c r="E24" s="19">
        <v>0.51347399999999999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</row>
    <row r="25" spans="1:11" x14ac:dyDescent="0.25">
      <c r="A25" s="15"/>
      <c r="B25" s="16">
        <v>455</v>
      </c>
      <c r="C25" s="17" t="s">
        <v>227</v>
      </c>
      <c r="D25" s="18">
        <v>0</v>
      </c>
      <c r="E25" s="19">
        <v>0.74068999999999996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</row>
    <row r="26" spans="1:11" x14ac:dyDescent="0.25">
      <c r="A26" s="15"/>
      <c r="B26" s="16">
        <v>456</v>
      </c>
      <c r="C26" s="17" t="s">
        <v>228</v>
      </c>
      <c r="D26" s="18">
        <v>0</v>
      </c>
      <c r="E26" s="19">
        <v>0.54326700000000017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</row>
    <row r="27" spans="1:11" x14ac:dyDescent="0.25">
      <c r="A27" s="15"/>
      <c r="B27" s="16">
        <v>457</v>
      </c>
      <c r="C27" s="17" t="s">
        <v>229</v>
      </c>
      <c r="D27" s="18">
        <v>3.4893490000000003</v>
      </c>
      <c r="E27" s="19">
        <v>2.188847</v>
      </c>
      <c r="F27" s="19">
        <f t="shared" si="0"/>
        <v>4.8139999999999997E-3</v>
      </c>
      <c r="G27" s="19">
        <v>0</v>
      </c>
      <c r="H27" s="19">
        <v>4.8139999999999997E-3</v>
      </c>
      <c r="I27" s="20">
        <f t="shared" si="1"/>
        <v>0</v>
      </c>
      <c r="J27" s="21">
        <f t="shared" si="2"/>
        <v>2.1993314288298814E-3</v>
      </c>
      <c r="K27" s="4"/>
    </row>
    <row r="28" spans="1:11" x14ac:dyDescent="0.25">
      <c r="A28" s="15"/>
      <c r="B28" s="16">
        <v>458</v>
      </c>
      <c r="C28" s="17" t="s">
        <v>230</v>
      </c>
      <c r="D28" s="18">
        <v>0</v>
      </c>
      <c r="E28" s="19">
        <v>0.2266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</row>
    <row r="29" spans="1:11" x14ac:dyDescent="0.25">
      <c r="A29" s="15"/>
      <c r="B29" s="16">
        <v>459</v>
      </c>
      <c r="C29" s="17" t="s">
        <v>231</v>
      </c>
      <c r="D29" s="18">
        <v>0</v>
      </c>
      <c r="E29" s="19">
        <v>3.760399</v>
      </c>
      <c r="F29" s="19">
        <f t="shared" si="0"/>
        <v>3.7330890000000005E-2</v>
      </c>
      <c r="G29" s="19">
        <v>0</v>
      </c>
      <c r="H29" s="19">
        <v>3.7330890000000005E-2</v>
      </c>
      <c r="I29" s="20">
        <f t="shared" si="1"/>
        <v>0</v>
      </c>
      <c r="J29" s="21">
        <f t="shared" si="2"/>
        <v>9.9273747280541249E-3</v>
      </c>
      <c r="K29" s="4"/>
    </row>
    <row r="30" spans="1:11" x14ac:dyDescent="0.25">
      <c r="A30" s="15"/>
      <c r="B30" s="16">
        <v>460</v>
      </c>
      <c r="C30" s="17" t="s">
        <v>232</v>
      </c>
      <c r="D30" s="18">
        <v>0</v>
      </c>
      <c r="E30" s="19">
        <v>0.56699999999999995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</row>
    <row r="31" spans="1:11" x14ac:dyDescent="0.25">
      <c r="A31" s="15"/>
      <c r="B31" s="16">
        <v>461</v>
      </c>
      <c r="C31" s="17" t="s">
        <v>233</v>
      </c>
      <c r="D31" s="18">
        <v>0</v>
      </c>
      <c r="E31" s="19">
        <v>0.16437200000000002</v>
      </c>
      <c r="F31" s="19">
        <f t="shared" si="0"/>
        <v>0</v>
      </c>
      <c r="G31" s="19">
        <v>0</v>
      </c>
      <c r="H31" s="19">
        <v>0</v>
      </c>
      <c r="I31" s="20">
        <f t="shared" si="1"/>
        <v>0</v>
      </c>
      <c r="J31" s="21">
        <f t="shared" si="2"/>
        <v>0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0</v>
      </c>
      <c r="E32" s="19">
        <v>1.210588</v>
      </c>
      <c r="F32" s="19">
        <f t="shared" si="0"/>
        <v>0</v>
      </c>
      <c r="G32" s="19">
        <v>0</v>
      </c>
      <c r="H32" s="19">
        <v>0</v>
      </c>
      <c r="I32" s="20">
        <f t="shared" si="1"/>
        <v>0</v>
      </c>
      <c r="J32" s="21">
        <f t="shared" si="2"/>
        <v>0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5.7439929999999997</v>
      </c>
      <c r="E33" s="19">
        <v>5.2338830000000005</v>
      </c>
      <c r="F33" s="19">
        <f t="shared" si="0"/>
        <v>0</v>
      </c>
      <c r="G33" s="19">
        <v>0</v>
      </c>
      <c r="H33" s="19">
        <v>0</v>
      </c>
      <c r="I33" s="20">
        <f t="shared" si="1"/>
        <v>0</v>
      </c>
      <c r="J33" s="21">
        <f t="shared" si="2"/>
        <v>0</v>
      </c>
      <c r="K33" s="4"/>
    </row>
    <row r="34" spans="1:11" ht="15.75" thickBot="1" x14ac:dyDescent="0.3">
      <c r="A34" s="39" t="s">
        <v>238</v>
      </c>
      <c r="B34" s="56"/>
      <c r="C34" s="41"/>
      <c r="D34" s="42">
        <v>649.21693799999684</v>
      </c>
      <c r="E34" s="43">
        <v>953.3152039999926</v>
      </c>
      <c r="F34" s="43">
        <f t="shared" si="0"/>
        <v>8.7825413999999977</v>
      </c>
      <c r="G34" s="43">
        <v>0</v>
      </c>
      <c r="H34" s="43">
        <v>8.7825413999999977</v>
      </c>
      <c r="I34" s="44">
        <f t="shared" si="1"/>
        <v>0</v>
      </c>
      <c r="J34" s="45">
        <f t="shared" si="2"/>
        <v>9.2126312085966337E-3</v>
      </c>
      <c r="K34" s="4"/>
    </row>
    <row r="35" spans="1:11" x14ac:dyDescent="0.25">
      <c r="D35" s="5"/>
      <c r="E35" s="5"/>
      <c r="F35" s="5"/>
      <c r="G35" s="5"/>
      <c r="H35" s="5"/>
      <c r="I35" s="4"/>
      <c r="J35" s="4"/>
      <c r="K35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83</v>
      </c>
      <c r="B1" s="49" t="s">
        <v>48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1187</v>
      </c>
      <c r="L2" s="70" t="s">
        <v>1195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1227.3757859999998</v>
      </c>
      <c r="E6" s="12">
        <f ca="1">SUM(E7:OFFSET(E7,50,0))</f>
        <v>1544.7626259999997</v>
      </c>
      <c r="F6" s="12">
        <f ca="1">SUM(F7:OFFSET(F7,50,0))</f>
        <v>22.540196029999997</v>
      </c>
      <c r="G6" s="12">
        <f ca="1">SUM(G7:OFFSET(G7,50,0))</f>
        <v>0</v>
      </c>
      <c r="H6" s="12">
        <f ca="1">SUM(H7:OFFSET(H7,50,0))</f>
        <v>22.540196029999997</v>
      </c>
      <c r="I6" s="13">
        <f ca="1">IFERROR(G6/E6,0)</f>
        <v>0</v>
      </c>
      <c r="J6" s="14">
        <f ca="1">IFERROR(SUM(G6,H6)/E6,0)</f>
        <v>1.4591365463291575E-2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28.85960600000001</v>
      </c>
      <c r="E7" s="19">
        <v>37.973506999999984</v>
      </c>
      <c r="F7" s="19">
        <f t="shared" ref="F7:F30" si="0">SUM(G7,H7)</f>
        <v>0.11394385999999999</v>
      </c>
      <c r="G7" s="19">
        <v>0</v>
      </c>
      <c r="H7" s="19">
        <v>0.11394385999999999</v>
      </c>
      <c r="I7" s="20">
        <f t="shared" ref="I7:I30" si="1">IFERROR(G7/E7,0)</f>
        <v>0</v>
      </c>
      <c r="J7" s="21">
        <f t="shared" ref="J7:J30" si="2">IFERROR(SUM(G7,H7)/E7,0)</f>
        <v>3.0006146127088038E-3</v>
      </c>
      <c r="K7" s="4"/>
      <c r="L7" t="s">
        <v>276</v>
      </c>
      <c r="M7" s="5">
        <v>5.1691293500000004</v>
      </c>
      <c r="N7" s="69">
        <v>8.7023980929480715E-2</v>
      </c>
    </row>
    <row r="8" spans="1:14" x14ac:dyDescent="0.25">
      <c r="A8" s="15"/>
      <c r="B8" s="53">
        <v>2</v>
      </c>
      <c r="C8" s="17" t="s">
        <v>256</v>
      </c>
      <c r="D8" s="18">
        <v>78.326165000000003</v>
      </c>
      <c r="E8" s="19">
        <v>106.01284099999997</v>
      </c>
      <c r="F8" s="19">
        <f t="shared" si="0"/>
        <v>0.33618553000000001</v>
      </c>
      <c r="G8" s="19">
        <v>0</v>
      </c>
      <c r="H8" s="19">
        <v>0.33618553000000001</v>
      </c>
      <c r="I8" s="20">
        <f t="shared" si="1"/>
        <v>0</v>
      </c>
      <c r="J8" s="21">
        <f t="shared" si="2"/>
        <v>3.1711774425515122E-3</v>
      </c>
      <c r="K8" s="4"/>
      <c r="L8" t="s">
        <v>269</v>
      </c>
      <c r="M8" s="5">
        <v>5.00014117</v>
      </c>
      <c r="N8" s="69">
        <v>5.9419919314305895E-2</v>
      </c>
    </row>
    <row r="9" spans="1:14" x14ac:dyDescent="0.25">
      <c r="A9" s="15"/>
      <c r="B9" s="53">
        <v>3</v>
      </c>
      <c r="C9" s="17" t="s">
        <v>257</v>
      </c>
      <c r="D9" s="18">
        <v>13.878401999999996</v>
      </c>
      <c r="E9" s="19">
        <v>42.368655000000011</v>
      </c>
      <c r="F9" s="19">
        <f t="shared" si="0"/>
        <v>1.4103029800000002</v>
      </c>
      <c r="G9" s="19">
        <v>0</v>
      </c>
      <c r="H9" s="19">
        <v>1.4103029800000002</v>
      </c>
      <c r="I9" s="20">
        <f t="shared" si="1"/>
        <v>0</v>
      </c>
      <c r="J9" s="21">
        <f t="shared" si="2"/>
        <v>3.3286470387129348E-2</v>
      </c>
      <c r="K9" s="4"/>
      <c r="L9" t="s">
        <v>257</v>
      </c>
      <c r="M9" s="5">
        <v>1.4103029800000002</v>
      </c>
      <c r="N9" s="69">
        <v>3.3286470387129348E-2</v>
      </c>
    </row>
    <row r="10" spans="1:14" x14ac:dyDescent="0.25">
      <c r="A10" s="15"/>
      <c r="B10" s="53">
        <v>4</v>
      </c>
      <c r="C10" s="17" t="s">
        <v>258</v>
      </c>
      <c r="D10" s="18">
        <v>33.551062999999999</v>
      </c>
      <c r="E10" s="19">
        <v>28.731789000000006</v>
      </c>
      <c r="F10" s="19">
        <f t="shared" si="0"/>
        <v>0.17904534999999999</v>
      </c>
      <c r="G10" s="19">
        <v>0</v>
      </c>
      <c r="H10" s="19">
        <v>0.17904534999999999</v>
      </c>
      <c r="I10" s="20">
        <f t="shared" si="1"/>
        <v>0</v>
      </c>
      <c r="J10" s="21">
        <f t="shared" si="2"/>
        <v>6.2316116131856582E-3</v>
      </c>
      <c r="K10" s="4"/>
      <c r="L10" t="s">
        <v>275</v>
      </c>
      <c r="M10" s="5">
        <v>3.6455308299999998</v>
      </c>
      <c r="N10" s="69">
        <v>2.6376710124114768E-2</v>
      </c>
    </row>
    <row r="11" spans="1:14" x14ac:dyDescent="0.25">
      <c r="A11" s="15"/>
      <c r="B11" s="53">
        <v>5</v>
      </c>
      <c r="C11" s="17" t="s">
        <v>259</v>
      </c>
      <c r="D11" s="18">
        <v>41.432460999999996</v>
      </c>
      <c r="E11" s="19">
        <v>60.477046000000001</v>
      </c>
      <c r="F11" s="19">
        <f t="shared" si="0"/>
        <v>0.77072720000000006</v>
      </c>
      <c r="G11" s="19">
        <v>0</v>
      </c>
      <c r="H11" s="19">
        <v>0.77072720000000006</v>
      </c>
      <c r="I11" s="20">
        <f t="shared" si="1"/>
        <v>0</v>
      </c>
      <c r="J11" s="21">
        <f t="shared" si="2"/>
        <v>1.2744127747244798E-2</v>
      </c>
      <c r="K11" s="4"/>
      <c r="L11" t="s">
        <v>265</v>
      </c>
      <c r="M11" s="5">
        <v>0.29659474000000002</v>
      </c>
      <c r="N11" s="69">
        <v>2.1626423378942865E-2</v>
      </c>
    </row>
    <row r="12" spans="1:14" x14ac:dyDescent="0.25">
      <c r="A12" s="15"/>
      <c r="B12" s="53">
        <v>6</v>
      </c>
      <c r="C12" s="17" t="s">
        <v>260</v>
      </c>
      <c r="D12" s="18">
        <v>160.54493199999993</v>
      </c>
      <c r="E12" s="19">
        <v>180.45120299999994</v>
      </c>
      <c r="F12" s="19">
        <f t="shared" si="0"/>
        <v>2.8544710299999991</v>
      </c>
      <c r="G12" s="19">
        <v>0</v>
      </c>
      <c r="H12" s="19">
        <v>2.8544710299999991</v>
      </c>
      <c r="I12" s="20">
        <f t="shared" si="1"/>
        <v>0</v>
      </c>
      <c r="J12" s="21">
        <f t="shared" si="2"/>
        <v>1.581852036752562E-2</v>
      </c>
      <c r="K12" s="4"/>
      <c r="L12" t="s">
        <v>272</v>
      </c>
      <c r="M12" s="5">
        <v>9.6009889999999987E-2</v>
      </c>
      <c r="N12" s="69">
        <v>1.7510080481535972E-2</v>
      </c>
    </row>
    <row r="13" spans="1:14" x14ac:dyDescent="0.25">
      <c r="A13" s="15"/>
      <c r="B13" s="53">
        <v>8</v>
      </c>
      <c r="C13" s="17" t="s">
        <v>262</v>
      </c>
      <c r="D13" s="18">
        <v>203.60423200000002</v>
      </c>
      <c r="E13" s="19">
        <v>192.667686</v>
      </c>
      <c r="F13" s="19">
        <f t="shared" si="0"/>
        <v>0.26735633000000003</v>
      </c>
      <c r="G13" s="19">
        <v>0</v>
      </c>
      <c r="H13" s="19">
        <v>0.26735633000000003</v>
      </c>
      <c r="I13" s="20">
        <f t="shared" si="1"/>
        <v>0</v>
      </c>
      <c r="J13" s="21">
        <f t="shared" si="2"/>
        <v>1.3876552708480653E-3</v>
      </c>
      <c r="K13" s="4"/>
      <c r="L13" t="s">
        <v>270</v>
      </c>
      <c r="M13" s="5">
        <v>0.87097985999999983</v>
      </c>
      <c r="N13" s="69">
        <v>1.7210242176430281E-2</v>
      </c>
    </row>
    <row r="14" spans="1:14" x14ac:dyDescent="0.25">
      <c r="A14" s="15"/>
      <c r="B14" s="53">
        <v>9</v>
      </c>
      <c r="C14" s="17" t="s">
        <v>263</v>
      </c>
      <c r="D14" s="18">
        <v>26.148858999999995</v>
      </c>
      <c r="E14" s="19">
        <v>66.621449000000013</v>
      </c>
      <c r="F14" s="19">
        <f t="shared" si="0"/>
        <v>0.15854889</v>
      </c>
      <c r="G14" s="19">
        <v>0</v>
      </c>
      <c r="H14" s="19">
        <v>0.15854889</v>
      </c>
      <c r="I14" s="20">
        <f t="shared" si="1"/>
        <v>0</v>
      </c>
      <c r="J14" s="21">
        <f t="shared" si="2"/>
        <v>2.3798475172763047E-3</v>
      </c>
      <c r="K14" s="4"/>
      <c r="L14" t="s">
        <v>260</v>
      </c>
      <c r="M14" s="5">
        <v>2.8544710299999991</v>
      </c>
      <c r="N14" s="69">
        <v>1.581852036752562E-2</v>
      </c>
    </row>
    <row r="15" spans="1:14" x14ac:dyDescent="0.25">
      <c r="A15" s="15"/>
      <c r="B15" s="53">
        <v>10</v>
      </c>
      <c r="C15" s="17" t="s">
        <v>264</v>
      </c>
      <c r="D15" s="18">
        <v>57.925759999999983</v>
      </c>
      <c r="E15" s="19">
        <v>85.093205000000012</v>
      </c>
      <c r="F15" s="19">
        <f t="shared" si="0"/>
        <v>8.3669359999999998E-2</v>
      </c>
      <c r="G15" s="19">
        <v>0</v>
      </c>
      <c r="H15" s="19">
        <v>8.3669359999999998E-2</v>
      </c>
      <c r="I15" s="20">
        <f t="shared" si="1"/>
        <v>0</v>
      </c>
      <c r="J15" s="21">
        <f t="shared" si="2"/>
        <v>9.8326723032702776E-4</v>
      </c>
      <c r="K15" s="4"/>
      <c r="L15" t="s">
        <v>277</v>
      </c>
      <c r="M15" s="5">
        <v>0.10752616000000001</v>
      </c>
      <c r="N15" s="69">
        <v>1.4527067813417853E-2</v>
      </c>
    </row>
    <row r="16" spans="1:14" x14ac:dyDescent="0.25">
      <c r="A16" s="15"/>
      <c r="B16" s="53">
        <v>11</v>
      </c>
      <c r="C16" s="17" t="s">
        <v>265</v>
      </c>
      <c r="D16" s="18">
        <v>9.4017669999999995</v>
      </c>
      <c r="E16" s="19">
        <v>13.714460999999995</v>
      </c>
      <c r="F16" s="19">
        <f t="shared" si="0"/>
        <v>0.29659474000000002</v>
      </c>
      <c r="G16" s="19">
        <v>0</v>
      </c>
      <c r="H16" s="19">
        <v>0.29659474000000002</v>
      </c>
      <c r="I16" s="20">
        <f t="shared" si="1"/>
        <v>0</v>
      </c>
      <c r="J16" s="21">
        <f t="shared" si="2"/>
        <v>2.1626423378942865E-2</v>
      </c>
      <c r="K16" s="4"/>
      <c r="L16" t="s">
        <v>259</v>
      </c>
      <c r="M16" s="5">
        <v>0.77072720000000006</v>
      </c>
      <c r="N16" s="69">
        <v>1.2744127747244798E-2</v>
      </c>
    </row>
    <row r="17" spans="1:14" x14ac:dyDescent="0.25">
      <c r="A17" s="15"/>
      <c r="B17" s="53">
        <v>12</v>
      </c>
      <c r="C17" s="17" t="s">
        <v>266</v>
      </c>
      <c r="D17" s="18">
        <v>44.761961999999976</v>
      </c>
      <c r="E17" s="19">
        <v>98.347123000000082</v>
      </c>
      <c r="F17" s="19">
        <f t="shared" si="0"/>
        <v>2.0438850000000001E-2</v>
      </c>
      <c r="G17" s="19">
        <v>0</v>
      </c>
      <c r="H17" s="19">
        <v>2.0438850000000001E-2</v>
      </c>
      <c r="I17" s="20">
        <f t="shared" si="1"/>
        <v>0</v>
      </c>
      <c r="J17" s="21">
        <f t="shared" si="2"/>
        <v>2.0782356795531257E-4</v>
      </c>
      <c r="K17" s="4"/>
      <c r="L17" t="s">
        <v>258</v>
      </c>
      <c r="M17" s="5">
        <v>0.17904534999999999</v>
      </c>
      <c r="N17" s="69">
        <v>6.2316116131856582E-3</v>
      </c>
    </row>
    <row r="18" spans="1:14" x14ac:dyDescent="0.25">
      <c r="A18" s="15"/>
      <c r="B18" s="53">
        <v>13</v>
      </c>
      <c r="C18" s="17" t="s">
        <v>267</v>
      </c>
      <c r="D18" s="18">
        <v>103.90009299999996</v>
      </c>
      <c r="E18" s="19">
        <v>128.65559499999995</v>
      </c>
      <c r="F18" s="19">
        <f t="shared" si="0"/>
        <v>0.60402100000000003</v>
      </c>
      <c r="G18" s="19">
        <v>0</v>
      </c>
      <c r="H18" s="19">
        <v>0.60402100000000003</v>
      </c>
      <c r="I18" s="20">
        <f t="shared" si="1"/>
        <v>0</v>
      </c>
      <c r="J18" s="21">
        <f t="shared" si="2"/>
        <v>4.6948677202884202E-3</v>
      </c>
      <c r="K18" s="4"/>
      <c r="L18" t="s">
        <v>268</v>
      </c>
      <c r="M18" s="5">
        <v>0.25768237000000005</v>
      </c>
      <c r="N18" s="69">
        <v>5.7798200408302582E-3</v>
      </c>
    </row>
    <row r="19" spans="1:14" x14ac:dyDescent="0.25">
      <c r="A19" s="15"/>
      <c r="B19" s="53">
        <v>14</v>
      </c>
      <c r="C19" s="17" t="s">
        <v>268</v>
      </c>
      <c r="D19" s="18">
        <v>41.589325000000002</v>
      </c>
      <c r="E19" s="19">
        <v>44.583113000000004</v>
      </c>
      <c r="F19" s="19">
        <f t="shared" si="0"/>
        <v>0.25768237000000005</v>
      </c>
      <c r="G19" s="19">
        <v>0</v>
      </c>
      <c r="H19" s="19">
        <v>0.25768237000000005</v>
      </c>
      <c r="I19" s="20">
        <f t="shared" si="1"/>
        <v>0</v>
      </c>
      <c r="J19" s="21">
        <f t="shared" si="2"/>
        <v>5.7798200408302582E-3</v>
      </c>
      <c r="K19" s="4"/>
      <c r="L19" t="s">
        <v>267</v>
      </c>
      <c r="M19" s="5">
        <v>0.60402100000000003</v>
      </c>
      <c r="N19" s="69">
        <v>4.6948677202884202E-3</v>
      </c>
    </row>
    <row r="20" spans="1:14" x14ac:dyDescent="0.25">
      <c r="A20" s="15"/>
      <c r="B20" s="53">
        <v>15</v>
      </c>
      <c r="C20" s="17" t="s">
        <v>269</v>
      </c>
      <c r="D20" s="18">
        <v>92.265273000000008</v>
      </c>
      <c r="E20" s="19">
        <v>84.149241999999987</v>
      </c>
      <c r="F20" s="19">
        <f t="shared" si="0"/>
        <v>5.00014117</v>
      </c>
      <c r="G20" s="19">
        <v>0</v>
      </c>
      <c r="H20" s="19">
        <v>5.00014117</v>
      </c>
      <c r="I20" s="20">
        <f t="shared" si="1"/>
        <v>0</v>
      </c>
      <c r="J20" s="21">
        <f t="shared" si="2"/>
        <v>5.9419919314305895E-2</v>
      </c>
      <c r="K20" s="4"/>
      <c r="L20" t="s">
        <v>274</v>
      </c>
      <c r="M20" s="5">
        <v>0.25511022</v>
      </c>
      <c r="N20" s="69">
        <v>4.1618285105285251E-3</v>
      </c>
    </row>
    <row r="21" spans="1:14" x14ac:dyDescent="0.25">
      <c r="A21" s="15"/>
      <c r="B21" s="53">
        <v>16</v>
      </c>
      <c r="C21" s="17" t="s">
        <v>270</v>
      </c>
      <c r="D21" s="18">
        <v>67.844733999999988</v>
      </c>
      <c r="E21" s="19">
        <v>50.608227999999997</v>
      </c>
      <c r="F21" s="19">
        <f t="shared" si="0"/>
        <v>0.87097985999999983</v>
      </c>
      <c r="G21" s="19">
        <v>0</v>
      </c>
      <c r="H21" s="19">
        <v>0.87097985999999983</v>
      </c>
      <c r="I21" s="20">
        <f t="shared" si="1"/>
        <v>0</v>
      </c>
      <c r="J21" s="21">
        <f t="shared" si="2"/>
        <v>1.7210242176430281E-2</v>
      </c>
      <c r="K21" s="4"/>
      <c r="L21" t="s">
        <v>256</v>
      </c>
      <c r="M21" s="5">
        <v>0.33618553000000001</v>
      </c>
      <c r="N21" s="69">
        <v>3.1711774425515122E-3</v>
      </c>
    </row>
    <row r="22" spans="1:14" x14ac:dyDescent="0.25">
      <c r="A22" s="15"/>
      <c r="B22" s="53">
        <v>17</v>
      </c>
      <c r="C22" s="17" t="s">
        <v>271</v>
      </c>
      <c r="D22" s="18">
        <v>3.9331239999999994</v>
      </c>
      <c r="E22" s="19">
        <v>8.8660059999999987</v>
      </c>
      <c r="F22" s="19">
        <f t="shared" si="0"/>
        <v>1.4170000000000001E-3</v>
      </c>
      <c r="G22" s="19">
        <v>0</v>
      </c>
      <c r="H22" s="19">
        <v>1.4170000000000001E-3</v>
      </c>
      <c r="I22" s="20">
        <f t="shared" si="1"/>
        <v>0</v>
      </c>
      <c r="J22" s="21">
        <f t="shared" si="2"/>
        <v>1.5982393876115132E-4</v>
      </c>
      <c r="K22" s="4"/>
      <c r="L22" t="s">
        <v>255</v>
      </c>
      <c r="M22" s="5">
        <v>0.11394385999999999</v>
      </c>
      <c r="N22" s="69">
        <v>3.0006146127088038E-3</v>
      </c>
    </row>
    <row r="23" spans="1:14" x14ac:dyDescent="0.25">
      <c r="A23" s="15"/>
      <c r="B23" s="53">
        <v>18</v>
      </c>
      <c r="C23" s="17" t="s">
        <v>272</v>
      </c>
      <c r="D23" s="18">
        <v>7.1275149999999998</v>
      </c>
      <c r="E23" s="19">
        <v>5.4831209999999997</v>
      </c>
      <c r="F23" s="19">
        <f t="shared" si="0"/>
        <v>9.6009889999999987E-2</v>
      </c>
      <c r="G23" s="19">
        <v>0</v>
      </c>
      <c r="H23" s="19">
        <v>9.6009889999999987E-2</v>
      </c>
      <c r="I23" s="20">
        <f t="shared" si="1"/>
        <v>0</v>
      </c>
      <c r="J23" s="21">
        <f t="shared" si="2"/>
        <v>1.7510080481535972E-2</v>
      </c>
      <c r="K23" s="4"/>
      <c r="L23" t="s">
        <v>279</v>
      </c>
      <c r="M23" s="5">
        <v>4.0123360000000004E-2</v>
      </c>
      <c r="N23" s="69">
        <v>2.662197133255495E-3</v>
      </c>
    </row>
    <row r="24" spans="1:14" x14ac:dyDescent="0.25">
      <c r="A24" s="15"/>
      <c r="B24" s="53">
        <v>19</v>
      </c>
      <c r="C24" s="17" t="s">
        <v>273</v>
      </c>
      <c r="D24" s="18">
        <v>21.956537000000001</v>
      </c>
      <c r="E24" s="19">
        <v>19.154212000000001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263</v>
      </c>
      <c r="M24" s="5">
        <v>0.15854889</v>
      </c>
      <c r="N24" s="69">
        <v>2.3798475172763047E-3</v>
      </c>
    </row>
    <row r="25" spans="1:14" x14ac:dyDescent="0.25">
      <c r="A25" s="15"/>
      <c r="B25" s="53">
        <v>20</v>
      </c>
      <c r="C25" s="17" t="s">
        <v>274</v>
      </c>
      <c r="D25" s="18">
        <v>49.993767999999967</v>
      </c>
      <c r="E25" s="19">
        <v>61.297628999999972</v>
      </c>
      <c r="F25" s="19">
        <f t="shared" si="0"/>
        <v>0.25511022</v>
      </c>
      <c r="G25" s="19">
        <v>0</v>
      </c>
      <c r="H25" s="19">
        <v>0.25511022</v>
      </c>
      <c r="I25" s="20">
        <f t="shared" si="1"/>
        <v>0</v>
      </c>
      <c r="J25" s="21">
        <f t="shared" si="2"/>
        <v>4.1618285105285251E-3</v>
      </c>
      <c r="K25" s="4"/>
      <c r="L25" t="s">
        <v>262</v>
      </c>
      <c r="M25" s="5">
        <v>0.26735633000000003</v>
      </c>
      <c r="N25" s="69">
        <v>1.3876552708480653E-3</v>
      </c>
    </row>
    <row r="26" spans="1:14" x14ac:dyDescent="0.25">
      <c r="A26" s="15"/>
      <c r="B26" s="53">
        <v>21</v>
      </c>
      <c r="C26" s="17" t="s">
        <v>275</v>
      </c>
      <c r="D26" s="18">
        <v>91.89098599999997</v>
      </c>
      <c r="E26" s="19">
        <v>138.21021700000003</v>
      </c>
      <c r="F26" s="19">
        <f t="shared" si="0"/>
        <v>3.6455308299999998</v>
      </c>
      <c r="G26" s="19">
        <v>0</v>
      </c>
      <c r="H26" s="19">
        <v>3.6455308299999998</v>
      </c>
      <c r="I26" s="20">
        <f t="shared" si="1"/>
        <v>0</v>
      </c>
      <c r="J26" s="21">
        <f t="shared" si="2"/>
        <v>2.6376710124114768E-2</v>
      </c>
      <c r="K26" s="4"/>
      <c r="L26" t="s">
        <v>264</v>
      </c>
      <c r="M26" s="5">
        <v>8.3669359999999998E-2</v>
      </c>
      <c r="N26" s="69">
        <v>9.8326723032702776E-4</v>
      </c>
    </row>
    <row r="27" spans="1:14" x14ac:dyDescent="0.25">
      <c r="A27" s="15"/>
      <c r="B27" s="53">
        <v>22</v>
      </c>
      <c r="C27" s="17" t="s">
        <v>276</v>
      </c>
      <c r="D27" s="18">
        <v>22.663991999999993</v>
      </c>
      <c r="E27" s="19">
        <v>59.398907000000023</v>
      </c>
      <c r="F27" s="19">
        <f t="shared" si="0"/>
        <v>5.1691293500000004</v>
      </c>
      <c r="G27" s="19">
        <v>0</v>
      </c>
      <c r="H27" s="19">
        <v>5.1691293500000004</v>
      </c>
      <c r="I27" s="20">
        <f t="shared" si="1"/>
        <v>0</v>
      </c>
      <c r="J27" s="21">
        <f t="shared" si="2"/>
        <v>8.7023980929480715E-2</v>
      </c>
      <c r="K27" s="4"/>
      <c r="L27" t="s">
        <v>266</v>
      </c>
      <c r="M27" s="5">
        <v>2.0438850000000001E-2</v>
      </c>
      <c r="N27" s="69">
        <v>2.0782356795531257E-4</v>
      </c>
    </row>
    <row r="28" spans="1:14" x14ac:dyDescent="0.25">
      <c r="A28" s="15"/>
      <c r="B28" s="53">
        <v>23</v>
      </c>
      <c r="C28" s="17" t="s">
        <v>277</v>
      </c>
      <c r="D28" s="18">
        <v>4.1484329999999998</v>
      </c>
      <c r="E28" s="19">
        <v>7.4017800000000005</v>
      </c>
      <c r="F28" s="19">
        <f t="shared" si="0"/>
        <v>0.10752616000000001</v>
      </c>
      <c r="G28" s="19">
        <v>0</v>
      </c>
      <c r="H28" s="19">
        <v>0.10752616000000001</v>
      </c>
      <c r="I28" s="20">
        <f t="shared" si="1"/>
        <v>0</v>
      </c>
      <c r="J28" s="21">
        <f t="shared" si="2"/>
        <v>1.4527067813417853E-2</v>
      </c>
      <c r="K28" s="4"/>
      <c r="L28" t="s">
        <v>271</v>
      </c>
      <c r="M28" s="5">
        <v>1.4170000000000001E-3</v>
      </c>
      <c r="N28" s="69">
        <v>1.5982393876115132E-4</v>
      </c>
    </row>
    <row r="29" spans="1:14" x14ac:dyDescent="0.25">
      <c r="A29" s="15"/>
      <c r="B29" s="53">
        <v>24</v>
      </c>
      <c r="C29" s="17" t="s">
        <v>278</v>
      </c>
      <c r="D29" s="18">
        <v>6.6612449999999992</v>
      </c>
      <c r="E29" s="19">
        <v>9.4240899999999979</v>
      </c>
      <c r="F29" s="19">
        <f t="shared" si="0"/>
        <v>1.2407E-3</v>
      </c>
      <c r="G29" s="19">
        <v>0</v>
      </c>
      <c r="H29" s="19">
        <v>1.2407E-3</v>
      </c>
      <c r="I29" s="20">
        <f t="shared" si="1"/>
        <v>0</v>
      </c>
      <c r="J29" s="21">
        <f t="shared" si="2"/>
        <v>1.3165196851897641E-4</v>
      </c>
      <c r="K29" s="4"/>
      <c r="L29" t="s">
        <v>278</v>
      </c>
      <c r="M29" s="5">
        <v>1.2407E-3</v>
      </c>
      <c r="N29" s="69">
        <v>1.3165196851897641E-4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14.965552000000008</v>
      </c>
      <c r="E30" s="26">
        <v>15.071521000000004</v>
      </c>
      <c r="F30" s="26">
        <f t="shared" si="0"/>
        <v>4.0123360000000004E-2</v>
      </c>
      <c r="G30" s="26">
        <v>0</v>
      </c>
      <c r="H30" s="26">
        <v>4.0123360000000004E-2</v>
      </c>
      <c r="I30" s="27">
        <f t="shared" si="1"/>
        <v>0</v>
      </c>
      <c r="J30" s="28">
        <f t="shared" si="2"/>
        <v>2.662197133255495E-3</v>
      </c>
      <c r="K30" s="4"/>
      <c r="L30" t="s">
        <v>273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8" width="0" hidden="1" customWidth="1"/>
  </cols>
  <sheetData>
    <row r="1" spans="1:11" ht="15.75" x14ac:dyDescent="0.25">
      <c r="A1" s="48">
        <v>83</v>
      </c>
      <c r="B1" s="47" t="s">
        <v>48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1188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1227.3757859999998</v>
      </c>
      <c r="E6" s="12">
        <v>1544.7626259999997</v>
      </c>
      <c r="F6" s="12">
        <v>22.540196029999997</v>
      </c>
      <c r="G6" s="12">
        <v>0</v>
      </c>
      <c r="H6" s="12">
        <v>22.540196029999997</v>
      </c>
      <c r="I6" s="13">
        <v>0</v>
      </c>
      <c r="J6" s="14">
        <v>1.4591365463291575E-2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300.53350499999993</v>
      </c>
      <c r="E7" s="36">
        <f ca="1">SUM(E8:OFFSET(E6,MATCH("PROYECTOS",$A$8:$A$50,0),0))</f>
        <v>329.19135499999999</v>
      </c>
      <c r="F7" s="36">
        <f ca="1">SUM(F8:OFFSET(F6,MATCH("PROYECTOS",$A$8:$A$50,0),0))</f>
        <v>10.02565568</v>
      </c>
      <c r="G7" s="36">
        <f ca="1">SUM(G8:OFFSET(G6,MATCH("PROYECTOS",$A$8:$A$50,0),0))</f>
        <v>0</v>
      </c>
      <c r="H7" s="36">
        <f ca="1">SUM(H8:OFFSET(H6,MATCH("PROYECTOS",$A$8:$A$50,0),0))</f>
        <v>10.02565568</v>
      </c>
      <c r="I7" s="37">
        <f ca="1">IFERROR(G7/E7,0)</f>
        <v>0</v>
      </c>
      <c r="J7" s="38">
        <f ca="1">IFERROR(SUM(G7,H7)/E7,0)</f>
        <v>3.045540390937666E-2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294.00262699999996</v>
      </c>
      <c r="E8" s="19">
        <v>313.46224899999999</v>
      </c>
      <c r="F8" s="19">
        <f t="shared" ref="F8:F9" si="0">SUM(G8,H8)</f>
        <v>9.8463321300000004</v>
      </c>
      <c r="G8" s="19">
        <v>0</v>
      </c>
      <c r="H8" s="19">
        <v>9.8463321300000004</v>
      </c>
      <c r="I8" s="20">
        <f t="shared" ref="I8:I10" si="1">IFERROR(G8/E8,0)</f>
        <v>0</v>
      </c>
      <c r="J8" s="21">
        <f t="shared" ref="J8:J10" si="2">IFERROR(SUM(G8,H8)/E8,0)</f>
        <v>3.1411540501006231E-2</v>
      </c>
      <c r="K8" s="4"/>
    </row>
    <row r="9" spans="1:11" ht="25.5" x14ac:dyDescent="0.25">
      <c r="A9" s="15"/>
      <c r="B9" s="17">
        <v>3000627</v>
      </c>
      <c r="C9" s="17" t="s">
        <v>1190</v>
      </c>
      <c r="D9" s="18">
        <v>6.5308779999999977</v>
      </c>
      <c r="E9" s="19">
        <v>15.729106000000005</v>
      </c>
      <c r="F9" s="19">
        <f t="shared" si="0"/>
        <v>0.17932355</v>
      </c>
      <c r="G9" s="19">
        <v>0</v>
      </c>
      <c r="H9" s="19">
        <v>0.17932355</v>
      </c>
      <c r="I9" s="20">
        <f t="shared" si="1"/>
        <v>0</v>
      </c>
      <c r="J9" s="21">
        <f t="shared" si="2"/>
        <v>1.1400746488706983E-2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926.84228099999996</v>
      </c>
      <c r="E10" s="43">
        <f t="shared" ref="E10:H10" ca="1" si="3">OFFSET(E10,-MATCH("PROYECTOS",$A$8:$A$50,0)-1,0)-(OFFSET(E10,-MATCH("PROYECTOS",$A$8:$A$50,0),0))</f>
        <v>1215.5712709999998</v>
      </c>
      <c r="F10" s="43">
        <f t="shared" ca="1" si="3"/>
        <v>12.514540349999997</v>
      </c>
      <c r="G10" s="43">
        <f t="shared" ca="1" si="3"/>
        <v>0</v>
      </c>
      <c r="H10" s="43">
        <f t="shared" ca="1" si="3"/>
        <v>12.514540349999997</v>
      </c>
      <c r="I10" s="44">
        <f t="shared" ca="1" si="1"/>
        <v>0</v>
      </c>
      <c r="J10" s="45">
        <f t="shared" ca="1" si="2"/>
        <v>1.0295192596732569E-2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1196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3.1411540501006231E-2</v>
      </c>
    </row>
    <row r="17" spans="1:4" ht="26.25" thickBot="1" x14ac:dyDescent="0.3">
      <c r="A17" s="22"/>
      <c r="B17" s="24">
        <v>3000627</v>
      </c>
      <c r="C17" s="24" t="s">
        <v>1190</v>
      </c>
      <c r="D17" s="28">
        <v>1.1400746488706983E-2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28" workbookViewId="0">
      <selection activeCell="G28" sqref="G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17</v>
      </c>
      <c r="B1" s="48" t="s">
        <v>15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405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295.62321900000001</v>
      </c>
      <c r="E6" s="12">
        <v>327.84533299999998</v>
      </c>
      <c r="F6" s="12">
        <v>25.636123449999999</v>
      </c>
      <c r="G6" s="12">
        <v>0</v>
      </c>
      <c r="H6" s="12">
        <v>25.636123449999999</v>
      </c>
      <c r="I6" s="13">
        <v>0</v>
      </c>
      <c r="J6" s="14">
        <v>7.8195785846370436E-2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139.05791799999997</v>
      </c>
      <c r="E7" s="36">
        <f ca="1">SUM(E8:OFFSET(E6,MATCH("GOBIERNOS REGIONALES",$A$8:$A$50,0),0))</f>
        <v>153.45906399999996</v>
      </c>
      <c r="F7" s="36">
        <f ca="1">SUM(F8:OFFSET(F6,MATCH("GOBIERNOS REGIONALES",$A$8:$A$50,0),0))</f>
        <v>15.286581059999998</v>
      </c>
      <c r="G7" s="36">
        <f ca="1">SUM(G8:OFFSET(G6,MATCH("GOBIERNOS REGIONALES",$A$8:$A$50,0),0))</f>
        <v>0</v>
      </c>
      <c r="H7" s="36">
        <f ca="1">SUM(H8:OFFSET(H6,MATCH("GOBIERNOS REGIONALES",$A$8:$A$50,0),0))</f>
        <v>15.286581059999998</v>
      </c>
      <c r="I7" s="37">
        <f ca="1">IFERROR(G7/E7,0)</f>
        <v>0</v>
      </c>
      <c r="J7" s="38">
        <f ca="1">IFERROR(SUM(G7,H7)/E7,0)</f>
        <v>9.961341260363743E-2</v>
      </c>
      <c r="K7" s="4"/>
    </row>
    <row r="8" spans="1:11" x14ac:dyDescent="0.25">
      <c r="A8" s="15"/>
      <c r="B8" s="16">
        <v>11</v>
      </c>
      <c r="C8" s="17" t="s">
        <v>113</v>
      </c>
      <c r="D8" s="18">
        <v>71.723629999999986</v>
      </c>
      <c r="E8" s="19">
        <v>83.707030999999958</v>
      </c>
      <c r="F8" s="19">
        <f t="shared" ref="F8:F38" si="0">SUM(G8,H8)</f>
        <v>0.12108133999999998</v>
      </c>
      <c r="G8" s="19">
        <v>0</v>
      </c>
      <c r="H8" s="19">
        <v>0.12108133999999998</v>
      </c>
      <c r="I8" s="20">
        <f t="shared" ref="I8:I38" si="1">IFERROR(G8/E8,0)</f>
        <v>0</v>
      </c>
      <c r="J8" s="21">
        <f t="shared" ref="J8:J38" si="2">IFERROR(SUM(G8,H8)/E8,0)</f>
        <v>1.4464894830638546E-3</v>
      </c>
      <c r="K8" s="4"/>
    </row>
    <row r="9" spans="1:11" x14ac:dyDescent="0.25">
      <c r="A9" s="15"/>
      <c r="B9" s="16">
        <v>131</v>
      </c>
      <c r="C9" s="17" t="s">
        <v>145</v>
      </c>
      <c r="D9" s="18">
        <v>13.455817</v>
      </c>
      <c r="E9" s="19">
        <v>13.460516999999999</v>
      </c>
      <c r="F9" s="19">
        <f t="shared" si="0"/>
        <v>0.55689929999999999</v>
      </c>
      <c r="G9" s="19">
        <v>0</v>
      </c>
      <c r="H9" s="19">
        <v>0.55689929999999999</v>
      </c>
      <c r="I9" s="20">
        <f t="shared" si="1"/>
        <v>0</v>
      </c>
      <c r="J9" s="21">
        <f t="shared" si="2"/>
        <v>4.1372801653903786E-2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20.502842000000001</v>
      </c>
      <c r="E10" s="19">
        <v>20.502841999999998</v>
      </c>
      <c r="F10" s="19">
        <f t="shared" si="0"/>
        <v>12.818615999999999</v>
      </c>
      <c r="G10" s="19">
        <v>0</v>
      </c>
      <c r="H10" s="19">
        <v>12.818615999999999</v>
      </c>
      <c r="I10" s="20">
        <f t="shared" si="1"/>
        <v>0</v>
      </c>
      <c r="J10" s="21">
        <f t="shared" si="2"/>
        <v>0.62521166577784681</v>
      </c>
      <c r="K10" s="4"/>
    </row>
    <row r="11" spans="1:11" ht="25.5" x14ac:dyDescent="0.25">
      <c r="A11" s="15"/>
      <c r="B11" s="16">
        <v>137</v>
      </c>
      <c r="C11" s="17" t="s">
        <v>148</v>
      </c>
      <c r="D11" s="18">
        <v>33.375629000000004</v>
      </c>
      <c r="E11" s="19">
        <v>35.788674000000015</v>
      </c>
      <c r="F11" s="19">
        <f t="shared" si="0"/>
        <v>1.7899844200000004</v>
      </c>
      <c r="G11" s="19">
        <v>0</v>
      </c>
      <c r="H11" s="19">
        <v>1.7899844200000004</v>
      </c>
      <c r="I11" s="20">
        <f t="shared" si="1"/>
        <v>0</v>
      </c>
      <c r="J11" s="21">
        <f t="shared" si="2"/>
        <v>5.0015388108539581E-2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153.41375699999998</v>
      </c>
      <c r="E12" s="36">
        <f ca="1">SUM(E13:OFFSET(E11,(MATCH("GOBIERNOS LOCALES",$A$8:$A$50,0)-MATCH("GOBIERNOS REGIONALES",$A$8:$A$50,0)),0))</f>
        <v>173.49320299999999</v>
      </c>
      <c r="F12" s="36">
        <f ca="1">SUM(F13:OFFSET(F11,(MATCH("GOBIERNOS LOCALES",$A$8:$A$50,0)-MATCH("GOBIERNOS REGIONALES",$A$8:$A$50,0)),0))</f>
        <v>10.334562740000001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10.334562740000001</v>
      </c>
      <c r="I12" s="37">
        <f t="shared" ca="1" si="1"/>
        <v>0</v>
      </c>
      <c r="J12" s="38">
        <f t="shared" ca="1" si="2"/>
        <v>5.9567536717850561E-2</v>
      </c>
      <c r="K12" s="4"/>
    </row>
    <row r="13" spans="1:11" x14ac:dyDescent="0.25">
      <c r="A13" s="15"/>
      <c r="B13" s="16">
        <v>440</v>
      </c>
      <c r="C13" s="17" t="s">
        <v>212</v>
      </c>
      <c r="D13" s="18">
        <v>2.885425000000001</v>
      </c>
      <c r="E13" s="19">
        <v>3.2866000000000009</v>
      </c>
      <c r="F13" s="19">
        <f t="shared" si="0"/>
        <v>6.1584220000000002E-2</v>
      </c>
      <c r="G13" s="19">
        <v>0</v>
      </c>
      <c r="H13" s="19">
        <v>6.1584220000000002E-2</v>
      </c>
      <c r="I13" s="20">
        <f t="shared" si="1"/>
        <v>0</v>
      </c>
      <c r="J13" s="21">
        <f t="shared" si="2"/>
        <v>1.8737972372664755E-2</v>
      </c>
      <c r="K13" s="4"/>
    </row>
    <row r="14" spans="1:11" x14ac:dyDescent="0.25">
      <c r="A14" s="15"/>
      <c r="B14" s="16">
        <v>441</v>
      </c>
      <c r="C14" s="17" t="s">
        <v>213</v>
      </c>
      <c r="D14" s="18">
        <v>2.8648060000000002</v>
      </c>
      <c r="E14" s="19">
        <v>3.1286529999999999</v>
      </c>
      <c r="F14" s="19">
        <f t="shared" si="0"/>
        <v>0.18602478999999997</v>
      </c>
      <c r="G14" s="19">
        <v>0</v>
      </c>
      <c r="H14" s="19">
        <v>0.18602478999999997</v>
      </c>
      <c r="I14" s="20">
        <f t="shared" si="1"/>
        <v>0</v>
      </c>
      <c r="J14" s="21">
        <f t="shared" si="2"/>
        <v>5.9458428275682852E-2</v>
      </c>
      <c r="K14" s="4"/>
    </row>
    <row r="15" spans="1:11" x14ac:dyDescent="0.25">
      <c r="A15" s="15"/>
      <c r="B15" s="16">
        <v>442</v>
      </c>
      <c r="C15" s="17" t="s">
        <v>214</v>
      </c>
      <c r="D15" s="18">
        <v>2.5755989999999995</v>
      </c>
      <c r="E15" s="19">
        <v>3.1980319999999995</v>
      </c>
      <c r="F15" s="19">
        <f t="shared" si="0"/>
        <v>0.22294886000000003</v>
      </c>
      <c r="G15" s="19">
        <v>0</v>
      </c>
      <c r="H15" s="19">
        <v>0.22294886000000003</v>
      </c>
      <c r="I15" s="20">
        <f t="shared" si="1"/>
        <v>0</v>
      </c>
      <c r="J15" s="21">
        <f t="shared" si="2"/>
        <v>6.9714393101757602E-2</v>
      </c>
      <c r="K15" s="4"/>
    </row>
    <row r="16" spans="1:11" x14ac:dyDescent="0.25">
      <c r="A16" s="15"/>
      <c r="B16" s="16">
        <v>443</v>
      </c>
      <c r="C16" s="17" t="s">
        <v>215</v>
      </c>
      <c r="D16" s="18">
        <v>12.330769999999999</v>
      </c>
      <c r="E16" s="19">
        <v>12.736929999999999</v>
      </c>
      <c r="F16" s="19">
        <f t="shared" si="0"/>
        <v>1.09660552</v>
      </c>
      <c r="G16" s="19">
        <v>0</v>
      </c>
      <c r="H16" s="19">
        <v>1.09660552</v>
      </c>
      <c r="I16" s="20">
        <f t="shared" si="1"/>
        <v>0</v>
      </c>
      <c r="J16" s="21">
        <f t="shared" si="2"/>
        <v>8.6096533466070713E-2</v>
      </c>
      <c r="K16" s="4"/>
    </row>
    <row r="17" spans="1:11" x14ac:dyDescent="0.25">
      <c r="A17" s="15"/>
      <c r="B17" s="16">
        <v>444</v>
      </c>
      <c r="C17" s="17" t="s">
        <v>216</v>
      </c>
      <c r="D17" s="18">
        <v>5.5283850000000001</v>
      </c>
      <c r="E17" s="19">
        <v>7.8269140000000004</v>
      </c>
      <c r="F17" s="19">
        <f t="shared" si="0"/>
        <v>0.55223219000000001</v>
      </c>
      <c r="G17" s="19">
        <v>0</v>
      </c>
      <c r="H17" s="19">
        <v>0.55223219000000001</v>
      </c>
      <c r="I17" s="20">
        <f t="shared" si="1"/>
        <v>0</v>
      </c>
      <c r="J17" s="21">
        <f t="shared" si="2"/>
        <v>7.0555545902254699E-2</v>
      </c>
      <c r="K17" s="4"/>
    </row>
    <row r="18" spans="1:11" x14ac:dyDescent="0.25">
      <c r="A18" s="15"/>
      <c r="B18" s="16">
        <v>445</v>
      </c>
      <c r="C18" s="17" t="s">
        <v>217</v>
      </c>
      <c r="D18" s="18">
        <v>11.082318000000003</v>
      </c>
      <c r="E18" s="19">
        <v>12.773775000000002</v>
      </c>
      <c r="F18" s="19">
        <f t="shared" si="0"/>
        <v>0.94680410000000004</v>
      </c>
      <c r="G18" s="19">
        <v>0</v>
      </c>
      <c r="H18" s="19">
        <v>0.94680410000000004</v>
      </c>
      <c r="I18" s="20">
        <f t="shared" si="1"/>
        <v>0</v>
      </c>
      <c r="J18" s="21">
        <f t="shared" si="2"/>
        <v>7.4120931361324263E-2</v>
      </c>
      <c r="K18" s="4"/>
    </row>
    <row r="19" spans="1:11" x14ac:dyDescent="0.25">
      <c r="A19" s="15"/>
      <c r="B19" s="16">
        <v>446</v>
      </c>
      <c r="C19" s="17" t="s">
        <v>218</v>
      </c>
      <c r="D19" s="18">
        <v>7.6850029999999974</v>
      </c>
      <c r="E19" s="19">
        <v>8.4549819999999993</v>
      </c>
      <c r="F19" s="19">
        <f t="shared" si="0"/>
        <v>0.39733520000000011</v>
      </c>
      <c r="G19" s="19">
        <v>0</v>
      </c>
      <c r="H19" s="19">
        <v>0.39733520000000011</v>
      </c>
      <c r="I19" s="20">
        <f t="shared" si="1"/>
        <v>0</v>
      </c>
      <c r="J19" s="21">
        <f t="shared" si="2"/>
        <v>4.6994210040896614E-2</v>
      </c>
      <c r="K19" s="4"/>
    </row>
    <row r="20" spans="1:11" x14ac:dyDescent="0.25">
      <c r="A20" s="15"/>
      <c r="B20" s="16">
        <v>447</v>
      </c>
      <c r="C20" s="17" t="s">
        <v>219</v>
      </c>
      <c r="D20" s="18">
        <v>0.76364199999999982</v>
      </c>
      <c r="E20" s="19">
        <v>2.49078</v>
      </c>
      <c r="F20" s="19">
        <f t="shared" si="0"/>
        <v>0.16661617000000001</v>
      </c>
      <c r="G20" s="19">
        <v>0</v>
      </c>
      <c r="H20" s="19">
        <v>0.16661617000000001</v>
      </c>
      <c r="I20" s="20">
        <f t="shared" si="1"/>
        <v>0</v>
      </c>
      <c r="J20" s="21">
        <f t="shared" si="2"/>
        <v>6.6893170011000577E-2</v>
      </c>
      <c r="K20" s="4"/>
    </row>
    <row r="21" spans="1:11" x14ac:dyDescent="0.25">
      <c r="A21" s="15"/>
      <c r="B21" s="16">
        <v>448</v>
      </c>
      <c r="C21" s="17" t="s">
        <v>220</v>
      </c>
      <c r="D21" s="18">
        <v>4.1307969999999958</v>
      </c>
      <c r="E21" s="19">
        <v>6.5918809999999954</v>
      </c>
      <c r="F21" s="19">
        <f t="shared" si="0"/>
        <v>0.24980509999999995</v>
      </c>
      <c r="G21" s="19">
        <v>0</v>
      </c>
      <c r="H21" s="19">
        <v>0.24980509999999995</v>
      </c>
      <c r="I21" s="20">
        <f t="shared" si="1"/>
        <v>0</v>
      </c>
      <c r="J21" s="21">
        <f t="shared" si="2"/>
        <v>3.7895875244107126E-2</v>
      </c>
      <c r="K21" s="4"/>
    </row>
    <row r="22" spans="1:11" x14ac:dyDescent="0.25">
      <c r="A22" s="15"/>
      <c r="B22" s="16">
        <v>449</v>
      </c>
      <c r="C22" s="17" t="s">
        <v>221</v>
      </c>
      <c r="D22" s="18">
        <v>3.1575540000000002</v>
      </c>
      <c r="E22" s="19">
        <v>3.3862559999999999</v>
      </c>
      <c r="F22" s="19">
        <f t="shared" si="0"/>
        <v>0.25916250000000002</v>
      </c>
      <c r="G22" s="19">
        <v>0</v>
      </c>
      <c r="H22" s="19">
        <v>0.25916250000000002</v>
      </c>
      <c r="I22" s="20">
        <f t="shared" si="1"/>
        <v>0</v>
      </c>
      <c r="J22" s="21">
        <f t="shared" si="2"/>
        <v>7.6533640693438418E-2</v>
      </c>
      <c r="K22" s="4"/>
    </row>
    <row r="23" spans="1:11" x14ac:dyDescent="0.25">
      <c r="A23" s="15"/>
      <c r="B23" s="16">
        <v>450</v>
      </c>
      <c r="C23" s="17" t="s">
        <v>222</v>
      </c>
      <c r="D23" s="18">
        <v>6.5251579999999993</v>
      </c>
      <c r="E23" s="19">
        <v>7.4560139999999997</v>
      </c>
      <c r="F23" s="19">
        <f t="shared" si="0"/>
        <v>0.59977833000000003</v>
      </c>
      <c r="G23" s="19">
        <v>0</v>
      </c>
      <c r="H23" s="19">
        <v>0.59977833000000003</v>
      </c>
      <c r="I23" s="20">
        <f t="shared" si="1"/>
        <v>0</v>
      </c>
      <c r="J23" s="21">
        <f t="shared" si="2"/>
        <v>8.0442221540893033E-2</v>
      </c>
      <c r="K23" s="4"/>
    </row>
    <row r="24" spans="1:11" x14ac:dyDescent="0.25">
      <c r="A24" s="15"/>
      <c r="B24" s="16">
        <v>451</v>
      </c>
      <c r="C24" s="17" t="s">
        <v>223</v>
      </c>
      <c r="D24" s="18">
        <v>5.5766550000000024</v>
      </c>
      <c r="E24" s="19">
        <v>6.500567000000002</v>
      </c>
      <c r="F24" s="19">
        <f t="shared" si="0"/>
        <v>0.4347015600000001</v>
      </c>
      <c r="G24" s="19">
        <v>0</v>
      </c>
      <c r="H24" s="19">
        <v>0.4347015600000001</v>
      </c>
      <c r="I24" s="20">
        <f t="shared" si="1"/>
        <v>0</v>
      </c>
      <c r="J24" s="21">
        <f t="shared" si="2"/>
        <v>6.6871329839381696E-2</v>
      </c>
      <c r="K24" s="4"/>
    </row>
    <row r="25" spans="1:11" x14ac:dyDescent="0.25">
      <c r="A25" s="15"/>
      <c r="B25" s="16">
        <v>452</v>
      </c>
      <c r="C25" s="17" t="s">
        <v>224</v>
      </c>
      <c r="D25" s="18">
        <v>8.289223999999999</v>
      </c>
      <c r="E25" s="19">
        <v>8.3111259999999998</v>
      </c>
      <c r="F25" s="19">
        <f t="shared" si="0"/>
        <v>0.68662496000000006</v>
      </c>
      <c r="G25" s="19">
        <v>0</v>
      </c>
      <c r="H25" s="19">
        <v>0.68662496000000006</v>
      </c>
      <c r="I25" s="20">
        <f t="shared" si="1"/>
        <v>0</v>
      </c>
      <c r="J25" s="21">
        <f t="shared" si="2"/>
        <v>8.2615154673386024E-2</v>
      </c>
      <c r="K25" s="4"/>
    </row>
    <row r="26" spans="1:11" x14ac:dyDescent="0.25">
      <c r="A26" s="15"/>
      <c r="B26" s="16">
        <v>453</v>
      </c>
      <c r="C26" s="17" t="s">
        <v>225</v>
      </c>
      <c r="D26" s="18">
        <v>21.487662999999998</v>
      </c>
      <c r="E26" s="19">
        <v>26.140004000000005</v>
      </c>
      <c r="F26" s="19">
        <f t="shared" si="0"/>
        <v>1.2772985699999999</v>
      </c>
      <c r="G26" s="19">
        <v>0</v>
      </c>
      <c r="H26" s="19">
        <v>1.2772985699999999</v>
      </c>
      <c r="I26" s="20">
        <f t="shared" si="1"/>
        <v>0</v>
      </c>
      <c r="J26" s="21">
        <f t="shared" si="2"/>
        <v>4.8863748069816658E-2</v>
      </c>
      <c r="K26" s="4"/>
    </row>
    <row r="27" spans="1:11" x14ac:dyDescent="0.25">
      <c r="A27" s="15"/>
      <c r="B27" s="16">
        <v>454</v>
      </c>
      <c r="C27" s="17" t="s">
        <v>226</v>
      </c>
      <c r="D27" s="18">
        <v>6.0764899999999988</v>
      </c>
      <c r="E27" s="19">
        <v>6.1081359999999991</v>
      </c>
      <c r="F27" s="19">
        <f t="shared" si="0"/>
        <v>0.45980329000000003</v>
      </c>
      <c r="G27" s="19">
        <v>0</v>
      </c>
      <c r="H27" s="19">
        <v>0.45980329000000003</v>
      </c>
      <c r="I27" s="20">
        <f t="shared" si="1"/>
        <v>0</v>
      </c>
      <c r="J27" s="21">
        <f t="shared" si="2"/>
        <v>7.5277186035150503E-2</v>
      </c>
      <c r="K27" s="4"/>
    </row>
    <row r="28" spans="1:11" x14ac:dyDescent="0.25">
      <c r="A28" s="15"/>
      <c r="B28" s="16">
        <v>455</v>
      </c>
      <c r="C28" s="17" t="s">
        <v>227</v>
      </c>
      <c r="D28" s="18">
        <v>0.52649200000000007</v>
      </c>
      <c r="E28" s="19">
        <v>0.63724499999999995</v>
      </c>
      <c r="F28" s="19">
        <f t="shared" si="0"/>
        <v>3.7606749999999994E-2</v>
      </c>
      <c r="G28" s="19">
        <v>0</v>
      </c>
      <c r="H28" s="19">
        <v>3.7606749999999994E-2</v>
      </c>
      <c r="I28" s="20">
        <f t="shared" si="1"/>
        <v>0</v>
      </c>
      <c r="J28" s="21">
        <f t="shared" si="2"/>
        <v>5.9014586226647514E-2</v>
      </c>
      <c r="K28" s="4"/>
    </row>
    <row r="29" spans="1:11" x14ac:dyDescent="0.25">
      <c r="A29" s="15"/>
      <c r="B29" s="16">
        <v>456</v>
      </c>
      <c r="C29" s="17" t="s">
        <v>228</v>
      </c>
      <c r="D29" s="18">
        <v>1.378644</v>
      </c>
      <c r="E29" s="19">
        <v>1.4513960000000001</v>
      </c>
      <c r="F29" s="19">
        <f t="shared" si="0"/>
        <v>5.4251249999999987E-2</v>
      </c>
      <c r="G29" s="19">
        <v>0</v>
      </c>
      <c r="H29" s="19">
        <v>5.4251249999999987E-2</v>
      </c>
      <c r="I29" s="20">
        <f t="shared" si="1"/>
        <v>0</v>
      </c>
      <c r="J29" s="21">
        <f t="shared" si="2"/>
        <v>3.7378668537049832E-2</v>
      </c>
      <c r="K29" s="4"/>
    </row>
    <row r="30" spans="1:11" x14ac:dyDescent="0.25">
      <c r="A30" s="15"/>
      <c r="B30" s="16">
        <v>457</v>
      </c>
      <c r="C30" s="17" t="s">
        <v>229</v>
      </c>
      <c r="D30" s="18">
        <v>5.6277919999999986</v>
      </c>
      <c r="E30" s="19">
        <v>6.3951269999999987</v>
      </c>
      <c r="F30" s="19">
        <f t="shared" si="0"/>
        <v>0.21181366000000001</v>
      </c>
      <c r="G30" s="19">
        <v>0</v>
      </c>
      <c r="H30" s="19">
        <v>0.21181366000000001</v>
      </c>
      <c r="I30" s="20">
        <f t="shared" si="1"/>
        <v>0</v>
      </c>
      <c r="J30" s="21">
        <f t="shared" si="2"/>
        <v>3.3121102989823355E-2</v>
      </c>
      <c r="K30" s="4"/>
    </row>
    <row r="31" spans="1:11" x14ac:dyDescent="0.25">
      <c r="A31" s="15"/>
      <c r="B31" s="16">
        <v>458</v>
      </c>
      <c r="C31" s="17" t="s">
        <v>230</v>
      </c>
      <c r="D31" s="18">
        <v>5.8438679999999978</v>
      </c>
      <c r="E31" s="19">
        <v>6.6951689999999981</v>
      </c>
      <c r="F31" s="19">
        <f t="shared" si="0"/>
        <v>0.42090573000000003</v>
      </c>
      <c r="G31" s="19">
        <v>0</v>
      </c>
      <c r="H31" s="19">
        <v>0.42090573000000003</v>
      </c>
      <c r="I31" s="20">
        <f t="shared" si="1"/>
        <v>0</v>
      </c>
      <c r="J31" s="21">
        <f t="shared" si="2"/>
        <v>6.2867080726416336E-2</v>
      </c>
      <c r="K31" s="4"/>
    </row>
    <row r="32" spans="1:11" x14ac:dyDescent="0.25">
      <c r="A32" s="15"/>
      <c r="B32" s="16">
        <v>459</v>
      </c>
      <c r="C32" s="17" t="s">
        <v>231</v>
      </c>
      <c r="D32" s="18">
        <v>10.041776000000006</v>
      </c>
      <c r="E32" s="19">
        <v>10.489035000000003</v>
      </c>
      <c r="F32" s="19">
        <f t="shared" si="0"/>
        <v>0.64471354999999986</v>
      </c>
      <c r="G32" s="19">
        <v>0</v>
      </c>
      <c r="H32" s="19">
        <v>0.64471354999999986</v>
      </c>
      <c r="I32" s="20">
        <f t="shared" si="1"/>
        <v>0</v>
      </c>
      <c r="J32" s="21">
        <f t="shared" si="2"/>
        <v>6.1465477996784229E-2</v>
      </c>
      <c r="K32" s="4"/>
    </row>
    <row r="33" spans="1:11" x14ac:dyDescent="0.25">
      <c r="A33" s="15"/>
      <c r="B33" s="16">
        <v>460</v>
      </c>
      <c r="C33" s="17" t="s">
        <v>232</v>
      </c>
      <c r="D33" s="18">
        <v>0.32977500000000004</v>
      </c>
      <c r="E33" s="19">
        <v>0.34702300000000008</v>
      </c>
      <c r="F33" s="19">
        <f t="shared" si="0"/>
        <v>1.0691910000000001E-2</v>
      </c>
      <c r="G33" s="19">
        <v>0</v>
      </c>
      <c r="H33" s="19">
        <v>1.0691910000000001E-2</v>
      </c>
      <c r="I33" s="20">
        <f t="shared" si="1"/>
        <v>0</v>
      </c>
      <c r="J33" s="21">
        <f t="shared" si="2"/>
        <v>3.0810378562804188E-2</v>
      </c>
      <c r="K33" s="4"/>
    </row>
    <row r="34" spans="1:11" x14ac:dyDescent="0.25">
      <c r="A34" s="15"/>
      <c r="B34" s="16">
        <v>461</v>
      </c>
      <c r="C34" s="17" t="s">
        <v>233</v>
      </c>
      <c r="D34" s="18">
        <v>12.617110999999998</v>
      </c>
      <c r="E34" s="19">
        <v>12.771334999999999</v>
      </c>
      <c r="F34" s="19">
        <f t="shared" si="0"/>
        <v>0.48300646000000003</v>
      </c>
      <c r="G34" s="19">
        <v>0</v>
      </c>
      <c r="H34" s="19">
        <v>0.48300646000000003</v>
      </c>
      <c r="I34" s="20">
        <f t="shared" si="1"/>
        <v>0</v>
      </c>
      <c r="J34" s="21">
        <f t="shared" si="2"/>
        <v>3.7819574852589806E-2</v>
      </c>
      <c r="K34" s="4"/>
    </row>
    <row r="35" spans="1:11" x14ac:dyDescent="0.25">
      <c r="A35" s="15"/>
      <c r="B35" s="16">
        <v>462</v>
      </c>
      <c r="C35" s="17" t="s">
        <v>234</v>
      </c>
      <c r="D35" s="18">
        <v>5.8019269999999974</v>
      </c>
      <c r="E35" s="19">
        <v>5.845870999999998</v>
      </c>
      <c r="F35" s="19">
        <f t="shared" si="0"/>
        <v>0.21253058000000002</v>
      </c>
      <c r="G35" s="19">
        <v>0</v>
      </c>
      <c r="H35" s="19">
        <v>0.21253058000000002</v>
      </c>
      <c r="I35" s="20">
        <f t="shared" si="1"/>
        <v>0</v>
      </c>
      <c r="J35" s="21">
        <f t="shared" si="2"/>
        <v>3.635567394490917E-2</v>
      </c>
      <c r="K35" s="4"/>
    </row>
    <row r="36" spans="1:11" x14ac:dyDescent="0.25">
      <c r="A36" s="15"/>
      <c r="B36" s="16">
        <v>463</v>
      </c>
      <c r="C36" s="17" t="s">
        <v>235</v>
      </c>
      <c r="D36" s="18">
        <v>5.9869180000000011</v>
      </c>
      <c r="E36" s="19">
        <v>6.226262000000002</v>
      </c>
      <c r="F36" s="19">
        <f t="shared" si="0"/>
        <v>0.40979321000000002</v>
      </c>
      <c r="G36" s="19">
        <v>0</v>
      </c>
      <c r="H36" s="19">
        <v>0.40979321000000002</v>
      </c>
      <c r="I36" s="20">
        <f t="shared" si="1"/>
        <v>0</v>
      </c>
      <c r="J36" s="21">
        <f t="shared" si="2"/>
        <v>6.5816891418960508E-2</v>
      </c>
      <c r="K36" s="4"/>
    </row>
    <row r="37" spans="1:11" x14ac:dyDescent="0.25">
      <c r="A37" s="15"/>
      <c r="B37" s="16">
        <v>464</v>
      </c>
      <c r="C37" s="17" t="s">
        <v>236</v>
      </c>
      <c r="D37" s="18">
        <v>4.2999650000000003</v>
      </c>
      <c r="E37" s="19">
        <v>4.2440899999999999</v>
      </c>
      <c r="F37" s="19">
        <f t="shared" si="0"/>
        <v>0.25192428</v>
      </c>
      <c r="G37" s="19">
        <v>0</v>
      </c>
      <c r="H37" s="19">
        <v>0.25192428</v>
      </c>
      <c r="I37" s="20">
        <f t="shared" si="1"/>
        <v>0</v>
      </c>
      <c r="J37" s="21">
        <f t="shared" si="2"/>
        <v>5.935884488783226E-2</v>
      </c>
      <c r="K37" s="4"/>
    </row>
    <row r="38" spans="1:11" ht="15.75" thickBot="1" x14ac:dyDescent="0.3">
      <c r="A38" s="39" t="s">
        <v>238</v>
      </c>
      <c r="B38" s="56"/>
      <c r="C38" s="41"/>
      <c r="D38" s="42">
        <v>3.1515439999999999</v>
      </c>
      <c r="E38" s="43">
        <v>0.89306600000000014</v>
      </c>
      <c r="F38" s="43">
        <f t="shared" si="0"/>
        <v>1.4979650000000001E-2</v>
      </c>
      <c r="G38" s="43">
        <v>0</v>
      </c>
      <c r="H38" s="43">
        <v>1.4979650000000001E-2</v>
      </c>
      <c r="I38" s="44">
        <f t="shared" si="1"/>
        <v>0</v>
      </c>
      <c r="J38" s="45">
        <f t="shared" si="2"/>
        <v>1.6773284393314714E-2</v>
      </c>
      <c r="K38" s="4"/>
    </row>
    <row r="39" spans="1:11" x14ac:dyDescent="0.25">
      <c r="D39" s="5"/>
      <c r="E39" s="5"/>
      <c r="F39" s="5"/>
      <c r="G39" s="5"/>
      <c r="H39" s="5"/>
      <c r="I39" s="4"/>
      <c r="J39" s="4"/>
      <c r="K3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83</v>
      </c>
      <c r="B1" s="47" t="s">
        <v>48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1189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1227.3757859999998</v>
      </c>
      <c r="I6" s="12">
        <v>1544.7626259999997</v>
      </c>
      <c r="J6" s="12">
        <v>22.540196029999997</v>
      </c>
      <c r="K6" s="12">
        <v>0</v>
      </c>
      <c r="L6" s="12">
        <v>22.540196029999997</v>
      </c>
      <c r="M6" s="13">
        <v>0</v>
      </c>
      <c r="N6" s="14">
        <v>1.4591365463291575E-2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300.5335050000001</v>
      </c>
      <c r="I7" s="36">
        <f ca="1">SUM(I8:OFFSET(I6,MATCH("PROYECTOS",$A$8:$A$50,0),0))</f>
        <v>329.19135499999999</v>
      </c>
      <c r="J7" s="36">
        <f ca="1">SUM(J8:OFFSET(J6,MATCH("PROYECTOS",$A$8:$A$50,0),0))</f>
        <v>10.02565568</v>
      </c>
      <c r="K7" s="36">
        <f ca="1">SUM(K8:OFFSET(K6,MATCH("PROYECTOS",$A$8:$A$50,0),0))</f>
        <v>0</v>
      </c>
      <c r="L7" s="36">
        <f ca="1">SUM(L8:OFFSET(L6,MATCH("PROYECTOS",$A$8:$A$50,0),0))</f>
        <v>10.02565568</v>
      </c>
      <c r="M7" s="37">
        <f ca="1">IFERROR(K7/I7,0)</f>
        <v>0</v>
      </c>
      <c r="N7" s="38">
        <f ca="1">IFERROR(SUM(K7,L7)/I7,0)</f>
        <v>3.045540390937666E-2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31.543808000000002</v>
      </c>
      <c r="I8" s="19">
        <v>34.063787999999995</v>
      </c>
      <c r="J8" s="19">
        <f t="shared" ref="J8:J13" si="0">SUM(K8,L8)</f>
        <v>3.2788457099999997</v>
      </c>
      <c r="K8" s="19">
        <v>0</v>
      </c>
      <c r="L8" s="19">
        <v>3.2788457099999997</v>
      </c>
      <c r="M8" s="20">
        <f t="shared" ref="M8:M14" si="1">IFERROR(K8/I8,0)</f>
        <v>0</v>
      </c>
      <c r="N8" s="21">
        <f t="shared" ref="N8:N14" si="2">IFERROR(SUM(K8,L8)/I8,0)</f>
        <v>9.6256050853768815E-2</v>
      </c>
      <c r="O8" s="68">
        <v>2.4903156699999993</v>
      </c>
      <c r="P8" s="19">
        <v>18</v>
      </c>
      <c r="Q8" s="21">
        <f>IFERROR(P8/O8,0)</f>
        <v>7.2279993323095484</v>
      </c>
    </row>
    <row r="9" spans="1:17" ht="25.5" x14ac:dyDescent="0.25">
      <c r="A9" s="15"/>
      <c r="B9" s="17">
        <v>5001778</v>
      </c>
      <c r="C9" s="17" t="s">
        <v>1191</v>
      </c>
      <c r="D9" s="66">
        <v>3000001</v>
      </c>
      <c r="E9" s="17" t="s">
        <v>281</v>
      </c>
      <c r="F9" s="67">
        <v>177</v>
      </c>
      <c r="G9" s="17" t="s">
        <v>869</v>
      </c>
      <c r="H9" s="18">
        <v>262.13727500000005</v>
      </c>
      <c r="I9" s="19">
        <v>279.07691700000004</v>
      </c>
      <c r="J9" s="19">
        <f t="shared" si="0"/>
        <v>6.5674864199999998</v>
      </c>
      <c r="K9" s="19">
        <v>0</v>
      </c>
      <c r="L9" s="19">
        <v>6.5674864199999998</v>
      </c>
      <c r="M9" s="20">
        <f t="shared" si="1"/>
        <v>0</v>
      </c>
      <c r="N9" s="21">
        <f t="shared" si="2"/>
        <v>2.3532890110005044E-2</v>
      </c>
      <c r="O9" s="68">
        <v>7.499021599999999</v>
      </c>
      <c r="P9" s="19">
        <v>11</v>
      </c>
      <c r="Q9" s="21">
        <f t="shared" ref="Q9:Q13" si="3">IFERROR(P9/O9,0)</f>
        <v>1.4668580231853181</v>
      </c>
    </row>
    <row r="10" spans="1:17" ht="51" x14ac:dyDescent="0.25">
      <c r="A10" s="15"/>
      <c r="B10" s="17">
        <v>5004465</v>
      </c>
      <c r="C10" s="17" t="s">
        <v>1176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0.321544</v>
      </c>
      <c r="I10" s="19">
        <v>0.321544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3.0439600000000001E-3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5004469</v>
      </c>
      <c r="C11" s="17" t="s">
        <v>1192</v>
      </c>
      <c r="D11" s="66">
        <v>3000627</v>
      </c>
      <c r="E11" s="17" t="s">
        <v>1190</v>
      </c>
      <c r="F11" s="67">
        <v>277</v>
      </c>
      <c r="G11" s="17" t="s">
        <v>782</v>
      </c>
      <c r="H11" s="18">
        <v>1.854762</v>
      </c>
      <c r="I11" s="19">
        <v>2.3251620000000002</v>
      </c>
      <c r="J11" s="19">
        <f t="shared" si="0"/>
        <v>6.9033000000000011E-2</v>
      </c>
      <c r="K11" s="19">
        <v>0</v>
      </c>
      <c r="L11" s="19">
        <v>6.9033000000000011E-2</v>
      </c>
      <c r="M11" s="20">
        <f t="shared" si="1"/>
        <v>0</v>
      </c>
      <c r="N11" s="21">
        <f t="shared" si="2"/>
        <v>2.9689544212403267E-2</v>
      </c>
      <c r="O11" s="68">
        <v>0.22780473000000004</v>
      </c>
      <c r="P11" s="19">
        <v>30</v>
      </c>
      <c r="Q11" s="21">
        <f t="shared" si="3"/>
        <v>131.69173440779738</v>
      </c>
    </row>
    <row r="12" spans="1:17" ht="25.5" x14ac:dyDescent="0.25">
      <c r="A12" s="15"/>
      <c r="B12" s="17">
        <v>5004470</v>
      </c>
      <c r="C12" s="17" t="s">
        <v>1193</v>
      </c>
      <c r="D12" s="66">
        <v>3000627</v>
      </c>
      <c r="E12" s="17" t="s">
        <v>1190</v>
      </c>
      <c r="F12" s="67">
        <v>120</v>
      </c>
      <c r="G12" s="17" t="s">
        <v>690</v>
      </c>
      <c r="H12" s="18">
        <v>1.2440699999999998</v>
      </c>
      <c r="I12" s="19">
        <v>9.5809010000000008</v>
      </c>
      <c r="J12" s="19">
        <f t="shared" si="0"/>
        <v>2.1329500000000001E-2</v>
      </c>
      <c r="K12" s="19">
        <v>0</v>
      </c>
      <c r="L12" s="19">
        <v>2.1329500000000001E-2</v>
      </c>
      <c r="M12" s="20">
        <f t="shared" si="1"/>
        <v>0</v>
      </c>
      <c r="N12" s="21">
        <f t="shared" si="2"/>
        <v>2.2262519986377062E-3</v>
      </c>
      <c r="O12" s="68">
        <v>0.33113889999999996</v>
      </c>
      <c r="P12" s="19">
        <v>799.5</v>
      </c>
      <c r="Q12" s="21">
        <f t="shared" si="3"/>
        <v>2414.3946845266446</v>
      </c>
    </row>
    <row r="13" spans="1:17" ht="38.25" x14ac:dyDescent="0.25">
      <c r="A13" s="15"/>
      <c r="B13" s="17">
        <v>5004471</v>
      </c>
      <c r="C13" s="17" t="s">
        <v>1194</v>
      </c>
      <c r="D13" s="66">
        <v>3000627</v>
      </c>
      <c r="E13" s="17" t="s">
        <v>1190</v>
      </c>
      <c r="F13" s="67">
        <v>60</v>
      </c>
      <c r="G13" s="17" t="s">
        <v>315</v>
      </c>
      <c r="H13" s="18">
        <v>3.4320459999999993</v>
      </c>
      <c r="I13" s="19">
        <v>3.8230430000000011</v>
      </c>
      <c r="J13" s="19">
        <f t="shared" si="0"/>
        <v>8.896105E-2</v>
      </c>
      <c r="K13" s="19">
        <v>0</v>
      </c>
      <c r="L13" s="19">
        <v>8.896105E-2</v>
      </c>
      <c r="M13" s="20">
        <f t="shared" si="1"/>
        <v>0</v>
      </c>
      <c r="N13" s="21">
        <f t="shared" si="2"/>
        <v>2.3269696417225746E-2</v>
      </c>
      <c r="O13" s="68">
        <v>0.27871848999999987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926.84228099999973</v>
      </c>
      <c r="I14" s="43">
        <f t="shared" ref="I14:L14" ca="1" si="4">OFFSET(I14,-MATCH("PROYECTOS",$A$8:$A$50,0)-1,0)-(OFFSET(I14,-MATCH("PROYECTOS",$A$8:$A$50,0),0))</f>
        <v>1215.5712709999998</v>
      </c>
      <c r="J14" s="43">
        <f t="shared" ca="1" si="4"/>
        <v>12.514540349999997</v>
      </c>
      <c r="K14" s="43">
        <f t="shared" ca="1" si="4"/>
        <v>0</v>
      </c>
      <c r="L14" s="43">
        <f t="shared" ca="1" si="4"/>
        <v>12.514540349999997</v>
      </c>
      <c r="M14" s="44">
        <f t="shared" ca="1" si="1"/>
        <v>0</v>
      </c>
      <c r="N14" s="45">
        <f t="shared" ca="1" si="2"/>
        <v>1.0295192596732569E-2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86</v>
      </c>
      <c r="B1" s="48" t="s">
        <v>49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1197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1463.1720769999999</v>
      </c>
      <c r="E6" s="12">
        <v>1603.079264</v>
      </c>
      <c r="F6" s="12">
        <v>124.58311205000001</v>
      </c>
      <c r="G6" s="12">
        <v>0</v>
      </c>
      <c r="H6" s="12">
        <v>124.58311205000001</v>
      </c>
      <c r="I6" s="13">
        <v>0</v>
      </c>
      <c r="J6" s="14">
        <v>7.7714879636793813E-2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1461.1720770000002</v>
      </c>
      <c r="E7" s="36">
        <f ca="1">SUM(E8:OFFSET(E6,MATCH("GOBIERNOS REGIONALES",$A$8:$A$50,0),0))</f>
        <v>1601.0792639999995</v>
      </c>
      <c r="F7" s="36">
        <f ca="1">SUM(F8:OFFSET(F6,MATCH("GOBIERNOS REGIONALES",$A$8:$A$50,0),0))</f>
        <v>124.57578802000002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124.57578802000002</v>
      </c>
      <c r="I7" s="37">
        <f ca="1">IFERROR(G7/E7,0)</f>
        <v>0</v>
      </c>
      <c r="J7" s="38">
        <f ca="1">IFERROR(SUM(G7,H7)/E7,0)</f>
        <v>7.7807383320155257E-2</v>
      </c>
      <c r="K7" s="4"/>
    </row>
    <row r="8" spans="1:11" x14ac:dyDescent="0.25">
      <c r="A8" s="15"/>
      <c r="B8" s="16">
        <v>4</v>
      </c>
      <c r="C8" s="17" t="s">
        <v>105</v>
      </c>
      <c r="D8" s="18">
        <v>249.87916000000001</v>
      </c>
      <c r="E8" s="19">
        <v>271.04972400000003</v>
      </c>
      <c r="F8" s="19">
        <f t="shared" ref="F8:F14" si="0">SUM(G8,H8)</f>
        <v>23.463751970000015</v>
      </c>
      <c r="G8" s="19">
        <v>0</v>
      </c>
      <c r="H8" s="19">
        <v>23.463751970000015</v>
      </c>
      <c r="I8" s="20">
        <f t="shared" ref="I8:I14" si="1">IFERROR(G8/E8,0)</f>
        <v>0</v>
      </c>
      <c r="J8" s="21">
        <f t="shared" ref="J8:J14" si="2">IFERROR(SUM(G8,H8)/E8,0)</f>
        <v>8.656622712517506E-2</v>
      </c>
      <c r="K8" s="4"/>
    </row>
    <row r="9" spans="1:11" ht="25.5" x14ac:dyDescent="0.25">
      <c r="A9" s="15"/>
      <c r="B9" s="16">
        <v>6</v>
      </c>
      <c r="C9" s="17" t="s">
        <v>107</v>
      </c>
      <c r="D9" s="18">
        <v>96.850160999999986</v>
      </c>
      <c r="E9" s="19">
        <v>97.026060999999999</v>
      </c>
      <c r="F9" s="19">
        <f t="shared" si="0"/>
        <v>5.8429624399999991</v>
      </c>
      <c r="G9" s="19">
        <v>0</v>
      </c>
      <c r="H9" s="19">
        <v>5.8429624399999991</v>
      </c>
      <c r="I9" s="20">
        <f t="shared" si="1"/>
        <v>0</v>
      </c>
      <c r="J9" s="21">
        <f t="shared" si="2"/>
        <v>6.0220546725070073E-2</v>
      </c>
      <c r="K9" s="4"/>
    </row>
    <row r="10" spans="1:11" x14ac:dyDescent="0.25">
      <c r="A10" s="15"/>
      <c r="B10" s="16">
        <v>7</v>
      </c>
      <c r="C10" s="17" t="s">
        <v>109</v>
      </c>
      <c r="D10" s="18">
        <v>324.67711800000006</v>
      </c>
      <c r="E10" s="19">
        <v>324.67711800000001</v>
      </c>
      <c r="F10" s="19">
        <f t="shared" si="0"/>
        <v>23.992391340000001</v>
      </c>
      <c r="G10" s="19">
        <v>0</v>
      </c>
      <c r="H10" s="19">
        <v>23.992391340000001</v>
      </c>
      <c r="I10" s="20">
        <f t="shared" si="1"/>
        <v>0</v>
      </c>
      <c r="J10" s="21">
        <f t="shared" si="2"/>
        <v>7.3896157166209661E-2</v>
      </c>
      <c r="K10" s="4"/>
    </row>
    <row r="11" spans="1:11" x14ac:dyDescent="0.25">
      <c r="A11" s="15"/>
      <c r="B11" s="16">
        <v>22</v>
      </c>
      <c r="C11" s="17" t="s">
        <v>119</v>
      </c>
      <c r="D11" s="18">
        <v>789.76563800000019</v>
      </c>
      <c r="E11" s="19">
        <v>908.32636099999957</v>
      </c>
      <c r="F11" s="19">
        <f t="shared" si="0"/>
        <v>71.276682270000009</v>
      </c>
      <c r="G11" s="19">
        <v>0</v>
      </c>
      <c r="H11" s="19">
        <v>71.276682270000009</v>
      </c>
      <c r="I11" s="20">
        <f t="shared" si="1"/>
        <v>0</v>
      </c>
      <c r="J11" s="21">
        <f t="shared" si="2"/>
        <v>7.8470344284106985E-2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2</v>
      </c>
      <c r="E12" s="36">
        <f ca="1">SUM(E13:OFFSET(E11,(MATCH("GOBIERNOS LOCALES",$A$8:$A$50,0)-MATCH("GOBIERNOS REGIONALES",$A$8:$A$50,0)),0))</f>
        <v>1.9999999999999998</v>
      </c>
      <c r="F12" s="36">
        <f ca="1">SUM(F13:OFFSET(F11,(MATCH("GOBIERNOS LOCALES",$A$8:$A$50,0)-MATCH("GOBIERNOS REGIONALES",$A$8:$A$50,0)),0))</f>
        <v>7.3240299999999996E-3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7.3240299999999996E-3</v>
      </c>
      <c r="I12" s="37">
        <f t="shared" ca="1" si="1"/>
        <v>0</v>
      </c>
      <c r="J12" s="38">
        <f t="shared" ca="1" si="2"/>
        <v>3.6620150000000002E-3</v>
      </c>
      <c r="K12" s="4"/>
    </row>
    <row r="13" spans="1:11" ht="15.75" thickBot="1" x14ac:dyDescent="0.3">
      <c r="A13" s="22"/>
      <c r="B13" s="23">
        <v>443</v>
      </c>
      <c r="C13" s="24" t="s">
        <v>215</v>
      </c>
      <c r="D13" s="25">
        <v>2</v>
      </c>
      <c r="E13" s="26">
        <v>1.9999999999999998</v>
      </c>
      <c r="F13" s="26">
        <f t="shared" si="0"/>
        <v>7.3240299999999996E-3</v>
      </c>
      <c r="G13" s="26">
        <v>0</v>
      </c>
      <c r="H13" s="26">
        <v>7.3240299999999996E-3</v>
      </c>
      <c r="I13" s="27">
        <f t="shared" si="1"/>
        <v>0</v>
      </c>
      <c r="J13" s="28">
        <f t="shared" si="2"/>
        <v>3.6620150000000002E-3</v>
      </c>
      <c r="K13" s="4"/>
    </row>
    <row r="14" spans="1:11" x14ac:dyDescent="0.25">
      <c r="A14" t="s">
        <v>238</v>
      </c>
      <c r="D14" s="5"/>
      <c r="E14" s="5"/>
      <c r="F14" s="5">
        <f t="shared" si="0"/>
        <v>0</v>
      </c>
      <c r="G14" s="5"/>
      <c r="H14" s="5"/>
      <c r="I14" s="4">
        <f t="shared" si="1"/>
        <v>0</v>
      </c>
      <c r="J14" s="4">
        <f t="shared" si="2"/>
        <v>0</v>
      </c>
      <c r="K14" s="4"/>
    </row>
    <row r="15" spans="1:11" x14ac:dyDescent="0.25">
      <c r="D15" s="5"/>
      <c r="E15" s="5"/>
      <c r="F15" s="5"/>
      <c r="G15" s="5"/>
      <c r="H15" s="5"/>
      <c r="I15" s="4"/>
      <c r="J15" s="4"/>
      <c r="K15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86</v>
      </c>
      <c r="B1" s="49" t="s">
        <v>49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1198</v>
      </c>
      <c r="L2" s="70" t="s">
        <v>1227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1463.1720769999999</v>
      </c>
      <c r="E6" s="12">
        <f ca="1">SUM(E7:OFFSET(E7,50,0))</f>
        <v>1603.079264</v>
      </c>
      <c r="F6" s="12">
        <f ca="1">SUM(F7:OFFSET(F7,50,0))</f>
        <v>124.58311205000001</v>
      </c>
      <c r="G6" s="12">
        <f ca="1">SUM(G7:OFFSET(G7,50,0))</f>
        <v>0</v>
      </c>
      <c r="H6" s="12">
        <f ca="1">SUM(H7:OFFSET(H7,50,0))</f>
        <v>124.58311205000001</v>
      </c>
      <c r="I6" s="13">
        <f ca="1">IFERROR(G6/E6,0)</f>
        <v>0</v>
      </c>
      <c r="J6" s="14">
        <f ca="1">IFERROR(SUM(G6,H6)/E6,0)</f>
        <v>7.7714879636793813E-2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26.177641999999995</v>
      </c>
      <c r="E7" s="19">
        <v>30.143554999999999</v>
      </c>
      <c r="F7" s="19">
        <f t="shared" ref="F7:F31" si="0">SUM(G7,H7)</f>
        <v>2.3014057499999998</v>
      </c>
      <c r="G7" s="19">
        <v>0</v>
      </c>
      <c r="H7" s="19">
        <v>2.3014057499999998</v>
      </c>
      <c r="I7" s="20">
        <f t="shared" ref="I7:I31" si="1">IFERROR(G7/E7,0)</f>
        <v>0</v>
      </c>
      <c r="J7" s="21">
        <f t="shared" ref="J7:J31" si="2">IFERROR(SUM(G7,H7)/E7,0)</f>
        <v>7.6348186204314647E-2</v>
      </c>
      <c r="K7" s="4"/>
      <c r="L7" t="s">
        <v>276</v>
      </c>
      <c r="M7" s="5">
        <v>4.1669253600000005</v>
      </c>
      <c r="N7" s="69">
        <v>9.3716596924106346E-2</v>
      </c>
    </row>
    <row r="8" spans="1:14" x14ac:dyDescent="0.25">
      <c r="A8" s="15"/>
      <c r="B8" s="53">
        <v>2</v>
      </c>
      <c r="C8" s="17" t="s">
        <v>256</v>
      </c>
      <c r="D8" s="18">
        <v>83.110801999999978</v>
      </c>
      <c r="E8" s="19">
        <v>107.93239000000004</v>
      </c>
      <c r="F8" s="19">
        <f t="shared" si="0"/>
        <v>9.0369891599999992</v>
      </c>
      <c r="G8" s="19">
        <v>0</v>
      </c>
      <c r="H8" s="19">
        <v>9.0369891599999992</v>
      </c>
      <c r="I8" s="20">
        <f t="shared" si="1"/>
        <v>0</v>
      </c>
      <c r="J8" s="21">
        <f t="shared" si="2"/>
        <v>8.3728240984935073E-2</v>
      </c>
      <c r="K8" s="4"/>
      <c r="L8" t="s">
        <v>260</v>
      </c>
      <c r="M8" s="5">
        <v>4.8132553199999988</v>
      </c>
      <c r="N8" s="69">
        <v>9.0259374016092783E-2</v>
      </c>
    </row>
    <row r="9" spans="1:14" x14ac:dyDescent="0.25">
      <c r="A9" s="15"/>
      <c r="B9" s="53">
        <v>3</v>
      </c>
      <c r="C9" s="17" t="s">
        <v>257</v>
      </c>
      <c r="D9" s="18">
        <v>33.565121000000005</v>
      </c>
      <c r="E9" s="19">
        <v>33.985191999999991</v>
      </c>
      <c r="F9" s="19">
        <f t="shared" si="0"/>
        <v>2.5195678600000004</v>
      </c>
      <c r="G9" s="19">
        <v>0</v>
      </c>
      <c r="H9" s="19">
        <v>2.5195678600000004</v>
      </c>
      <c r="I9" s="20">
        <f t="shared" si="1"/>
        <v>0</v>
      </c>
      <c r="J9" s="21">
        <f t="shared" si="2"/>
        <v>7.4137226001253761E-2</v>
      </c>
      <c r="K9" s="4"/>
      <c r="L9" t="s">
        <v>265</v>
      </c>
      <c r="M9" s="5">
        <v>3.8948541800000003</v>
      </c>
      <c r="N9" s="69">
        <v>8.6404467466779072E-2</v>
      </c>
    </row>
    <row r="10" spans="1:14" x14ac:dyDescent="0.25">
      <c r="A10" s="15"/>
      <c r="B10" s="53">
        <v>4</v>
      </c>
      <c r="C10" s="17" t="s">
        <v>258</v>
      </c>
      <c r="D10" s="18">
        <v>55.359764999999989</v>
      </c>
      <c r="E10" s="19">
        <v>61.810547000000007</v>
      </c>
      <c r="F10" s="19">
        <f t="shared" si="0"/>
        <v>4.9693885400000006</v>
      </c>
      <c r="G10" s="19">
        <v>0</v>
      </c>
      <c r="H10" s="19">
        <v>4.9693885400000006</v>
      </c>
      <c r="I10" s="20">
        <f t="shared" si="1"/>
        <v>0</v>
      </c>
      <c r="J10" s="21">
        <f t="shared" si="2"/>
        <v>8.0397096954990546E-2</v>
      </c>
      <c r="K10" s="4"/>
      <c r="L10" t="s">
        <v>264</v>
      </c>
      <c r="M10" s="5">
        <v>4.8182362399999992</v>
      </c>
      <c r="N10" s="69">
        <v>8.512774348158933E-2</v>
      </c>
    </row>
    <row r="11" spans="1:14" x14ac:dyDescent="0.25">
      <c r="A11" s="15"/>
      <c r="B11" s="53">
        <v>5</v>
      </c>
      <c r="C11" s="17" t="s">
        <v>259</v>
      </c>
      <c r="D11" s="18">
        <v>37.347346000000002</v>
      </c>
      <c r="E11" s="19">
        <v>40.337533999999998</v>
      </c>
      <c r="F11" s="19">
        <f t="shared" si="0"/>
        <v>2.9864362900000003</v>
      </c>
      <c r="G11" s="19">
        <v>0</v>
      </c>
      <c r="H11" s="19">
        <v>2.9864362900000003</v>
      </c>
      <c r="I11" s="20">
        <f t="shared" si="1"/>
        <v>0</v>
      </c>
      <c r="J11" s="21">
        <f t="shared" si="2"/>
        <v>7.4036164183958308E-2</v>
      </c>
      <c r="K11" s="4"/>
      <c r="L11" t="s">
        <v>262</v>
      </c>
      <c r="M11" s="5">
        <v>4.4550124899999997</v>
      </c>
      <c r="N11" s="69">
        <v>8.4021094007025079E-2</v>
      </c>
    </row>
    <row r="12" spans="1:14" x14ac:dyDescent="0.25">
      <c r="A12" s="15"/>
      <c r="B12" s="53">
        <v>6</v>
      </c>
      <c r="C12" s="17" t="s">
        <v>260</v>
      </c>
      <c r="D12" s="18">
        <v>38.316947999999996</v>
      </c>
      <c r="E12" s="19">
        <v>53.326930000000004</v>
      </c>
      <c r="F12" s="19">
        <f t="shared" si="0"/>
        <v>4.8132553199999988</v>
      </c>
      <c r="G12" s="19">
        <v>0</v>
      </c>
      <c r="H12" s="19">
        <v>4.8132553199999988</v>
      </c>
      <c r="I12" s="20">
        <f t="shared" si="1"/>
        <v>0</v>
      </c>
      <c r="J12" s="21">
        <f t="shared" si="2"/>
        <v>9.0259374016092783E-2</v>
      </c>
      <c r="K12" s="4"/>
      <c r="L12" t="s">
        <v>256</v>
      </c>
      <c r="M12" s="5">
        <v>9.0369891599999992</v>
      </c>
      <c r="N12" s="69">
        <v>8.3728240984935073E-2</v>
      </c>
    </row>
    <row r="13" spans="1:14" x14ac:dyDescent="0.25">
      <c r="A13" s="15"/>
      <c r="B13" s="53">
        <v>7</v>
      </c>
      <c r="C13" s="17" t="s">
        <v>261</v>
      </c>
      <c r="D13" s="18">
        <v>27.994328000000003</v>
      </c>
      <c r="E13" s="19">
        <v>32.397540000000006</v>
      </c>
      <c r="F13" s="19">
        <f t="shared" si="0"/>
        <v>1.2881332400000001</v>
      </c>
      <c r="G13" s="19">
        <v>0</v>
      </c>
      <c r="H13" s="19">
        <v>1.2881332400000001</v>
      </c>
      <c r="I13" s="20">
        <f t="shared" si="1"/>
        <v>0</v>
      </c>
      <c r="J13" s="21">
        <f t="shared" si="2"/>
        <v>3.9760217596768142E-2</v>
      </c>
      <c r="K13" s="4"/>
      <c r="L13" t="s">
        <v>273</v>
      </c>
      <c r="M13" s="5">
        <v>1.4648108199999998</v>
      </c>
      <c r="N13" s="69">
        <v>8.3107042305302428E-2</v>
      </c>
    </row>
    <row r="14" spans="1:14" x14ac:dyDescent="0.25">
      <c r="A14" s="15"/>
      <c r="B14" s="53">
        <v>8</v>
      </c>
      <c r="C14" s="17" t="s">
        <v>262</v>
      </c>
      <c r="D14" s="18">
        <v>44.324738999999994</v>
      </c>
      <c r="E14" s="19">
        <v>53.022548</v>
      </c>
      <c r="F14" s="19">
        <f t="shared" si="0"/>
        <v>4.4550124899999997</v>
      </c>
      <c r="G14" s="19">
        <v>0</v>
      </c>
      <c r="H14" s="19">
        <v>4.4550124899999997</v>
      </c>
      <c r="I14" s="20">
        <f t="shared" si="1"/>
        <v>0</v>
      </c>
      <c r="J14" s="21">
        <f t="shared" si="2"/>
        <v>8.4021094007025079E-2</v>
      </c>
      <c r="K14" s="4"/>
      <c r="L14" t="s">
        <v>277</v>
      </c>
      <c r="M14" s="5">
        <v>2.0350387400000001</v>
      </c>
      <c r="N14" s="69">
        <v>8.2943448399315667E-2</v>
      </c>
    </row>
    <row r="15" spans="1:14" x14ac:dyDescent="0.25">
      <c r="A15" s="15"/>
      <c r="B15" s="53">
        <v>9</v>
      </c>
      <c r="C15" s="17" t="s">
        <v>263</v>
      </c>
      <c r="D15" s="18">
        <v>23.623537000000002</v>
      </c>
      <c r="E15" s="19">
        <v>21.820967</v>
      </c>
      <c r="F15" s="19">
        <f t="shared" si="0"/>
        <v>1.5264033699999997</v>
      </c>
      <c r="G15" s="19">
        <v>0</v>
      </c>
      <c r="H15" s="19">
        <v>1.5264033699999997</v>
      </c>
      <c r="I15" s="20">
        <f t="shared" si="1"/>
        <v>0</v>
      </c>
      <c r="J15" s="21">
        <f t="shared" si="2"/>
        <v>6.9951224893012295E-2</v>
      </c>
      <c r="K15" s="4"/>
      <c r="L15" t="s">
        <v>272</v>
      </c>
      <c r="M15" s="5">
        <v>1.7682598899999999</v>
      </c>
      <c r="N15" s="69">
        <v>8.1993304153324204E-2</v>
      </c>
    </row>
    <row r="16" spans="1:14" x14ac:dyDescent="0.25">
      <c r="A16" s="15"/>
      <c r="B16" s="53">
        <v>10</v>
      </c>
      <c r="C16" s="17" t="s">
        <v>264</v>
      </c>
      <c r="D16" s="18">
        <v>49.164366999999999</v>
      </c>
      <c r="E16" s="19">
        <v>56.600069999999995</v>
      </c>
      <c r="F16" s="19">
        <f t="shared" si="0"/>
        <v>4.8182362399999992</v>
      </c>
      <c r="G16" s="19">
        <v>0</v>
      </c>
      <c r="H16" s="19">
        <v>4.8182362399999992</v>
      </c>
      <c r="I16" s="20">
        <f t="shared" si="1"/>
        <v>0</v>
      </c>
      <c r="J16" s="21">
        <f t="shared" si="2"/>
        <v>8.512774348158933E-2</v>
      </c>
      <c r="K16" s="4"/>
      <c r="L16" t="s">
        <v>275</v>
      </c>
      <c r="M16" s="5">
        <v>4.0255340300000002</v>
      </c>
      <c r="N16" s="69">
        <v>8.1983345800955634E-2</v>
      </c>
    </row>
    <row r="17" spans="1:14" x14ac:dyDescent="0.25">
      <c r="A17" s="15"/>
      <c r="B17" s="53">
        <v>11</v>
      </c>
      <c r="C17" s="17" t="s">
        <v>265</v>
      </c>
      <c r="D17" s="18">
        <v>70.821999000000005</v>
      </c>
      <c r="E17" s="19">
        <v>45.076999999999998</v>
      </c>
      <c r="F17" s="19">
        <f t="shared" si="0"/>
        <v>3.8948541800000003</v>
      </c>
      <c r="G17" s="19">
        <v>0</v>
      </c>
      <c r="H17" s="19">
        <v>3.8948541800000003</v>
      </c>
      <c r="I17" s="20">
        <f t="shared" si="1"/>
        <v>0</v>
      </c>
      <c r="J17" s="21">
        <f t="shared" si="2"/>
        <v>8.6404467466779072E-2</v>
      </c>
      <c r="K17" s="4"/>
      <c r="L17" t="s">
        <v>274</v>
      </c>
      <c r="M17" s="5">
        <v>5.2020036199999993</v>
      </c>
      <c r="N17" s="69">
        <v>8.0882717793008513E-2</v>
      </c>
    </row>
    <row r="18" spans="1:14" x14ac:dyDescent="0.25">
      <c r="A18" s="15"/>
      <c r="B18" s="53">
        <v>12</v>
      </c>
      <c r="C18" s="17" t="s">
        <v>266</v>
      </c>
      <c r="D18" s="18">
        <v>51.509155999999997</v>
      </c>
      <c r="E18" s="19">
        <v>50.635731999999997</v>
      </c>
      <c r="F18" s="19">
        <f t="shared" si="0"/>
        <v>3.9038362800000002</v>
      </c>
      <c r="G18" s="19">
        <v>0</v>
      </c>
      <c r="H18" s="19">
        <v>3.9038362800000002</v>
      </c>
      <c r="I18" s="20">
        <f t="shared" si="1"/>
        <v>0</v>
      </c>
      <c r="J18" s="21">
        <f t="shared" si="2"/>
        <v>7.7096471716850079E-2</v>
      </c>
      <c r="K18" s="4"/>
      <c r="L18" t="s">
        <v>258</v>
      </c>
      <c r="M18" s="5">
        <v>4.9693885400000006</v>
      </c>
      <c r="N18" s="69">
        <v>8.0397096954990546E-2</v>
      </c>
    </row>
    <row r="19" spans="1:14" x14ac:dyDescent="0.25">
      <c r="A19" s="15"/>
      <c r="B19" s="53">
        <v>13</v>
      </c>
      <c r="C19" s="17" t="s">
        <v>267</v>
      </c>
      <c r="D19" s="18">
        <v>49.614893000000002</v>
      </c>
      <c r="E19" s="19">
        <v>54.303528</v>
      </c>
      <c r="F19" s="19">
        <f t="shared" si="0"/>
        <v>4.3636135499999993</v>
      </c>
      <c r="G19" s="19">
        <v>0</v>
      </c>
      <c r="H19" s="19">
        <v>4.3636135499999993</v>
      </c>
      <c r="I19" s="20">
        <f t="shared" si="1"/>
        <v>0</v>
      </c>
      <c r="J19" s="21">
        <f t="shared" si="2"/>
        <v>8.0355986262991966E-2</v>
      </c>
      <c r="K19" s="4"/>
      <c r="L19" t="s">
        <v>267</v>
      </c>
      <c r="M19" s="5">
        <v>4.3636135499999993</v>
      </c>
      <c r="N19" s="69">
        <v>8.0355986262991966E-2</v>
      </c>
    </row>
    <row r="20" spans="1:14" x14ac:dyDescent="0.25">
      <c r="A20" s="15"/>
      <c r="B20" s="53">
        <v>14</v>
      </c>
      <c r="C20" s="17" t="s">
        <v>268</v>
      </c>
      <c r="D20" s="18">
        <v>50.950018</v>
      </c>
      <c r="E20" s="19">
        <v>65.448190999999994</v>
      </c>
      <c r="F20" s="19">
        <f t="shared" si="0"/>
        <v>5.1886511399999993</v>
      </c>
      <c r="G20" s="19">
        <v>0</v>
      </c>
      <c r="H20" s="19">
        <v>5.1886511399999993</v>
      </c>
      <c r="I20" s="20">
        <f t="shared" si="1"/>
        <v>0</v>
      </c>
      <c r="J20" s="21">
        <f t="shared" si="2"/>
        <v>7.9278755619081973E-2</v>
      </c>
      <c r="K20" s="4"/>
      <c r="L20" t="s">
        <v>279</v>
      </c>
      <c r="M20" s="5">
        <v>3.0123564600000003</v>
      </c>
      <c r="N20" s="69">
        <v>8.0128027414374525E-2</v>
      </c>
    </row>
    <row r="21" spans="1:14" x14ac:dyDescent="0.25">
      <c r="A21" s="15"/>
      <c r="B21" s="53">
        <v>15</v>
      </c>
      <c r="C21" s="17" t="s">
        <v>269</v>
      </c>
      <c r="D21" s="18">
        <v>531.59112399999981</v>
      </c>
      <c r="E21" s="19">
        <v>550.44245999999987</v>
      </c>
      <c r="F21" s="19">
        <f t="shared" si="0"/>
        <v>40.718569470000013</v>
      </c>
      <c r="G21" s="19">
        <v>0</v>
      </c>
      <c r="H21" s="19">
        <v>40.718569470000013</v>
      </c>
      <c r="I21" s="20">
        <f t="shared" si="1"/>
        <v>0</v>
      </c>
      <c r="J21" s="21">
        <f t="shared" si="2"/>
        <v>7.3974252404147789E-2</v>
      </c>
      <c r="K21" s="4"/>
      <c r="L21" t="s">
        <v>270</v>
      </c>
      <c r="M21" s="5">
        <v>2.9607191300000002</v>
      </c>
      <c r="N21" s="69">
        <v>7.9694309011979977E-2</v>
      </c>
    </row>
    <row r="22" spans="1:14" x14ac:dyDescent="0.25">
      <c r="A22" s="15"/>
      <c r="B22" s="53">
        <v>16</v>
      </c>
      <c r="C22" s="17" t="s">
        <v>270</v>
      </c>
      <c r="D22" s="18">
        <v>32.215198999999998</v>
      </c>
      <c r="E22" s="19">
        <v>37.150948000000007</v>
      </c>
      <c r="F22" s="19">
        <f t="shared" si="0"/>
        <v>2.9607191300000002</v>
      </c>
      <c r="G22" s="19">
        <v>0</v>
      </c>
      <c r="H22" s="19">
        <v>2.9607191300000002</v>
      </c>
      <c r="I22" s="20">
        <f t="shared" si="1"/>
        <v>0</v>
      </c>
      <c r="J22" s="21">
        <f t="shared" si="2"/>
        <v>7.9694309011979977E-2</v>
      </c>
      <c r="K22" s="4"/>
      <c r="L22" t="s">
        <v>268</v>
      </c>
      <c r="M22" s="5">
        <v>5.1886511399999993</v>
      </c>
      <c r="N22" s="69">
        <v>7.9278755619081973E-2</v>
      </c>
    </row>
    <row r="23" spans="1:14" x14ac:dyDescent="0.25">
      <c r="A23" s="15"/>
      <c r="B23" s="53">
        <v>17</v>
      </c>
      <c r="C23" s="17" t="s">
        <v>271</v>
      </c>
      <c r="D23" s="18">
        <v>14.942388000000001</v>
      </c>
      <c r="E23" s="19">
        <v>27.832547999999996</v>
      </c>
      <c r="F23" s="19">
        <f t="shared" si="0"/>
        <v>1.4643609200000003</v>
      </c>
      <c r="G23" s="19">
        <v>0</v>
      </c>
      <c r="H23" s="19">
        <v>1.4643609200000003</v>
      </c>
      <c r="I23" s="20">
        <f t="shared" si="1"/>
        <v>0</v>
      </c>
      <c r="J23" s="21">
        <f t="shared" si="2"/>
        <v>5.2613254093732291E-2</v>
      </c>
      <c r="K23" s="4"/>
      <c r="L23" t="s">
        <v>278</v>
      </c>
      <c r="M23" s="5">
        <v>1.6987502000000001</v>
      </c>
      <c r="N23" s="69">
        <v>7.8608539928968893E-2</v>
      </c>
    </row>
    <row r="24" spans="1:14" x14ac:dyDescent="0.25">
      <c r="A24" s="15"/>
      <c r="B24" s="53">
        <v>18</v>
      </c>
      <c r="C24" s="17" t="s">
        <v>272</v>
      </c>
      <c r="D24" s="18">
        <v>19.461637000000003</v>
      </c>
      <c r="E24" s="19">
        <v>21.565906000000005</v>
      </c>
      <c r="F24" s="19">
        <f t="shared" si="0"/>
        <v>1.7682598899999999</v>
      </c>
      <c r="G24" s="19">
        <v>0</v>
      </c>
      <c r="H24" s="19">
        <v>1.7682598899999999</v>
      </c>
      <c r="I24" s="20">
        <f t="shared" si="1"/>
        <v>0</v>
      </c>
      <c r="J24" s="21">
        <f t="shared" si="2"/>
        <v>8.1993304153324204E-2</v>
      </c>
      <c r="K24" s="4"/>
      <c r="L24" t="s">
        <v>266</v>
      </c>
      <c r="M24" s="5">
        <v>3.9038362800000002</v>
      </c>
      <c r="N24" s="69">
        <v>7.7096471716850079E-2</v>
      </c>
    </row>
    <row r="25" spans="1:14" x14ac:dyDescent="0.25">
      <c r="A25" s="15"/>
      <c r="B25" s="53">
        <v>19</v>
      </c>
      <c r="C25" s="17" t="s">
        <v>273</v>
      </c>
      <c r="D25" s="18">
        <v>16.331600999999999</v>
      </c>
      <c r="E25" s="19">
        <v>17.625591999999997</v>
      </c>
      <c r="F25" s="19">
        <f t="shared" si="0"/>
        <v>1.4648108199999998</v>
      </c>
      <c r="G25" s="19">
        <v>0</v>
      </c>
      <c r="H25" s="19">
        <v>1.4648108199999998</v>
      </c>
      <c r="I25" s="20">
        <f t="shared" si="1"/>
        <v>0</v>
      </c>
      <c r="J25" s="21">
        <f t="shared" si="2"/>
        <v>8.3107042305302428E-2</v>
      </c>
      <c r="K25" s="4"/>
      <c r="L25" t="s">
        <v>255</v>
      </c>
      <c r="M25" s="5">
        <v>2.3014057499999998</v>
      </c>
      <c r="N25" s="69">
        <v>7.6348186204314647E-2</v>
      </c>
    </row>
    <row r="26" spans="1:14" x14ac:dyDescent="0.25">
      <c r="A26" s="15"/>
      <c r="B26" s="53">
        <v>20</v>
      </c>
      <c r="C26" s="17" t="s">
        <v>274</v>
      </c>
      <c r="D26" s="18">
        <v>55.108876000000002</v>
      </c>
      <c r="E26" s="19">
        <v>64.315390999999991</v>
      </c>
      <c r="F26" s="19">
        <f t="shared" si="0"/>
        <v>5.2020036199999993</v>
      </c>
      <c r="G26" s="19">
        <v>0</v>
      </c>
      <c r="H26" s="19">
        <v>5.2020036199999993</v>
      </c>
      <c r="I26" s="20">
        <f t="shared" si="1"/>
        <v>0</v>
      </c>
      <c r="J26" s="21">
        <f t="shared" si="2"/>
        <v>8.0882717793008513E-2</v>
      </c>
      <c r="K26" s="4"/>
      <c r="L26" t="s">
        <v>257</v>
      </c>
      <c r="M26" s="5">
        <v>2.5195678600000004</v>
      </c>
      <c r="N26" s="69">
        <v>7.4137226001253761E-2</v>
      </c>
    </row>
    <row r="27" spans="1:14" x14ac:dyDescent="0.25">
      <c r="A27" s="15"/>
      <c r="B27" s="53">
        <v>21</v>
      </c>
      <c r="C27" s="17" t="s">
        <v>275</v>
      </c>
      <c r="D27" s="18">
        <v>39.565257999999993</v>
      </c>
      <c r="E27" s="19">
        <v>49.101851000000011</v>
      </c>
      <c r="F27" s="19">
        <f t="shared" si="0"/>
        <v>4.0255340300000002</v>
      </c>
      <c r="G27" s="19">
        <v>0</v>
      </c>
      <c r="H27" s="19">
        <v>4.0255340300000002</v>
      </c>
      <c r="I27" s="20">
        <f t="shared" si="1"/>
        <v>0</v>
      </c>
      <c r="J27" s="21">
        <f t="shared" si="2"/>
        <v>8.1983345800955634E-2</v>
      </c>
      <c r="K27" s="4"/>
      <c r="L27" t="s">
        <v>259</v>
      </c>
      <c r="M27" s="5">
        <v>2.9864362900000003</v>
      </c>
      <c r="N27" s="69">
        <v>7.4036164183958308E-2</v>
      </c>
    </row>
    <row r="28" spans="1:14" x14ac:dyDescent="0.25">
      <c r="A28" s="15"/>
      <c r="B28" s="53">
        <v>22</v>
      </c>
      <c r="C28" s="17" t="s">
        <v>276</v>
      </c>
      <c r="D28" s="18">
        <v>39.609397000000008</v>
      </c>
      <c r="E28" s="19">
        <v>44.463046000000013</v>
      </c>
      <c r="F28" s="19">
        <f t="shared" si="0"/>
        <v>4.1669253600000005</v>
      </c>
      <c r="G28" s="19">
        <v>0</v>
      </c>
      <c r="H28" s="19">
        <v>4.1669253600000005</v>
      </c>
      <c r="I28" s="20">
        <f t="shared" si="1"/>
        <v>0</v>
      </c>
      <c r="J28" s="21">
        <f t="shared" si="2"/>
        <v>9.3716596924106346E-2</v>
      </c>
      <c r="K28" s="4"/>
      <c r="L28" t="s">
        <v>269</v>
      </c>
      <c r="M28" s="5">
        <v>40.718569470000013</v>
      </c>
      <c r="N28" s="69">
        <v>7.3974252404147789E-2</v>
      </c>
    </row>
    <row r="29" spans="1:14" x14ac:dyDescent="0.25">
      <c r="A29" s="15"/>
      <c r="B29" s="53">
        <v>23</v>
      </c>
      <c r="C29" s="17" t="s">
        <v>277</v>
      </c>
      <c r="D29" s="18">
        <v>20.417424</v>
      </c>
      <c r="E29" s="19">
        <v>24.535256</v>
      </c>
      <c r="F29" s="19">
        <f t="shared" si="0"/>
        <v>2.0350387400000001</v>
      </c>
      <c r="G29" s="19">
        <v>0</v>
      </c>
      <c r="H29" s="19">
        <v>2.0350387400000001</v>
      </c>
      <c r="I29" s="20">
        <f t="shared" si="1"/>
        <v>0</v>
      </c>
      <c r="J29" s="21">
        <f t="shared" si="2"/>
        <v>8.2943448399315667E-2</v>
      </c>
      <c r="K29" s="4"/>
      <c r="L29" t="s">
        <v>263</v>
      </c>
      <c r="M29" s="5">
        <v>1.5264033699999997</v>
      </c>
      <c r="N29" s="69">
        <v>6.9951224893012295E-2</v>
      </c>
    </row>
    <row r="30" spans="1:14" x14ac:dyDescent="0.25">
      <c r="A30" s="15"/>
      <c r="B30" s="53">
        <v>24</v>
      </c>
      <c r="C30" s="17" t="s">
        <v>278</v>
      </c>
      <c r="D30" s="18">
        <v>19.254191000000002</v>
      </c>
      <c r="E30" s="19">
        <v>21.610250000000001</v>
      </c>
      <c r="F30" s="19">
        <f t="shared" si="0"/>
        <v>1.6987502000000001</v>
      </c>
      <c r="G30" s="19">
        <v>0</v>
      </c>
      <c r="H30" s="19">
        <v>1.6987502000000001</v>
      </c>
      <c r="I30" s="20">
        <f t="shared" si="1"/>
        <v>0</v>
      </c>
      <c r="J30" s="21">
        <f t="shared" si="2"/>
        <v>7.8608539928968893E-2</v>
      </c>
      <c r="K30" s="4"/>
      <c r="L30" t="s">
        <v>271</v>
      </c>
      <c r="M30" s="5">
        <v>1.4643609200000003</v>
      </c>
      <c r="N30" s="69">
        <v>5.2613254093732291E-2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32.794321000000004</v>
      </c>
      <c r="E31" s="26">
        <v>37.594291999999996</v>
      </c>
      <c r="F31" s="26">
        <f t="shared" si="0"/>
        <v>3.0123564600000003</v>
      </c>
      <c r="G31" s="26">
        <v>0</v>
      </c>
      <c r="H31" s="26">
        <v>3.0123564600000003</v>
      </c>
      <c r="I31" s="27">
        <f t="shared" si="1"/>
        <v>0</v>
      </c>
      <c r="J31" s="28">
        <f t="shared" si="2"/>
        <v>8.0128027414374525E-2</v>
      </c>
      <c r="K31" s="4"/>
      <c r="L31" t="s">
        <v>261</v>
      </c>
      <c r="M31" s="5">
        <v>1.2881332400000001</v>
      </c>
      <c r="N31" s="69">
        <v>3.9760217596768142E-2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A27" sqref="A27:D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8" width="0" hidden="1" customWidth="1"/>
  </cols>
  <sheetData>
    <row r="1" spans="1:11" ht="15.75" x14ac:dyDescent="0.25">
      <c r="A1" s="48">
        <v>86</v>
      </c>
      <c r="B1" s="47" t="s">
        <v>49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1199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1463.1720769999999</v>
      </c>
      <c r="E6" s="12">
        <v>1603.079264</v>
      </c>
      <c r="F6" s="12">
        <v>124.58311205000001</v>
      </c>
      <c r="G6" s="12">
        <v>0</v>
      </c>
      <c r="H6" s="12">
        <v>124.58311205000001</v>
      </c>
      <c r="I6" s="13">
        <v>0</v>
      </c>
      <c r="J6" s="14">
        <v>7.7714879636793813E-2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1450.9754210000001</v>
      </c>
      <c r="E7" s="36">
        <f ca="1">SUM(E8:OFFSET(E6,MATCH("PROYECTOS",$A$8:$A$50,0),0))</f>
        <v>1577.7858510000001</v>
      </c>
      <c r="F7" s="36">
        <f ca="1">SUM(F8:OFFSET(F6,MATCH("PROYECTOS",$A$8:$A$50,0),0))</f>
        <v>123.41791394000001</v>
      </c>
      <c r="G7" s="36">
        <f ca="1">SUM(G8:OFFSET(G6,MATCH("PROYECTOS",$A$8:$A$50,0),0))</f>
        <v>0</v>
      </c>
      <c r="H7" s="36">
        <f ca="1">SUM(H8:OFFSET(H6,MATCH("PROYECTOS",$A$8:$A$50,0),0))</f>
        <v>123.41791394000001</v>
      </c>
      <c r="I7" s="37">
        <f ca="1">IFERROR(G7/E7,0)</f>
        <v>0</v>
      </c>
      <c r="J7" s="38">
        <f ca="1">IFERROR(SUM(G7,H7)/E7,0)</f>
        <v>7.8222221261382063E-2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11.019049999999998</v>
      </c>
      <c r="E8" s="19">
        <v>11.019049999999998</v>
      </c>
      <c r="F8" s="19">
        <f t="shared" ref="F8:F14" si="0">SUM(G8,H8)</f>
        <v>0.26717367000000003</v>
      </c>
      <c r="G8" s="19">
        <v>0</v>
      </c>
      <c r="H8" s="19">
        <v>0.26717367000000003</v>
      </c>
      <c r="I8" s="20">
        <f t="shared" ref="I8:I15" si="1">IFERROR(G8/E8,0)</f>
        <v>0</v>
      </c>
      <c r="J8" s="21">
        <f t="shared" ref="J8:J15" si="2">IFERROR(SUM(G8,H8)/E8,0)</f>
        <v>2.4246524881909065E-2</v>
      </c>
      <c r="K8" s="4"/>
    </row>
    <row r="9" spans="1:11" ht="25.5" x14ac:dyDescent="0.25">
      <c r="A9" s="15"/>
      <c r="B9" s="17">
        <v>3000602</v>
      </c>
      <c r="C9" s="17" t="s">
        <v>1201</v>
      </c>
      <c r="D9" s="18">
        <v>252.54034499999995</v>
      </c>
      <c r="E9" s="19">
        <v>252.54034499999997</v>
      </c>
      <c r="F9" s="19">
        <f t="shared" si="0"/>
        <v>20.25062385</v>
      </c>
      <c r="G9" s="19">
        <v>0</v>
      </c>
      <c r="H9" s="19">
        <v>20.25062385</v>
      </c>
      <c r="I9" s="20">
        <f t="shared" si="1"/>
        <v>0</v>
      </c>
      <c r="J9" s="21">
        <f t="shared" si="2"/>
        <v>8.0187677933203111E-2</v>
      </c>
      <c r="K9" s="4"/>
    </row>
    <row r="10" spans="1:11" ht="38.25" x14ac:dyDescent="0.25">
      <c r="A10" s="15"/>
      <c r="B10" s="17">
        <v>3000639</v>
      </c>
      <c r="C10" s="17" t="s">
        <v>1202</v>
      </c>
      <c r="D10" s="18">
        <v>761.37644399999999</v>
      </c>
      <c r="E10" s="19">
        <v>859.33734299999981</v>
      </c>
      <c r="F10" s="19">
        <f t="shared" si="0"/>
        <v>68.093277839999999</v>
      </c>
      <c r="G10" s="19">
        <v>0</v>
      </c>
      <c r="H10" s="19">
        <v>68.093277839999999</v>
      </c>
      <c r="I10" s="20">
        <f t="shared" si="1"/>
        <v>0</v>
      </c>
      <c r="J10" s="21">
        <f t="shared" si="2"/>
        <v>7.92392864044313E-2</v>
      </c>
      <c r="K10" s="4"/>
    </row>
    <row r="11" spans="1:11" ht="38.25" x14ac:dyDescent="0.25">
      <c r="A11" s="15"/>
      <c r="B11" s="17">
        <v>3000640</v>
      </c>
      <c r="C11" s="17" t="s">
        <v>1203</v>
      </c>
      <c r="D11" s="18">
        <v>22.197322000000007</v>
      </c>
      <c r="E11" s="19">
        <v>29.700389000000001</v>
      </c>
      <c r="F11" s="19">
        <f t="shared" si="0"/>
        <v>2.4137024</v>
      </c>
      <c r="G11" s="19">
        <v>0</v>
      </c>
      <c r="H11" s="19">
        <v>2.4137024</v>
      </c>
      <c r="I11" s="20">
        <f t="shared" si="1"/>
        <v>0</v>
      </c>
      <c r="J11" s="21">
        <f t="shared" si="2"/>
        <v>8.1268376653248542E-2</v>
      </c>
      <c r="K11" s="4"/>
    </row>
    <row r="12" spans="1:11" ht="25.5" x14ac:dyDescent="0.25">
      <c r="A12" s="15"/>
      <c r="B12" s="17">
        <v>3000641</v>
      </c>
      <c r="C12" s="17" t="s">
        <v>1204</v>
      </c>
      <c r="D12" s="18">
        <v>94.628306000000023</v>
      </c>
      <c r="E12" s="19">
        <v>94.804205999999979</v>
      </c>
      <c r="F12" s="19">
        <f t="shared" si="0"/>
        <v>5.831455769999998</v>
      </c>
      <c r="G12" s="19">
        <v>0</v>
      </c>
      <c r="H12" s="19">
        <v>5.831455769999998</v>
      </c>
      <c r="I12" s="20">
        <f t="shared" si="1"/>
        <v>0</v>
      </c>
      <c r="J12" s="21">
        <f t="shared" si="2"/>
        <v>6.1510517476408157E-2</v>
      </c>
      <c r="K12" s="4"/>
    </row>
    <row r="13" spans="1:11" ht="51" x14ac:dyDescent="0.25">
      <c r="A13" s="15"/>
      <c r="B13" s="17">
        <v>3000642</v>
      </c>
      <c r="C13" s="17" t="s">
        <v>1205</v>
      </c>
      <c r="D13" s="18">
        <v>249.87915999999996</v>
      </c>
      <c r="E13" s="19">
        <v>271.04972399999991</v>
      </c>
      <c r="F13" s="19">
        <f t="shared" si="0"/>
        <v>23.463751969999997</v>
      </c>
      <c r="G13" s="19">
        <v>0</v>
      </c>
      <c r="H13" s="19">
        <v>23.463751969999997</v>
      </c>
      <c r="I13" s="20">
        <f t="shared" si="1"/>
        <v>0</v>
      </c>
      <c r="J13" s="21">
        <f t="shared" si="2"/>
        <v>8.6566227125175033E-2</v>
      </c>
      <c r="K13" s="4"/>
    </row>
    <row r="14" spans="1:11" x14ac:dyDescent="0.25">
      <c r="A14" s="15"/>
      <c r="B14" s="17">
        <v>3000660</v>
      </c>
      <c r="C14" s="17" t="s">
        <v>1206</v>
      </c>
      <c r="D14" s="18">
        <v>59.334794000000002</v>
      </c>
      <c r="E14" s="19">
        <v>59.334794000000002</v>
      </c>
      <c r="F14" s="19">
        <f t="shared" si="0"/>
        <v>3.0979284399999996</v>
      </c>
      <c r="G14" s="19">
        <v>0</v>
      </c>
      <c r="H14" s="19">
        <v>3.0979284399999996</v>
      </c>
      <c r="I14" s="20">
        <f t="shared" si="1"/>
        <v>0</v>
      </c>
      <c r="J14" s="21">
        <f t="shared" si="2"/>
        <v>5.2210991749630065E-2</v>
      </c>
      <c r="K14" s="4"/>
    </row>
    <row r="15" spans="1:11" ht="15.75" thickBot="1" x14ac:dyDescent="0.3">
      <c r="A15" s="39" t="s">
        <v>299</v>
      </c>
      <c r="B15" s="41"/>
      <c r="C15" s="41"/>
      <c r="D15" s="42">
        <f ca="1">OFFSET(D15,-MATCH("PROYECTOS",$A$8:$A$50,0)-1,0)-(OFFSET(D15,-MATCH("PROYECTOS",$A$8:$A$50,0),0))</f>
        <v>12.196655999999848</v>
      </c>
      <c r="E15" s="43">
        <f t="shared" ref="E15:H15" ca="1" si="3">OFFSET(E15,-MATCH("PROYECTOS",$A$8:$A$50,0)-1,0)-(OFFSET(E15,-MATCH("PROYECTOS",$A$8:$A$50,0),0))</f>
        <v>25.293412999999873</v>
      </c>
      <c r="F15" s="43">
        <f t="shared" ca="1" si="3"/>
        <v>1.1651981100000057</v>
      </c>
      <c r="G15" s="43">
        <f t="shared" ca="1" si="3"/>
        <v>0</v>
      </c>
      <c r="H15" s="43">
        <f t="shared" ca="1" si="3"/>
        <v>1.1651981100000057</v>
      </c>
      <c r="I15" s="44">
        <f t="shared" ca="1" si="1"/>
        <v>0</v>
      </c>
      <c r="J15" s="45">
        <f t="shared" ca="1" si="2"/>
        <v>4.6067255138719773E-2</v>
      </c>
      <c r="K15" s="4"/>
    </row>
    <row r="16" spans="1:11" ht="15.75" thickBot="1" x14ac:dyDescent="0.3"/>
    <row r="17" spans="1:4" ht="15.75" thickBot="1" x14ac:dyDescent="0.3">
      <c r="A17" s="85" t="s">
        <v>321</v>
      </c>
      <c r="B17" s="86"/>
      <c r="C17" s="86"/>
      <c r="D17" s="87"/>
    </row>
    <row r="18" spans="1:4" ht="15.75" thickBot="1" x14ac:dyDescent="0.3">
      <c r="A18" s="1" t="s">
        <v>1228</v>
      </c>
    </row>
    <row r="19" spans="1:4" ht="45" customHeight="1" x14ac:dyDescent="0.25">
      <c r="A19" s="78" t="s">
        <v>323</v>
      </c>
      <c r="B19" s="79"/>
      <c r="C19" s="79"/>
      <c r="D19" s="90" t="s">
        <v>324</v>
      </c>
    </row>
    <row r="20" spans="1:4" ht="15.75" thickBot="1" x14ac:dyDescent="0.3">
      <c r="A20" s="88"/>
      <c r="B20" s="89"/>
      <c r="C20" s="89"/>
      <c r="D20" s="91"/>
    </row>
    <row r="21" spans="1:4" x14ac:dyDescent="0.25">
      <c r="A21" s="15"/>
      <c r="B21" s="17">
        <v>3000001</v>
      </c>
      <c r="C21" s="17" t="s">
        <v>281</v>
      </c>
      <c r="D21" s="21">
        <v>2.4246524881909065E-2</v>
      </c>
    </row>
    <row r="22" spans="1:4" ht="25.5" x14ac:dyDescent="0.25">
      <c r="A22" s="15"/>
      <c r="B22" s="17">
        <v>3000602</v>
      </c>
      <c r="C22" s="17" t="s">
        <v>1201</v>
      </c>
      <c r="D22" s="21">
        <v>8.0187677933203111E-2</v>
      </c>
    </row>
    <row r="23" spans="1:4" ht="38.25" x14ac:dyDescent="0.25">
      <c r="A23" s="15"/>
      <c r="B23" s="17">
        <v>3000639</v>
      </c>
      <c r="C23" s="17" t="s">
        <v>1202</v>
      </c>
      <c r="D23" s="21">
        <v>7.92392864044313E-2</v>
      </c>
    </row>
    <row r="24" spans="1:4" ht="38.25" x14ac:dyDescent="0.25">
      <c r="A24" s="15"/>
      <c r="B24" s="17">
        <v>3000640</v>
      </c>
      <c r="C24" s="17" t="s">
        <v>1203</v>
      </c>
      <c r="D24" s="21">
        <v>8.1268376653248542E-2</v>
      </c>
    </row>
    <row r="25" spans="1:4" ht="25.5" x14ac:dyDescent="0.25">
      <c r="A25" s="15"/>
      <c r="B25" s="17">
        <v>3000641</v>
      </c>
      <c r="C25" s="17" t="s">
        <v>1204</v>
      </c>
      <c r="D25" s="21">
        <v>6.1510517476408157E-2</v>
      </c>
    </row>
    <row r="26" spans="1:4" ht="51" x14ac:dyDescent="0.25">
      <c r="A26" s="15"/>
      <c r="B26" s="17">
        <v>3000642</v>
      </c>
      <c r="C26" s="17" t="s">
        <v>1205</v>
      </c>
      <c r="D26" s="21">
        <v>8.6566227125175033E-2</v>
      </c>
    </row>
    <row r="27" spans="1:4" ht="15.75" thickBot="1" x14ac:dyDescent="0.3">
      <c r="A27" s="22"/>
      <c r="B27" s="24">
        <v>3000660</v>
      </c>
      <c r="C27" s="24" t="s">
        <v>1206</v>
      </c>
      <c r="D27" s="28">
        <v>5.2210991749630065E-2</v>
      </c>
    </row>
  </sheetData>
  <mergeCells count="10">
    <mergeCell ref="A17:D17"/>
    <mergeCell ref="A19:C20"/>
    <mergeCell ref="D19:D20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R9" sqref="R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86</v>
      </c>
      <c r="B1" s="47" t="s">
        <v>49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1200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1463.1720769999999</v>
      </c>
      <c r="I6" s="12">
        <v>1603.079264</v>
      </c>
      <c r="J6" s="12">
        <v>124.58311205000001</v>
      </c>
      <c r="K6" s="12">
        <v>0</v>
      </c>
      <c r="L6" s="12">
        <v>124.58311205000001</v>
      </c>
      <c r="M6" s="13">
        <v>0</v>
      </c>
      <c r="N6" s="14">
        <v>7.7714879636793813E-2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1450.9754210000001</v>
      </c>
      <c r="I7" s="36">
        <f ca="1">SUM(I8:OFFSET(I6,MATCH("PROYECTOS",$A$8:$A$50,0),0))</f>
        <v>1577.7858510000001</v>
      </c>
      <c r="J7" s="36">
        <f ca="1">SUM(J8:OFFSET(J6,MATCH("PROYECTOS",$A$8:$A$50,0),0))</f>
        <v>123.41791394000001</v>
      </c>
      <c r="K7" s="36">
        <f ca="1">SUM(K8:OFFSET(K6,MATCH("PROYECTOS",$A$8:$A$50,0),0))</f>
        <v>0</v>
      </c>
      <c r="L7" s="36">
        <f ca="1">SUM(L8:OFFSET(L6,MATCH("PROYECTOS",$A$8:$A$50,0),0))</f>
        <v>123.41791394000001</v>
      </c>
      <c r="M7" s="37">
        <f ca="1">IFERROR(K7/I7,0)</f>
        <v>0</v>
      </c>
      <c r="N7" s="38">
        <f ca="1">IFERROR(SUM(K7,L7)/I7,0)</f>
        <v>7.8222221261382063E-2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8.5971949999999993</v>
      </c>
      <c r="I8" s="19">
        <v>8.5971949999999993</v>
      </c>
      <c r="J8" s="19">
        <f t="shared" ref="J8:J25" si="0">SUM(K8,L8)</f>
        <v>0.25566700000000003</v>
      </c>
      <c r="K8" s="19">
        <v>0</v>
      </c>
      <c r="L8" s="19">
        <v>0.25566700000000003</v>
      </c>
      <c r="M8" s="20">
        <f t="shared" ref="M8:M26" si="1">IFERROR(K8/I8,0)</f>
        <v>0</v>
      </c>
      <c r="N8" s="21">
        <f t="shared" ref="N8:N26" si="2">IFERROR(SUM(K8,L8)/I8,0)</f>
        <v>2.9738420496452627E-2</v>
      </c>
      <c r="O8" s="68">
        <v>0.20655001999999997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5001196</v>
      </c>
      <c r="C9" s="17" t="s">
        <v>1207</v>
      </c>
      <c r="D9" s="66">
        <v>3000639</v>
      </c>
      <c r="E9" s="17" t="s">
        <v>1202</v>
      </c>
      <c r="F9" s="67">
        <v>107</v>
      </c>
      <c r="G9" s="17" t="s">
        <v>1222</v>
      </c>
      <c r="H9" s="18">
        <v>127.61232999999999</v>
      </c>
      <c r="I9" s="19">
        <v>134.207967</v>
      </c>
      <c r="J9" s="19">
        <f t="shared" si="0"/>
        <v>8.8907635699999972</v>
      </c>
      <c r="K9" s="19">
        <v>0</v>
      </c>
      <c r="L9" s="19">
        <v>8.8907635699999972</v>
      </c>
      <c r="M9" s="20">
        <f t="shared" si="1"/>
        <v>0</v>
      </c>
      <c r="N9" s="21">
        <f t="shared" si="2"/>
        <v>6.6246168306833803E-2</v>
      </c>
      <c r="O9" s="68">
        <v>8.3615867900000005</v>
      </c>
      <c r="P9" s="19">
        <v>1005</v>
      </c>
      <c r="Q9" s="21">
        <f t="shared" ref="Q9:Q25" si="3">IFERROR(P9/O9,0)</f>
        <v>120.19249757736473</v>
      </c>
    </row>
    <row r="10" spans="1:17" ht="25.5" x14ac:dyDescent="0.25">
      <c r="A10" s="15"/>
      <c r="B10" s="17">
        <v>5001763</v>
      </c>
      <c r="C10" s="17" t="s">
        <v>1208</v>
      </c>
      <c r="D10" s="66">
        <v>3000641</v>
      </c>
      <c r="E10" s="17" t="s">
        <v>1204</v>
      </c>
      <c r="F10" s="67">
        <v>60</v>
      </c>
      <c r="G10" s="17" t="s">
        <v>315</v>
      </c>
      <c r="H10" s="18">
        <v>3.7364639999999998</v>
      </c>
      <c r="I10" s="19">
        <v>3.7364639999999998</v>
      </c>
      <c r="J10" s="19">
        <f t="shared" si="0"/>
        <v>0.26205473000000001</v>
      </c>
      <c r="K10" s="19">
        <v>0</v>
      </c>
      <c r="L10" s="19">
        <v>0.26205473000000001</v>
      </c>
      <c r="M10" s="20">
        <f t="shared" si="1"/>
        <v>0</v>
      </c>
      <c r="N10" s="21">
        <f t="shared" si="2"/>
        <v>7.0134418530460887E-2</v>
      </c>
      <c r="O10" s="68">
        <v>0.26374558999999997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5001766</v>
      </c>
      <c r="C11" s="17" t="s">
        <v>1209</v>
      </c>
      <c r="D11" s="66">
        <v>3000642</v>
      </c>
      <c r="E11" s="17" t="s">
        <v>1205</v>
      </c>
      <c r="F11" s="67">
        <v>105</v>
      </c>
      <c r="G11" s="17" t="s">
        <v>664</v>
      </c>
      <c r="H11" s="18">
        <v>47.821666999999991</v>
      </c>
      <c r="I11" s="19">
        <v>44.290631000000005</v>
      </c>
      <c r="J11" s="19">
        <f t="shared" si="0"/>
        <v>3.489817669999999</v>
      </c>
      <c r="K11" s="19">
        <v>0</v>
      </c>
      <c r="L11" s="19">
        <v>3.489817669999999</v>
      </c>
      <c r="M11" s="20">
        <f t="shared" si="1"/>
        <v>0</v>
      </c>
      <c r="N11" s="21">
        <f t="shared" si="2"/>
        <v>7.8793586616546479E-2</v>
      </c>
      <c r="O11" s="68">
        <v>3.7641412000000005</v>
      </c>
      <c r="P11" s="19">
        <v>1729</v>
      </c>
      <c r="Q11" s="21">
        <f t="shared" si="3"/>
        <v>459.33452230750532</v>
      </c>
    </row>
    <row r="12" spans="1:17" ht="51" x14ac:dyDescent="0.25">
      <c r="A12" s="15"/>
      <c r="B12" s="17">
        <v>5001767</v>
      </c>
      <c r="C12" s="17" t="s">
        <v>1210</v>
      </c>
      <c r="D12" s="66">
        <v>3000642</v>
      </c>
      <c r="E12" s="17" t="s">
        <v>1205</v>
      </c>
      <c r="F12" s="67">
        <v>105</v>
      </c>
      <c r="G12" s="17" t="s">
        <v>664</v>
      </c>
      <c r="H12" s="18">
        <v>33.072856000000002</v>
      </c>
      <c r="I12" s="19">
        <v>36.515321</v>
      </c>
      <c r="J12" s="19">
        <f t="shared" si="0"/>
        <v>3.3651977199999998</v>
      </c>
      <c r="K12" s="19">
        <v>0</v>
      </c>
      <c r="L12" s="19">
        <v>3.3651977199999998</v>
      </c>
      <c r="M12" s="20">
        <f t="shared" si="1"/>
        <v>0</v>
      </c>
      <c r="N12" s="21">
        <f t="shared" si="2"/>
        <v>9.215851395637463E-2</v>
      </c>
      <c r="O12" s="68">
        <v>3.6301006299999998</v>
      </c>
      <c r="P12" s="19">
        <v>593</v>
      </c>
      <c r="Q12" s="21">
        <f t="shared" si="3"/>
        <v>163.35635301658291</v>
      </c>
    </row>
    <row r="13" spans="1:17" ht="51" x14ac:dyDescent="0.25">
      <c r="A13" s="15"/>
      <c r="B13" s="17">
        <v>5002360</v>
      </c>
      <c r="C13" s="17" t="s">
        <v>1026</v>
      </c>
      <c r="D13" s="66">
        <v>3000642</v>
      </c>
      <c r="E13" s="17" t="s">
        <v>1205</v>
      </c>
      <c r="F13" s="67">
        <v>105</v>
      </c>
      <c r="G13" s="17" t="s">
        <v>664</v>
      </c>
      <c r="H13" s="18">
        <v>141.81701299999997</v>
      </c>
      <c r="I13" s="19">
        <v>161.80014199999999</v>
      </c>
      <c r="J13" s="19">
        <f t="shared" si="0"/>
        <v>14.012910100000001</v>
      </c>
      <c r="K13" s="19">
        <v>0</v>
      </c>
      <c r="L13" s="19">
        <v>14.012910100000001</v>
      </c>
      <c r="M13" s="20">
        <f t="shared" si="1"/>
        <v>0</v>
      </c>
      <c r="N13" s="21">
        <f t="shared" si="2"/>
        <v>8.660629049386126E-2</v>
      </c>
      <c r="O13" s="68">
        <v>13.46199537</v>
      </c>
      <c r="P13" s="19">
        <v>3093</v>
      </c>
      <c r="Q13" s="21">
        <f t="shared" si="3"/>
        <v>229.75791589504905</v>
      </c>
    </row>
    <row r="14" spans="1:17" ht="25.5" x14ac:dyDescent="0.25">
      <c r="A14" s="15"/>
      <c r="B14" s="17">
        <v>5003033</v>
      </c>
      <c r="C14" s="17" t="s">
        <v>1211</v>
      </c>
      <c r="D14" s="66">
        <v>3000641</v>
      </c>
      <c r="E14" s="17" t="s">
        <v>1204</v>
      </c>
      <c r="F14" s="67">
        <v>457</v>
      </c>
      <c r="G14" s="17" t="s">
        <v>1223</v>
      </c>
      <c r="H14" s="18">
        <v>90.76527200000001</v>
      </c>
      <c r="I14" s="19">
        <v>90.941172000000009</v>
      </c>
      <c r="J14" s="19">
        <f t="shared" si="0"/>
        <v>5.5670810399999988</v>
      </c>
      <c r="K14" s="19">
        <v>0</v>
      </c>
      <c r="L14" s="19">
        <v>5.5670810399999988</v>
      </c>
      <c r="M14" s="20">
        <f t="shared" si="1"/>
        <v>0</v>
      </c>
      <c r="N14" s="21">
        <f t="shared" si="2"/>
        <v>6.1216288701447547E-2</v>
      </c>
      <c r="O14" s="68">
        <v>5.8550020000000016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5003034</v>
      </c>
      <c r="C15" s="17" t="s">
        <v>1212</v>
      </c>
      <c r="D15" s="66">
        <v>3000641</v>
      </c>
      <c r="E15" s="17" t="s">
        <v>1204</v>
      </c>
      <c r="F15" s="67">
        <v>599</v>
      </c>
      <c r="G15" s="17" t="s">
        <v>1224</v>
      </c>
      <c r="H15" s="18">
        <v>0.12657000000000002</v>
      </c>
      <c r="I15" s="19">
        <v>0.12657000000000002</v>
      </c>
      <c r="J15" s="19">
        <f t="shared" si="0"/>
        <v>2.32E-3</v>
      </c>
      <c r="K15" s="19">
        <v>0</v>
      </c>
      <c r="L15" s="19">
        <v>2.32E-3</v>
      </c>
      <c r="M15" s="20">
        <f t="shared" si="1"/>
        <v>0</v>
      </c>
      <c r="N15" s="21">
        <f t="shared" si="2"/>
        <v>1.8329777988464878E-2</v>
      </c>
      <c r="O15" s="68">
        <v>4.8579299999999999E-3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5004393</v>
      </c>
      <c r="C16" s="17" t="s">
        <v>1213</v>
      </c>
      <c r="D16" s="66">
        <v>3000001</v>
      </c>
      <c r="E16" s="17" t="s">
        <v>281</v>
      </c>
      <c r="F16" s="67">
        <v>86</v>
      </c>
      <c r="G16" s="17" t="s">
        <v>504</v>
      </c>
      <c r="H16" s="18">
        <v>1.7944070000000001</v>
      </c>
      <c r="I16" s="19">
        <v>1.7944069999999999</v>
      </c>
      <c r="J16" s="19">
        <f t="shared" si="0"/>
        <v>1.150667E-2</v>
      </c>
      <c r="K16" s="19">
        <v>0</v>
      </c>
      <c r="L16" s="19">
        <v>1.150667E-2</v>
      </c>
      <c r="M16" s="20">
        <f t="shared" si="1"/>
        <v>0</v>
      </c>
      <c r="N16" s="21">
        <f t="shared" si="2"/>
        <v>6.4125195677457794E-3</v>
      </c>
      <c r="O16" s="68">
        <v>0.10138037</v>
      </c>
      <c r="P16" s="19">
        <v>0</v>
      </c>
      <c r="Q16" s="21">
        <f t="shared" si="3"/>
        <v>0</v>
      </c>
    </row>
    <row r="17" spans="1:17" ht="63.75" x14ac:dyDescent="0.25">
      <c r="A17" s="15"/>
      <c r="B17" s="17">
        <v>5004394</v>
      </c>
      <c r="C17" s="17" t="s">
        <v>1214</v>
      </c>
      <c r="D17" s="66">
        <v>3000001</v>
      </c>
      <c r="E17" s="17" t="s">
        <v>281</v>
      </c>
      <c r="F17" s="67">
        <v>86</v>
      </c>
      <c r="G17" s="17" t="s">
        <v>504</v>
      </c>
      <c r="H17" s="18">
        <v>0.62744800000000001</v>
      </c>
      <c r="I17" s="19">
        <v>0.62744800000000001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5004395</v>
      </c>
      <c r="C18" s="17" t="s">
        <v>1215</v>
      </c>
      <c r="D18" s="66">
        <v>3000660</v>
      </c>
      <c r="E18" s="17" t="s">
        <v>1206</v>
      </c>
      <c r="F18" s="67">
        <v>598</v>
      </c>
      <c r="G18" s="17" t="s">
        <v>1225</v>
      </c>
      <c r="H18" s="18">
        <v>59.292793999999994</v>
      </c>
      <c r="I18" s="19">
        <v>59.292793999999994</v>
      </c>
      <c r="J18" s="19">
        <f t="shared" si="0"/>
        <v>3.0979284399999996</v>
      </c>
      <c r="K18" s="19">
        <v>0</v>
      </c>
      <c r="L18" s="19">
        <v>3.0979284399999996</v>
      </c>
      <c r="M18" s="20">
        <f t="shared" si="1"/>
        <v>0</v>
      </c>
      <c r="N18" s="21">
        <f t="shared" si="2"/>
        <v>5.2247975361053148E-2</v>
      </c>
      <c r="O18" s="68">
        <v>2.7225414400000001</v>
      </c>
      <c r="P18" s="19">
        <v>0</v>
      </c>
      <c r="Q18" s="21">
        <f t="shared" si="3"/>
        <v>0</v>
      </c>
    </row>
    <row r="19" spans="1:17" ht="25.5" x14ac:dyDescent="0.25">
      <c r="A19" s="15"/>
      <c r="B19" s="17">
        <v>5004396</v>
      </c>
      <c r="C19" s="17" t="s">
        <v>1216</v>
      </c>
      <c r="D19" s="66">
        <v>3000602</v>
      </c>
      <c r="E19" s="17" t="s">
        <v>1201</v>
      </c>
      <c r="F19" s="67">
        <v>60</v>
      </c>
      <c r="G19" s="17" t="s">
        <v>315</v>
      </c>
      <c r="H19" s="18">
        <v>34.717636999999996</v>
      </c>
      <c r="I19" s="19">
        <v>34.717637000000003</v>
      </c>
      <c r="J19" s="19">
        <f t="shared" si="0"/>
        <v>2.6519310500000004</v>
      </c>
      <c r="K19" s="19">
        <v>0</v>
      </c>
      <c r="L19" s="19">
        <v>2.6519310500000004</v>
      </c>
      <c r="M19" s="20">
        <f t="shared" si="1"/>
        <v>0</v>
      </c>
      <c r="N19" s="21">
        <f t="shared" si="2"/>
        <v>7.6385701307954801E-2</v>
      </c>
      <c r="O19" s="68">
        <v>2.4471407599999999</v>
      </c>
      <c r="P19" s="19">
        <v>0</v>
      </c>
      <c r="Q19" s="21">
        <f t="shared" si="3"/>
        <v>0</v>
      </c>
    </row>
    <row r="20" spans="1:17" ht="25.5" x14ac:dyDescent="0.25">
      <c r="A20" s="15"/>
      <c r="B20" s="17">
        <v>5004397</v>
      </c>
      <c r="C20" s="17" t="s">
        <v>1217</v>
      </c>
      <c r="D20" s="66">
        <v>3000602</v>
      </c>
      <c r="E20" s="17" t="s">
        <v>1201</v>
      </c>
      <c r="F20" s="67">
        <v>60</v>
      </c>
      <c r="G20" s="17" t="s">
        <v>315</v>
      </c>
      <c r="H20" s="18">
        <v>217.82270799999998</v>
      </c>
      <c r="I20" s="19">
        <v>217.82270799999998</v>
      </c>
      <c r="J20" s="19">
        <f t="shared" si="0"/>
        <v>17.598692799999998</v>
      </c>
      <c r="K20" s="19">
        <v>0</v>
      </c>
      <c r="L20" s="19">
        <v>17.598692799999998</v>
      </c>
      <c r="M20" s="20">
        <f t="shared" si="1"/>
        <v>0</v>
      </c>
      <c r="N20" s="21">
        <f t="shared" si="2"/>
        <v>8.0793655361221572E-2</v>
      </c>
      <c r="O20" s="68">
        <v>17.062927980000001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5004402</v>
      </c>
      <c r="C21" s="17" t="s">
        <v>1218</v>
      </c>
      <c r="D21" s="66">
        <v>3000639</v>
      </c>
      <c r="E21" s="17" t="s">
        <v>1202</v>
      </c>
      <c r="F21" s="67">
        <v>173</v>
      </c>
      <c r="G21" s="17" t="s">
        <v>1226</v>
      </c>
      <c r="H21" s="18">
        <v>191.293362</v>
      </c>
      <c r="I21" s="19">
        <v>197.48538700000003</v>
      </c>
      <c r="J21" s="19">
        <f t="shared" si="0"/>
        <v>15.433405250000003</v>
      </c>
      <c r="K21" s="19">
        <v>0</v>
      </c>
      <c r="L21" s="19">
        <v>15.433405250000003</v>
      </c>
      <c r="M21" s="20">
        <f t="shared" si="1"/>
        <v>0</v>
      </c>
      <c r="N21" s="21">
        <f t="shared" si="2"/>
        <v>7.814960633011292E-2</v>
      </c>
      <c r="O21" s="68">
        <v>14.850181409999998</v>
      </c>
      <c r="P21" s="19">
        <v>0</v>
      </c>
      <c r="Q21" s="21">
        <f t="shared" si="3"/>
        <v>0</v>
      </c>
    </row>
    <row r="22" spans="1:17" ht="51" x14ac:dyDescent="0.25">
      <c r="A22" s="15"/>
      <c r="B22" s="17">
        <v>5004404</v>
      </c>
      <c r="C22" s="17" t="s">
        <v>1219</v>
      </c>
      <c r="D22" s="66">
        <v>3000642</v>
      </c>
      <c r="E22" s="17" t="s">
        <v>1205</v>
      </c>
      <c r="F22" s="67">
        <v>105</v>
      </c>
      <c r="G22" s="17" t="s">
        <v>664</v>
      </c>
      <c r="H22" s="18">
        <v>27.167623999999996</v>
      </c>
      <c r="I22" s="19">
        <v>28.443630000000006</v>
      </c>
      <c r="J22" s="19">
        <f t="shared" si="0"/>
        <v>2.5958264799999999</v>
      </c>
      <c r="K22" s="19">
        <v>0</v>
      </c>
      <c r="L22" s="19">
        <v>2.5958264799999999</v>
      </c>
      <c r="M22" s="20">
        <f t="shared" si="1"/>
        <v>0</v>
      </c>
      <c r="N22" s="21">
        <f t="shared" si="2"/>
        <v>9.1262137779179353E-2</v>
      </c>
      <c r="O22" s="68">
        <v>2.493795</v>
      </c>
      <c r="P22" s="19">
        <v>1047</v>
      </c>
      <c r="Q22" s="21">
        <f t="shared" si="3"/>
        <v>419.84204796304425</v>
      </c>
    </row>
    <row r="23" spans="1:17" ht="25.5" x14ac:dyDescent="0.25">
      <c r="A23" s="15"/>
      <c r="B23" s="17">
        <v>5004971</v>
      </c>
      <c r="C23" s="17" t="s">
        <v>1220</v>
      </c>
      <c r="D23" s="66">
        <v>3000660</v>
      </c>
      <c r="E23" s="17" t="s">
        <v>1206</v>
      </c>
      <c r="F23" s="67">
        <v>598</v>
      </c>
      <c r="G23" s="17" t="s">
        <v>1225</v>
      </c>
      <c r="H23" s="18">
        <v>4.1999999999999996E-2</v>
      </c>
      <c r="I23" s="19">
        <v>4.1999999999999996E-2</v>
      </c>
      <c r="J23" s="19">
        <f t="shared" si="0"/>
        <v>0</v>
      </c>
      <c r="K23" s="19">
        <v>0</v>
      </c>
      <c r="L23" s="19">
        <v>0</v>
      </c>
      <c r="M23" s="20">
        <f t="shared" si="1"/>
        <v>0</v>
      </c>
      <c r="N23" s="21">
        <f t="shared" si="2"/>
        <v>0</v>
      </c>
      <c r="O23" s="68">
        <v>0</v>
      </c>
      <c r="P23" s="19">
        <v>0</v>
      </c>
      <c r="Q23" s="21">
        <f t="shared" si="3"/>
        <v>0</v>
      </c>
    </row>
    <row r="24" spans="1:17" ht="51" x14ac:dyDescent="0.25">
      <c r="A24" s="15"/>
      <c r="B24" s="17">
        <v>5004972</v>
      </c>
      <c r="C24" s="17" t="s">
        <v>1221</v>
      </c>
      <c r="D24" s="66">
        <v>3000639</v>
      </c>
      <c r="E24" s="17" t="s">
        <v>1202</v>
      </c>
      <c r="F24" s="67">
        <v>173</v>
      </c>
      <c r="G24" s="17" t="s">
        <v>1226</v>
      </c>
      <c r="H24" s="18">
        <v>442.47075199999995</v>
      </c>
      <c r="I24" s="19">
        <v>527.64398899999992</v>
      </c>
      <c r="J24" s="19">
        <f t="shared" si="0"/>
        <v>43.769109019999995</v>
      </c>
      <c r="K24" s="19">
        <v>0</v>
      </c>
      <c r="L24" s="19">
        <v>43.769109019999995</v>
      </c>
      <c r="M24" s="20">
        <f t="shared" si="1"/>
        <v>0</v>
      </c>
      <c r="N24" s="21">
        <f t="shared" si="2"/>
        <v>8.2951971276981618E-2</v>
      </c>
      <c r="O24" s="68">
        <v>43.535105549999997</v>
      </c>
      <c r="P24" s="19">
        <v>0</v>
      </c>
      <c r="Q24" s="21">
        <f t="shared" si="3"/>
        <v>0</v>
      </c>
    </row>
    <row r="25" spans="1:17" x14ac:dyDescent="0.25">
      <c r="A25" s="15"/>
      <c r="B25" s="17">
        <v>9000000</v>
      </c>
      <c r="C25" s="17" t="s">
        <v>309</v>
      </c>
      <c r="D25" s="66">
        <v>9000000</v>
      </c>
      <c r="E25" s="17" t="s">
        <v>310</v>
      </c>
      <c r="F25" s="67"/>
      <c r="G25" s="17" t="s">
        <v>317</v>
      </c>
      <c r="H25" s="18">
        <v>22.197322000000003</v>
      </c>
      <c r="I25" s="19">
        <v>29.700389000000001</v>
      </c>
      <c r="J25" s="19">
        <f t="shared" si="0"/>
        <v>2.4137024000000005</v>
      </c>
      <c r="K25" s="19">
        <v>0</v>
      </c>
      <c r="L25" s="19">
        <v>2.4137024000000005</v>
      </c>
      <c r="M25" s="20">
        <f t="shared" si="1"/>
        <v>0</v>
      </c>
      <c r="N25" s="21">
        <f t="shared" si="2"/>
        <v>8.1268376653248556E-2</v>
      </c>
      <c r="O25" s="68">
        <v>2.1836334700000002</v>
      </c>
      <c r="P25" s="19"/>
      <c r="Q25" s="21">
        <f t="shared" si="3"/>
        <v>0</v>
      </c>
    </row>
    <row r="26" spans="1:17" ht="15.75" thickBot="1" x14ac:dyDescent="0.3">
      <c r="A26" s="39" t="s">
        <v>299</v>
      </c>
      <c r="B26" s="41"/>
      <c r="C26" s="41"/>
      <c r="D26" s="63"/>
      <c r="E26" s="41"/>
      <c r="F26" s="64"/>
      <c r="G26" s="41"/>
      <c r="H26" s="42">
        <f ca="1">OFFSET(H26,-MATCH("PROYECTOS",$A$8:$A$50,0)-1,0)-(OFFSET(H26,-MATCH("PROYECTOS",$A$8:$A$50,0),0))</f>
        <v>12.196655999999848</v>
      </c>
      <c r="I26" s="43">
        <f t="shared" ref="I26:L26" ca="1" si="4">OFFSET(I26,-MATCH("PROYECTOS",$A$8:$A$50,0)-1,0)-(OFFSET(I26,-MATCH("PROYECTOS",$A$8:$A$50,0),0))</f>
        <v>25.293412999999873</v>
      </c>
      <c r="J26" s="43">
        <f t="shared" ca="1" si="4"/>
        <v>1.1651981100000057</v>
      </c>
      <c r="K26" s="43">
        <f t="shared" ca="1" si="4"/>
        <v>0</v>
      </c>
      <c r="L26" s="43">
        <f t="shared" ca="1" si="4"/>
        <v>1.1651981100000057</v>
      </c>
      <c r="M26" s="44">
        <f t="shared" ca="1" si="1"/>
        <v>0</v>
      </c>
      <c r="N26" s="45">
        <f t="shared" ca="1" si="2"/>
        <v>4.6067255138719773E-2</v>
      </c>
      <c r="O26" s="65"/>
      <c r="P26" s="43"/>
      <c r="Q2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87</v>
      </c>
      <c r="B1" s="48" t="s">
        <v>50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1229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18.936401</v>
      </c>
      <c r="E6" s="12">
        <v>18.998118999999999</v>
      </c>
      <c r="F6" s="12">
        <v>1.6124403900000002</v>
      </c>
      <c r="G6" s="12">
        <v>0</v>
      </c>
      <c r="H6" s="12">
        <v>1.6124403900000002</v>
      </c>
      <c r="I6" s="13">
        <v>0</v>
      </c>
      <c r="J6" s="14">
        <v>8.4873686179142274E-2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18.787401000000003</v>
      </c>
      <c r="E7" s="36">
        <f ca="1">SUM(E8:OFFSET(E6,MATCH("GOBIERNOS REGIONALES",$A$8:$A$50,0),0))</f>
        <v>18.787400999999999</v>
      </c>
      <c r="F7" s="36">
        <f ca="1">SUM(F8:OFFSET(F6,MATCH("GOBIERNOS REGIONALES",$A$8:$A$50,0),0))</f>
        <v>1.6084364400000002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1.6084364400000002</v>
      </c>
      <c r="I7" s="37">
        <f ca="1">IFERROR(G7/E7,0)</f>
        <v>0</v>
      </c>
      <c r="J7" s="38">
        <f ca="1">IFERROR(SUM(G7,H7)/E7,0)</f>
        <v>8.5612503826367481E-2</v>
      </c>
      <c r="K7" s="4"/>
    </row>
    <row r="8" spans="1:11" ht="25.5" x14ac:dyDescent="0.25">
      <c r="A8" s="15"/>
      <c r="B8" s="16">
        <v>35</v>
      </c>
      <c r="C8" s="17" t="s">
        <v>124</v>
      </c>
      <c r="D8" s="18">
        <v>18.787401000000003</v>
      </c>
      <c r="E8" s="19">
        <v>18.787400999999999</v>
      </c>
      <c r="F8" s="19">
        <f t="shared" ref="F8:F11" si="0">SUM(G8,H8)</f>
        <v>1.6084364400000002</v>
      </c>
      <c r="G8" s="19">
        <v>0</v>
      </c>
      <c r="H8" s="19">
        <v>1.6084364400000002</v>
      </c>
      <c r="I8" s="20">
        <f t="shared" ref="I8:I11" si="1">IFERROR(G8/E8,0)</f>
        <v>0</v>
      </c>
      <c r="J8" s="21">
        <f t="shared" ref="J8:J11" si="2">IFERROR(SUM(G8,H8)/E8,0)</f>
        <v>8.5612503826367481E-2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7.9999999999999988E-2</v>
      </c>
      <c r="E9" s="36">
        <f ca="1">SUM(E10:OFFSET(E8,(MATCH("GOBIERNOS LOCALES",$A$8:$A$50,0)-MATCH("GOBIERNOS REGIONALES",$A$8:$A$50,0)),0))</f>
        <v>7.9999999999999988E-2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457</v>
      </c>
      <c r="C10" s="17" t="s">
        <v>229</v>
      </c>
      <c r="D10" s="18">
        <v>7.9999999999999988E-2</v>
      </c>
      <c r="E10" s="19">
        <v>7.9999999999999988E-2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238</v>
      </c>
      <c r="B11" s="56"/>
      <c r="C11" s="41"/>
      <c r="D11" s="42">
        <v>6.8999999999999992E-2</v>
      </c>
      <c r="E11" s="43">
        <v>0.130718</v>
      </c>
      <c r="F11" s="43">
        <f t="shared" si="0"/>
        <v>4.00395E-3</v>
      </c>
      <c r="G11" s="43">
        <v>0</v>
      </c>
      <c r="H11" s="43">
        <v>4.00395E-3</v>
      </c>
      <c r="I11" s="44">
        <f t="shared" si="1"/>
        <v>0</v>
      </c>
      <c r="J11" s="45">
        <f t="shared" si="2"/>
        <v>3.0630441102220046E-2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87</v>
      </c>
      <c r="B1" s="49" t="s">
        <v>50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1230</v>
      </c>
      <c r="L2" s="70" t="s">
        <v>1242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18.936401</v>
      </c>
      <c r="E6" s="12">
        <f ca="1">SUM(E7:OFFSET(E7,50,0))</f>
        <v>18.998118999999999</v>
      </c>
      <c r="F6" s="12">
        <f ca="1">SUM(F7:OFFSET(F7,50,0))</f>
        <v>1.6124403900000002</v>
      </c>
      <c r="G6" s="12">
        <f ca="1">SUM(G7:OFFSET(G7,50,0))</f>
        <v>0</v>
      </c>
      <c r="H6" s="12">
        <f ca="1">SUM(H7:OFFSET(H7,50,0))</f>
        <v>1.6124403900000002</v>
      </c>
      <c r="I6" s="13">
        <f ca="1">IFERROR(G6/E6,0)</f>
        <v>0</v>
      </c>
      <c r="J6" s="14">
        <f ca="1">IFERROR(SUM(G6,H6)/E6,0)</f>
        <v>8.4873686179142274E-2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6.1717999999999995E-2</v>
      </c>
      <c r="F7" s="19">
        <f t="shared" ref="F7:F11" si="0">SUM(G7,H7)</f>
        <v>4.00395E-3</v>
      </c>
      <c r="G7" s="19">
        <v>0</v>
      </c>
      <c r="H7" s="19">
        <v>4.00395E-3</v>
      </c>
      <c r="I7" s="20">
        <f t="shared" ref="I7:I11" si="1">IFERROR(G7/E7,0)</f>
        <v>0</v>
      </c>
      <c r="J7" s="21">
        <f t="shared" ref="J7:J11" si="2">IFERROR(SUM(G7,H7)/E7,0)</f>
        <v>6.4874914935675168E-2</v>
      </c>
      <c r="K7" s="4"/>
      <c r="L7" t="s">
        <v>269</v>
      </c>
      <c r="M7" s="5">
        <v>1.6084364400000002</v>
      </c>
      <c r="N7" s="69">
        <v>8.5612503826367481E-2</v>
      </c>
    </row>
    <row r="8" spans="1:14" x14ac:dyDescent="0.25">
      <c r="A8" s="15"/>
      <c r="B8" s="53">
        <v>5</v>
      </c>
      <c r="C8" s="17" t="s">
        <v>259</v>
      </c>
      <c r="D8" s="18">
        <v>0.01</v>
      </c>
      <c r="E8" s="19">
        <v>0.01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255</v>
      </c>
      <c r="M8" s="5">
        <v>4.00395E-3</v>
      </c>
      <c r="N8" s="69">
        <v>6.4874914935675168E-2</v>
      </c>
    </row>
    <row r="9" spans="1:14" x14ac:dyDescent="0.25">
      <c r="A9" s="15"/>
      <c r="B9" s="53">
        <v>15</v>
      </c>
      <c r="C9" s="17" t="s">
        <v>269</v>
      </c>
      <c r="D9" s="18">
        <v>18.787400999999999</v>
      </c>
      <c r="E9" s="19">
        <v>18.787400999999999</v>
      </c>
      <c r="F9" s="19">
        <f t="shared" si="0"/>
        <v>1.6084364400000002</v>
      </c>
      <c r="G9" s="19">
        <v>0</v>
      </c>
      <c r="H9" s="19">
        <v>1.6084364400000002</v>
      </c>
      <c r="I9" s="20">
        <f t="shared" si="1"/>
        <v>0</v>
      </c>
      <c r="J9" s="21">
        <f t="shared" si="2"/>
        <v>8.5612503826367481E-2</v>
      </c>
      <c r="K9" s="4"/>
      <c r="L9" t="s">
        <v>259</v>
      </c>
      <c r="M9" s="5">
        <v>0</v>
      </c>
      <c r="N9" s="69">
        <v>0</v>
      </c>
    </row>
    <row r="10" spans="1:14" x14ac:dyDescent="0.25">
      <c r="A10" s="15"/>
      <c r="B10" s="53">
        <v>20</v>
      </c>
      <c r="C10" s="17" t="s">
        <v>274</v>
      </c>
      <c r="D10" s="18">
        <v>7.9999999999999988E-2</v>
      </c>
      <c r="E10" s="19">
        <v>7.9999999999999988E-2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274</v>
      </c>
      <c r="M10" s="5">
        <v>0</v>
      </c>
      <c r="N10" s="69">
        <v>0</v>
      </c>
    </row>
    <row r="11" spans="1:14" ht="15.75" thickBot="1" x14ac:dyDescent="0.3">
      <c r="A11" s="22"/>
      <c r="B11" s="54">
        <v>21</v>
      </c>
      <c r="C11" s="24" t="s">
        <v>275</v>
      </c>
      <c r="D11" s="25">
        <v>5.8999999999999997E-2</v>
      </c>
      <c r="E11" s="26">
        <v>5.8999999999999997E-2</v>
      </c>
      <c r="F11" s="26">
        <f t="shared" si="0"/>
        <v>0</v>
      </c>
      <c r="G11" s="26">
        <v>0</v>
      </c>
      <c r="H11" s="26">
        <v>0</v>
      </c>
      <c r="I11" s="27">
        <f t="shared" si="1"/>
        <v>0</v>
      </c>
      <c r="J11" s="28">
        <f t="shared" si="2"/>
        <v>0</v>
      </c>
      <c r="K11" s="4"/>
      <c r="L11" t="s">
        <v>275</v>
      </c>
      <c r="M11" s="5">
        <v>0</v>
      </c>
      <c r="N11" s="69">
        <v>0</v>
      </c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8" width="0" hidden="1" customWidth="1"/>
  </cols>
  <sheetData>
    <row r="1" spans="1:11" ht="15.75" x14ac:dyDescent="0.25">
      <c r="A1" s="48">
        <v>87</v>
      </c>
      <c r="B1" s="47" t="s">
        <v>50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1231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18.936401</v>
      </c>
      <c r="E6" s="12">
        <v>18.998118999999999</v>
      </c>
      <c r="F6" s="12">
        <v>1.6124403900000002</v>
      </c>
      <c r="G6" s="12">
        <v>0</v>
      </c>
      <c r="H6" s="12">
        <v>1.6124403900000002</v>
      </c>
      <c r="I6" s="13">
        <v>0</v>
      </c>
      <c r="J6" s="14">
        <v>8.4873686179142274E-2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18.877400999999999</v>
      </c>
      <c r="E7" s="36">
        <f ca="1">SUM(E8:OFFSET(E6,MATCH("PROYECTOS",$A$8:$A$50,0),0))</f>
        <v>18.907618999999997</v>
      </c>
      <c r="F7" s="36">
        <f ca="1">SUM(F8:OFFSET(F6,MATCH("PROYECTOS",$A$8:$A$50,0),0))</f>
        <v>1.6124403900000002</v>
      </c>
      <c r="G7" s="36">
        <f ca="1">SUM(G8:OFFSET(G6,MATCH("PROYECTOS",$A$8:$A$50,0),0))</f>
        <v>0</v>
      </c>
      <c r="H7" s="36">
        <f ca="1">SUM(H8:OFFSET(H6,MATCH("PROYECTOS",$A$8:$A$50,0),0))</f>
        <v>1.6124403900000002</v>
      </c>
      <c r="I7" s="37">
        <f ca="1">IFERROR(G7/E7,0)</f>
        <v>0</v>
      </c>
      <c r="J7" s="38">
        <f ca="1">IFERROR(SUM(G7,H7)/E7,0)</f>
        <v>8.527992816017714E-2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4.7524209999999991</v>
      </c>
      <c r="E8" s="19">
        <v>4.6474609999999998</v>
      </c>
      <c r="F8" s="19">
        <f t="shared" ref="F8:F10" si="0">SUM(G8,H8)</f>
        <v>1.4628158800000002</v>
      </c>
      <c r="G8" s="19">
        <v>0</v>
      </c>
      <c r="H8" s="19">
        <v>1.4628158800000002</v>
      </c>
      <c r="I8" s="20">
        <f t="shared" ref="I8:I11" si="1">IFERROR(G8/E8,0)</f>
        <v>0</v>
      </c>
      <c r="J8" s="21">
        <f t="shared" ref="J8:J11" si="2">IFERROR(SUM(G8,H8)/E8,0)</f>
        <v>0.31475592371834865</v>
      </c>
      <c r="K8" s="4"/>
    </row>
    <row r="9" spans="1:11" ht="38.25" x14ac:dyDescent="0.25">
      <c r="A9" s="15"/>
      <c r="B9" s="17">
        <v>3000662</v>
      </c>
      <c r="C9" s="17" t="s">
        <v>1233</v>
      </c>
      <c r="D9" s="18">
        <v>9.7595100000000023</v>
      </c>
      <c r="E9" s="19">
        <v>9.8946879999999986</v>
      </c>
      <c r="F9" s="19">
        <f t="shared" si="0"/>
        <v>0.14962451000000002</v>
      </c>
      <c r="G9" s="19">
        <v>0</v>
      </c>
      <c r="H9" s="19">
        <v>0.14962451000000002</v>
      </c>
      <c r="I9" s="20">
        <f t="shared" si="1"/>
        <v>0</v>
      </c>
      <c r="J9" s="21">
        <f t="shared" si="2"/>
        <v>1.5121700653926635E-2</v>
      </c>
      <c r="K9" s="4"/>
    </row>
    <row r="10" spans="1:11" ht="25.5" x14ac:dyDescent="0.25">
      <c r="A10" s="15"/>
      <c r="B10" s="17">
        <v>3000663</v>
      </c>
      <c r="C10" s="17" t="s">
        <v>1234</v>
      </c>
      <c r="D10" s="18">
        <v>4.3654700000000002</v>
      </c>
      <c r="E10" s="19">
        <v>4.3654699999999993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5.9000000000001052E-2</v>
      </c>
      <c r="E11" s="43">
        <f t="shared" ref="E11:H11" ca="1" si="3">OFFSET(E11,-MATCH("PROYECTOS",$A$8:$A$50,0)-1,0)-(OFFSET(E11,-MATCH("PROYECTOS",$A$8:$A$50,0),0))</f>
        <v>9.0500000000002245E-2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1243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38.25" x14ac:dyDescent="0.25">
      <c r="A17" s="15"/>
      <c r="B17" s="17">
        <v>3000662</v>
      </c>
      <c r="C17" s="17" t="s">
        <v>1233</v>
      </c>
      <c r="D17" s="21">
        <v>1.5121700653926635E-2</v>
      </c>
    </row>
    <row r="18" spans="1:4" ht="26.25" thickBot="1" x14ac:dyDescent="0.3">
      <c r="A18" s="22"/>
      <c r="B18" s="24">
        <v>3000663</v>
      </c>
      <c r="C18" s="24" t="s">
        <v>1234</v>
      </c>
      <c r="D18" s="28">
        <v>0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87</v>
      </c>
      <c r="B1" s="47" t="s">
        <v>50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1232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18.936401</v>
      </c>
      <c r="I6" s="12">
        <v>18.998118999999999</v>
      </c>
      <c r="J6" s="12">
        <v>1.6124403900000002</v>
      </c>
      <c r="K6" s="12">
        <v>0</v>
      </c>
      <c r="L6" s="12">
        <v>1.6124403900000002</v>
      </c>
      <c r="M6" s="13">
        <v>0</v>
      </c>
      <c r="N6" s="14">
        <v>8.4873686179142274E-2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18.877401000000003</v>
      </c>
      <c r="I7" s="36">
        <f ca="1">SUM(I8:OFFSET(I6,MATCH("PROYECTOS",$A$8:$A$50,0),0))</f>
        <v>18.907618999999997</v>
      </c>
      <c r="J7" s="36">
        <f ca="1">SUM(J8:OFFSET(J6,MATCH("PROYECTOS",$A$8:$A$50,0),0))</f>
        <v>1.6124403900000002</v>
      </c>
      <c r="K7" s="36">
        <f ca="1">SUM(K8:OFFSET(K6,MATCH("PROYECTOS",$A$8:$A$50,0),0))</f>
        <v>0</v>
      </c>
      <c r="L7" s="36">
        <f ca="1">SUM(L8:OFFSET(L6,MATCH("PROYECTOS",$A$8:$A$50,0),0))</f>
        <v>1.6124403900000002</v>
      </c>
      <c r="M7" s="37">
        <f ca="1">IFERROR(K7/I7,0)</f>
        <v>0</v>
      </c>
      <c r="N7" s="38">
        <f ca="1">IFERROR(SUM(K7,L7)/I7,0)</f>
        <v>8.527992816017714E-2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4.7524209999999991</v>
      </c>
      <c r="I8" s="19">
        <v>4.6474609999999998</v>
      </c>
      <c r="J8" s="19">
        <f t="shared" ref="J8:J14" si="0">SUM(K8,L8)</f>
        <v>1.4628158800000002</v>
      </c>
      <c r="K8" s="19">
        <v>0</v>
      </c>
      <c r="L8" s="19">
        <v>1.4628158800000002</v>
      </c>
      <c r="M8" s="20">
        <f t="shared" ref="M8:M15" si="1">IFERROR(K8/I8,0)</f>
        <v>0</v>
      </c>
      <c r="N8" s="21">
        <f t="shared" ref="N8:N15" si="2">IFERROR(SUM(K8,L8)/I8,0)</f>
        <v>0.31475592371834865</v>
      </c>
      <c r="O8" s="68">
        <v>-0.78528081999999999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5002720</v>
      </c>
      <c r="C9" s="17" t="s">
        <v>1235</v>
      </c>
      <c r="D9" s="66">
        <v>3000662</v>
      </c>
      <c r="E9" s="17" t="s">
        <v>1233</v>
      </c>
      <c r="F9" s="67">
        <v>416</v>
      </c>
      <c r="G9" s="17" t="s">
        <v>665</v>
      </c>
      <c r="H9" s="18">
        <v>0.47134999999999994</v>
      </c>
      <c r="I9" s="19">
        <v>0.47134999999999994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8.5000000000000006E-3</v>
      </c>
      <c r="P9" s="19">
        <v>0</v>
      </c>
      <c r="Q9" s="21">
        <f t="shared" ref="Q9:Q14" si="3">IFERROR(P9/O9,0)</f>
        <v>0</v>
      </c>
    </row>
    <row r="10" spans="1:17" ht="38.25" x14ac:dyDescent="0.25">
      <c r="A10" s="15"/>
      <c r="B10" s="17">
        <v>5005038</v>
      </c>
      <c r="C10" s="17" t="s">
        <v>1236</v>
      </c>
      <c r="D10" s="66">
        <v>3000662</v>
      </c>
      <c r="E10" s="17" t="s">
        <v>1233</v>
      </c>
      <c r="F10" s="67">
        <v>120</v>
      </c>
      <c r="G10" s="17" t="s">
        <v>690</v>
      </c>
      <c r="H10" s="18">
        <v>4.2552300000000001</v>
      </c>
      <c r="I10" s="19">
        <v>4.2237299999999989</v>
      </c>
      <c r="J10" s="19">
        <f t="shared" si="0"/>
        <v>0.14562056000000001</v>
      </c>
      <c r="K10" s="19">
        <v>0</v>
      </c>
      <c r="L10" s="19">
        <v>0.14562056000000001</v>
      </c>
      <c r="M10" s="20">
        <f t="shared" si="1"/>
        <v>0</v>
      </c>
      <c r="N10" s="21">
        <f t="shared" si="2"/>
        <v>3.4476768164631744E-2</v>
      </c>
      <c r="O10" s="68">
        <v>-9.3461599999999923E-3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5005039</v>
      </c>
      <c r="C11" s="17" t="s">
        <v>1237</v>
      </c>
      <c r="D11" s="66">
        <v>3000662</v>
      </c>
      <c r="E11" s="17" t="s">
        <v>1233</v>
      </c>
      <c r="F11" s="67">
        <v>86</v>
      </c>
      <c r="G11" s="17" t="s">
        <v>504</v>
      </c>
      <c r="H11" s="18">
        <v>4.5562500000000004</v>
      </c>
      <c r="I11" s="19">
        <v>4.5562500000000004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5005041</v>
      </c>
      <c r="C12" s="17" t="s">
        <v>1238</v>
      </c>
      <c r="D12" s="66">
        <v>3000663</v>
      </c>
      <c r="E12" s="17" t="s">
        <v>1234</v>
      </c>
      <c r="F12" s="67">
        <v>14</v>
      </c>
      <c r="G12" s="17" t="s">
        <v>691</v>
      </c>
      <c r="H12" s="18">
        <v>0.79999999999999993</v>
      </c>
      <c r="I12" s="19">
        <v>0.8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5005613</v>
      </c>
      <c r="C13" s="17" t="s">
        <v>1239</v>
      </c>
      <c r="D13" s="66">
        <v>3000662</v>
      </c>
      <c r="E13" s="17" t="s">
        <v>1233</v>
      </c>
      <c r="F13" s="67">
        <v>86</v>
      </c>
      <c r="G13" s="17" t="s">
        <v>504</v>
      </c>
      <c r="H13" s="18">
        <v>0.47667999999999999</v>
      </c>
      <c r="I13" s="19">
        <v>0.64335799999999999</v>
      </c>
      <c r="J13" s="19">
        <f t="shared" si="0"/>
        <v>4.00395E-3</v>
      </c>
      <c r="K13" s="19">
        <v>0</v>
      </c>
      <c r="L13" s="19">
        <v>4.00395E-3</v>
      </c>
      <c r="M13" s="20">
        <f t="shared" si="1"/>
        <v>0</v>
      </c>
      <c r="N13" s="21">
        <f t="shared" si="2"/>
        <v>6.2235178547558282E-3</v>
      </c>
      <c r="O13" s="68">
        <v>8.430965E-2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5005614</v>
      </c>
      <c r="C14" s="17" t="s">
        <v>1240</v>
      </c>
      <c r="D14" s="66">
        <v>3000663</v>
      </c>
      <c r="E14" s="17" t="s">
        <v>1234</v>
      </c>
      <c r="F14" s="67">
        <v>245</v>
      </c>
      <c r="G14" s="17" t="s">
        <v>1241</v>
      </c>
      <c r="H14" s="18">
        <v>3.5654699999999999</v>
      </c>
      <c r="I14" s="19">
        <v>3.5654699999999995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3.0345E-2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5.8999999999997499E-2</v>
      </c>
      <c r="I15" s="43">
        <f t="shared" ref="I15:L15" ca="1" si="4">OFFSET(I15,-MATCH("PROYECTOS",$A$8:$A$50,0)-1,0)-(OFFSET(I15,-MATCH("PROYECTOS",$A$8:$A$50,0),0))</f>
        <v>9.0500000000002245E-2</v>
      </c>
      <c r="J15" s="43">
        <f t="shared" ca="1" si="4"/>
        <v>0</v>
      </c>
      <c r="K15" s="43">
        <f t="shared" ca="1" si="4"/>
        <v>0</v>
      </c>
      <c r="L15" s="43">
        <f t="shared" ca="1" si="4"/>
        <v>0</v>
      </c>
      <c r="M15" s="44">
        <f t="shared" ca="1" si="1"/>
        <v>0</v>
      </c>
      <c r="N15" s="45">
        <f t="shared" ca="1" si="2"/>
        <v>0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88</v>
      </c>
      <c r="B1" s="48" t="s">
        <v>51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1244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17.015211999999998</v>
      </c>
      <c r="E6" s="12">
        <v>17.015211999999998</v>
      </c>
      <c r="F6" s="12">
        <v>0.60773516999999999</v>
      </c>
      <c r="G6" s="12">
        <v>0</v>
      </c>
      <c r="H6" s="12">
        <v>0.60773516999999999</v>
      </c>
      <c r="I6" s="13">
        <v>0</v>
      </c>
      <c r="J6" s="14">
        <v>3.5717167085546751E-2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16.455611999999999</v>
      </c>
      <c r="E7" s="36">
        <f ca="1">SUM(E8:OFFSET(E6,MATCH("GOBIERNOS REGIONALES",$A$8:$A$50,0),0))</f>
        <v>16.455611999999999</v>
      </c>
      <c r="F7" s="36">
        <f ca="1">SUM(F8:OFFSET(F6,MATCH("GOBIERNOS REGIONALES",$A$8:$A$50,0),0))</f>
        <v>0.60493516999999997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0.60493516999999997</v>
      </c>
      <c r="I7" s="37">
        <f ca="1">IFERROR(G7/E7,0)</f>
        <v>0</v>
      </c>
      <c r="J7" s="38">
        <f ca="1">IFERROR(SUM(G7,H7)/E7,0)</f>
        <v>3.6761633052602362E-2</v>
      </c>
      <c r="K7" s="4"/>
    </row>
    <row r="8" spans="1:11" x14ac:dyDescent="0.25">
      <c r="A8" s="15"/>
      <c r="B8" s="16">
        <v>1</v>
      </c>
      <c r="C8" s="17" t="s">
        <v>103</v>
      </c>
      <c r="D8" s="18">
        <v>16.455611999999999</v>
      </c>
      <c r="E8" s="19">
        <v>16.455611999999999</v>
      </c>
      <c r="F8" s="19">
        <f t="shared" ref="F8:F11" si="0">SUM(G8,H8)</f>
        <v>0.60493516999999997</v>
      </c>
      <c r="G8" s="19">
        <v>0</v>
      </c>
      <c r="H8" s="19">
        <v>0.60493516999999997</v>
      </c>
      <c r="I8" s="20">
        <f t="shared" ref="I8:I11" si="1">IFERROR(G8/E8,0)</f>
        <v>0</v>
      </c>
      <c r="J8" s="21">
        <f t="shared" ref="J8:J11" si="2">IFERROR(SUM(G8,H8)/E8,0)</f>
        <v>3.6761633052602362E-2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0.55959999999999999</v>
      </c>
      <c r="E9" s="36">
        <f ca="1">SUM(E10:OFFSET(E8,(MATCH("GOBIERNOS LOCALES",$A$8:$A$50,0)-MATCH("GOBIERNOS REGIONALES",$A$8:$A$50,0)),0))</f>
        <v>0.55959999999999999</v>
      </c>
      <c r="F9" s="36">
        <f ca="1">SUM(F10:OFFSET(F8,(MATCH("GOBIERNOS LOCALES",$A$8:$A$50,0)-MATCH("GOBIERNOS REGIONALES",$A$8:$A$50,0)),0))</f>
        <v>2.8E-3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2.8E-3</v>
      </c>
      <c r="I9" s="37">
        <f t="shared" ca="1" si="1"/>
        <v>0</v>
      </c>
      <c r="J9" s="38">
        <f t="shared" ca="1" si="2"/>
        <v>5.003573981415297E-3</v>
      </c>
      <c r="K9" s="4"/>
    </row>
    <row r="10" spans="1:11" ht="15.75" thickBot="1" x14ac:dyDescent="0.3">
      <c r="A10" s="22"/>
      <c r="B10" s="23">
        <v>459</v>
      </c>
      <c r="C10" s="24" t="s">
        <v>231</v>
      </c>
      <c r="D10" s="25">
        <v>0.55959999999999999</v>
      </c>
      <c r="E10" s="26">
        <v>0.55959999999999999</v>
      </c>
      <c r="F10" s="26">
        <f t="shared" si="0"/>
        <v>2.8E-3</v>
      </c>
      <c r="G10" s="26">
        <v>0</v>
      </c>
      <c r="H10" s="26">
        <v>2.8E-3</v>
      </c>
      <c r="I10" s="27">
        <f t="shared" si="1"/>
        <v>0</v>
      </c>
      <c r="J10" s="28">
        <f t="shared" si="2"/>
        <v>5.003573981415297E-3</v>
      </c>
      <c r="K10" s="4"/>
    </row>
    <row r="11" spans="1:11" x14ac:dyDescent="0.25">
      <c r="A11" t="s">
        <v>238</v>
      </c>
      <c r="D11" s="5"/>
      <c r="E11" s="5"/>
      <c r="F11" s="5">
        <f t="shared" si="0"/>
        <v>0</v>
      </c>
      <c r="G11" s="5"/>
      <c r="H11" s="5"/>
      <c r="I11" s="4">
        <f t="shared" si="1"/>
        <v>0</v>
      </c>
      <c r="J11" s="4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17</v>
      </c>
      <c r="B1" s="49" t="s">
        <v>15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406</v>
      </c>
      <c r="L2" s="70" t="s">
        <v>428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295.62321900000001</v>
      </c>
      <c r="E6" s="12">
        <f ca="1">SUM(E7:OFFSET(E7,50,0))</f>
        <v>327.84533299999998</v>
      </c>
      <c r="F6" s="12">
        <f ca="1">SUM(F7:OFFSET(F7,50,0))</f>
        <v>25.636123449999999</v>
      </c>
      <c r="G6" s="12">
        <f ca="1">SUM(G7:OFFSET(G7,50,0))</f>
        <v>0</v>
      </c>
      <c r="H6" s="12">
        <f ca="1">SUM(H7:OFFSET(H7,50,0))</f>
        <v>25.636123449999999</v>
      </c>
      <c r="I6" s="13">
        <f ca="1">IFERROR(G6/E6,0)</f>
        <v>0</v>
      </c>
      <c r="J6" s="14">
        <f ca="1">IFERROR(SUM(G6,H6)/E6,0)</f>
        <v>7.8195785846370436E-2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3.8443740000000011</v>
      </c>
      <c r="E7" s="19">
        <v>4.3111310000000014</v>
      </c>
      <c r="F7" s="19">
        <f t="shared" ref="F7:F31" si="0">SUM(G7,H7)</f>
        <v>0.46275922000000003</v>
      </c>
      <c r="G7" s="19">
        <v>0</v>
      </c>
      <c r="H7" s="19">
        <v>0.46275922000000003</v>
      </c>
      <c r="I7" s="20">
        <f t="shared" ref="I7:I31" si="1">IFERROR(G7/E7,0)</f>
        <v>0</v>
      </c>
      <c r="J7" s="21">
        <f t="shared" ref="J7:J31" si="2">IFERROR(SUM(G7,H7)/E7,0)</f>
        <v>0.10734056098040164</v>
      </c>
      <c r="K7" s="4"/>
      <c r="L7" t="s">
        <v>264</v>
      </c>
      <c r="M7" s="5">
        <v>2.7108890999999997</v>
      </c>
      <c r="N7" s="69">
        <v>0.28259678814725375</v>
      </c>
    </row>
    <row r="8" spans="1:14" x14ac:dyDescent="0.25">
      <c r="A8" s="15"/>
      <c r="B8" s="53">
        <v>2</v>
      </c>
      <c r="C8" s="17" t="s">
        <v>256</v>
      </c>
      <c r="D8" s="18">
        <v>4.5824119999999997</v>
      </c>
      <c r="E8" s="19">
        <v>4.5969179999999996</v>
      </c>
      <c r="F8" s="19">
        <f t="shared" si="0"/>
        <v>0.48918979000000001</v>
      </c>
      <c r="G8" s="19">
        <v>0</v>
      </c>
      <c r="H8" s="19">
        <v>0.48918979000000001</v>
      </c>
      <c r="I8" s="20">
        <f t="shared" si="1"/>
        <v>0</v>
      </c>
      <c r="J8" s="21">
        <f t="shared" si="2"/>
        <v>0.10641690584865775</v>
      </c>
      <c r="K8" s="4"/>
      <c r="L8" t="s">
        <v>263</v>
      </c>
      <c r="M8" s="5">
        <v>0.95724816999999995</v>
      </c>
      <c r="N8" s="69">
        <v>0.24780051095281655</v>
      </c>
    </row>
    <row r="9" spans="1:14" x14ac:dyDescent="0.25">
      <c r="A9" s="15"/>
      <c r="B9" s="53">
        <v>3</v>
      </c>
      <c r="C9" s="17" t="s">
        <v>257</v>
      </c>
      <c r="D9" s="18">
        <v>3.653420000000001</v>
      </c>
      <c r="E9" s="19">
        <v>4.400221000000001</v>
      </c>
      <c r="F9" s="19">
        <f t="shared" si="0"/>
        <v>0.84538186000000015</v>
      </c>
      <c r="G9" s="19">
        <v>0</v>
      </c>
      <c r="H9" s="19">
        <v>0.84538186000000015</v>
      </c>
      <c r="I9" s="20">
        <f t="shared" si="1"/>
        <v>0</v>
      </c>
      <c r="J9" s="21">
        <f t="shared" si="2"/>
        <v>0.19212259111530988</v>
      </c>
      <c r="K9" s="4"/>
      <c r="L9" t="s">
        <v>257</v>
      </c>
      <c r="M9" s="5">
        <v>0.84538186000000015</v>
      </c>
      <c r="N9" s="69">
        <v>0.19212259111530988</v>
      </c>
    </row>
    <row r="10" spans="1:14" x14ac:dyDescent="0.25">
      <c r="A10" s="15"/>
      <c r="B10" s="53">
        <v>4</v>
      </c>
      <c r="C10" s="17" t="s">
        <v>258</v>
      </c>
      <c r="D10" s="18">
        <v>13.471761000000001</v>
      </c>
      <c r="E10" s="19">
        <v>14.045396000000002</v>
      </c>
      <c r="F10" s="19">
        <f t="shared" si="0"/>
        <v>1.4322495200000001</v>
      </c>
      <c r="G10" s="19">
        <v>0</v>
      </c>
      <c r="H10" s="19">
        <v>1.4322495200000001</v>
      </c>
      <c r="I10" s="20">
        <f t="shared" si="1"/>
        <v>0</v>
      </c>
      <c r="J10" s="21">
        <f t="shared" si="2"/>
        <v>0.1019728827866441</v>
      </c>
      <c r="K10" s="4"/>
      <c r="L10" t="s">
        <v>267</v>
      </c>
      <c r="M10" s="5">
        <v>1.3565415599999999</v>
      </c>
      <c r="N10" s="69">
        <v>0.15481590653034916</v>
      </c>
    </row>
    <row r="11" spans="1:14" x14ac:dyDescent="0.25">
      <c r="A11" s="15"/>
      <c r="B11" s="53">
        <v>5</v>
      </c>
      <c r="C11" s="17" t="s">
        <v>259</v>
      </c>
      <c r="D11" s="18">
        <v>7.4167709999999971</v>
      </c>
      <c r="E11" s="19">
        <v>9.5601169999999982</v>
      </c>
      <c r="F11" s="19">
        <f t="shared" si="0"/>
        <v>1.1132631900000001</v>
      </c>
      <c r="G11" s="19">
        <v>0</v>
      </c>
      <c r="H11" s="19">
        <v>1.1132631900000001</v>
      </c>
      <c r="I11" s="20">
        <f t="shared" si="1"/>
        <v>0</v>
      </c>
      <c r="J11" s="21">
        <f t="shared" si="2"/>
        <v>0.1164486993203117</v>
      </c>
      <c r="K11" s="4"/>
      <c r="L11" t="s">
        <v>272</v>
      </c>
      <c r="M11" s="5">
        <v>0.11574175</v>
      </c>
      <c r="N11" s="69">
        <v>0.13557470200723429</v>
      </c>
    </row>
    <row r="12" spans="1:14" x14ac:dyDescent="0.25">
      <c r="A12" s="15"/>
      <c r="B12" s="53">
        <v>6</v>
      </c>
      <c r="C12" s="17" t="s">
        <v>260</v>
      </c>
      <c r="D12" s="18">
        <v>14.094316000000001</v>
      </c>
      <c r="E12" s="19">
        <v>15.209065000000004</v>
      </c>
      <c r="F12" s="19">
        <f t="shared" si="0"/>
        <v>1.8594490999999997</v>
      </c>
      <c r="G12" s="19">
        <v>0</v>
      </c>
      <c r="H12" s="19">
        <v>1.8594490999999997</v>
      </c>
      <c r="I12" s="20">
        <f t="shared" si="1"/>
        <v>0</v>
      </c>
      <c r="J12" s="21">
        <f t="shared" si="2"/>
        <v>0.12225926445840025</v>
      </c>
      <c r="K12" s="4"/>
      <c r="L12" t="s">
        <v>275</v>
      </c>
      <c r="M12" s="5">
        <v>1.1594297300000003</v>
      </c>
      <c r="N12" s="69">
        <v>0.13517576771256737</v>
      </c>
    </row>
    <row r="13" spans="1:14" x14ac:dyDescent="0.25">
      <c r="A13" s="15"/>
      <c r="B13" s="53">
        <v>7</v>
      </c>
      <c r="C13" s="17" t="s">
        <v>261</v>
      </c>
      <c r="D13" s="18">
        <v>5.2376660000000008</v>
      </c>
      <c r="E13" s="19">
        <v>5.223574000000001</v>
      </c>
      <c r="F13" s="19">
        <f t="shared" si="0"/>
        <v>0.27192428000000002</v>
      </c>
      <c r="G13" s="19">
        <v>0</v>
      </c>
      <c r="H13" s="19">
        <v>0.27192428000000002</v>
      </c>
      <c r="I13" s="20">
        <f t="shared" si="1"/>
        <v>0</v>
      </c>
      <c r="J13" s="21">
        <f t="shared" si="2"/>
        <v>5.2057131764573446E-2</v>
      </c>
      <c r="K13" s="4"/>
      <c r="L13" t="s">
        <v>260</v>
      </c>
      <c r="M13" s="5">
        <v>1.8594490999999997</v>
      </c>
      <c r="N13" s="69">
        <v>0.12225926445840025</v>
      </c>
    </row>
    <row r="14" spans="1:14" x14ac:dyDescent="0.25">
      <c r="A14" s="15"/>
      <c r="B14" s="53">
        <v>8</v>
      </c>
      <c r="C14" s="17" t="s">
        <v>262</v>
      </c>
      <c r="D14" s="18">
        <v>11.997066999999998</v>
      </c>
      <c r="E14" s="19">
        <v>10.283638</v>
      </c>
      <c r="F14" s="19">
        <f t="shared" si="0"/>
        <v>1.0109142</v>
      </c>
      <c r="G14" s="19">
        <v>0</v>
      </c>
      <c r="H14" s="19">
        <v>1.0109142</v>
      </c>
      <c r="I14" s="20">
        <f t="shared" si="1"/>
        <v>0</v>
      </c>
      <c r="J14" s="21">
        <f t="shared" si="2"/>
        <v>9.8303168586836687E-2</v>
      </c>
      <c r="K14" s="4"/>
      <c r="L14" t="s">
        <v>266</v>
      </c>
      <c r="M14" s="5">
        <v>1.0972013299999999</v>
      </c>
      <c r="N14" s="69">
        <v>0.11866218284509431</v>
      </c>
    </row>
    <row r="15" spans="1:14" x14ac:dyDescent="0.25">
      <c r="A15" s="15"/>
      <c r="B15" s="53">
        <v>9</v>
      </c>
      <c r="C15" s="17" t="s">
        <v>263</v>
      </c>
      <c r="D15" s="18">
        <v>2.0068289999999998</v>
      </c>
      <c r="E15" s="19">
        <v>3.8629789999999984</v>
      </c>
      <c r="F15" s="19">
        <f t="shared" si="0"/>
        <v>0.95724816999999995</v>
      </c>
      <c r="G15" s="19">
        <v>0</v>
      </c>
      <c r="H15" s="19">
        <v>0.95724816999999995</v>
      </c>
      <c r="I15" s="20">
        <f t="shared" si="1"/>
        <v>0</v>
      </c>
      <c r="J15" s="21">
        <f t="shared" si="2"/>
        <v>0.24780051095281655</v>
      </c>
      <c r="K15" s="4"/>
      <c r="L15" t="s">
        <v>259</v>
      </c>
      <c r="M15" s="5">
        <v>1.1132631900000001</v>
      </c>
      <c r="N15" s="69">
        <v>0.1164486993203117</v>
      </c>
    </row>
    <row r="16" spans="1:14" x14ac:dyDescent="0.25">
      <c r="A16" s="15"/>
      <c r="B16" s="53">
        <v>10</v>
      </c>
      <c r="C16" s="17" t="s">
        <v>264</v>
      </c>
      <c r="D16" s="18">
        <v>5.6534259999999996</v>
      </c>
      <c r="E16" s="19">
        <v>9.5927809999999951</v>
      </c>
      <c r="F16" s="19">
        <f t="shared" si="0"/>
        <v>2.7108890999999997</v>
      </c>
      <c r="G16" s="19">
        <v>0</v>
      </c>
      <c r="H16" s="19">
        <v>2.7108890999999997</v>
      </c>
      <c r="I16" s="20">
        <f t="shared" si="1"/>
        <v>0</v>
      </c>
      <c r="J16" s="21">
        <f t="shared" si="2"/>
        <v>0.28259678814725375</v>
      </c>
      <c r="K16" s="4"/>
      <c r="L16" t="s">
        <v>265</v>
      </c>
      <c r="M16" s="5">
        <v>0.45702749999999998</v>
      </c>
      <c r="N16" s="69">
        <v>0.10837241540227932</v>
      </c>
    </row>
    <row r="17" spans="1:14" x14ac:dyDescent="0.25">
      <c r="A17" s="15"/>
      <c r="B17" s="53">
        <v>11</v>
      </c>
      <c r="C17" s="17" t="s">
        <v>265</v>
      </c>
      <c r="D17" s="18">
        <v>3.8631090000000006</v>
      </c>
      <c r="E17" s="19">
        <v>4.2171940000000001</v>
      </c>
      <c r="F17" s="19">
        <f t="shared" si="0"/>
        <v>0.45702749999999998</v>
      </c>
      <c r="G17" s="19">
        <v>0</v>
      </c>
      <c r="H17" s="19">
        <v>0.45702749999999998</v>
      </c>
      <c r="I17" s="20">
        <f t="shared" si="1"/>
        <v>0</v>
      </c>
      <c r="J17" s="21">
        <f t="shared" si="2"/>
        <v>0.10837241540227932</v>
      </c>
      <c r="K17" s="4"/>
      <c r="L17" t="s">
        <v>255</v>
      </c>
      <c r="M17" s="5">
        <v>0.46275922000000003</v>
      </c>
      <c r="N17" s="69">
        <v>0.10734056098040164</v>
      </c>
    </row>
    <row r="18" spans="1:14" x14ac:dyDescent="0.25">
      <c r="A18" s="15"/>
      <c r="B18" s="53">
        <v>12</v>
      </c>
      <c r="C18" s="17" t="s">
        <v>266</v>
      </c>
      <c r="D18" s="18">
        <v>8.449192</v>
      </c>
      <c r="E18" s="19">
        <v>9.2464280000000016</v>
      </c>
      <c r="F18" s="19">
        <f t="shared" si="0"/>
        <v>1.0972013299999999</v>
      </c>
      <c r="G18" s="19">
        <v>0</v>
      </c>
      <c r="H18" s="19">
        <v>1.0972013299999999</v>
      </c>
      <c r="I18" s="20">
        <f t="shared" si="1"/>
        <v>0</v>
      </c>
      <c r="J18" s="21">
        <f t="shared" si="2"/>
        <v>0.11866218284509431</v>
      </c>
      <c r="K18" s="4"/>
      <c r="L18" t="s">
        <v>256</v>
      </c>
      <c r="M18" s="5">
        <v>0.48918979000000001</v>
      </c>
      <c r="N18" s="69">
        <v>0.10641690584865775</v>
      </c>
    </row>
    <row r="19" spans="1:14" x14ac:dyDescent="0.25">
      <c r="A19" s="15"/>
      <c r="B19" s="53">
        <v>13</v>
      </c>
      <c r="C19" s="17" t="s">
        <v>267</v>
      </c>
      <c r="D19" s="18">
        <v>7.347605999999999</v>
      </c>
      <c r="E19" s="19">
        <v>8.7622879999999999</v>
      </c>
      <c r="F19" s="19">
        <f t="shared" si="0"/>
        <v>1.3565415599999999</v>
      </c>
      <c r="G19" s="19">
        <v>0</v>
      </c>
      <c r="H19" s="19">
        <v>1.3565415599999999</v>
      </c>
      <c r="I19" s="20">
        <f t="shared" si="1"/>
        <v>0</v>
      </c>
      <c r="J19" s="21">
        <f t="shared" si="2"/>
        <v>0.15481590653034916</v>
      </c>
      <c r="K19" s="4"/>
      <c r="L19" t="s">
        <v>258</v>
      </c>
      <c r="M19" s="5">
        <v>1.4322495200000001</v>
      </c>
      <c r="N19" s="69">
        <v>0.1019728827866441</v>
      </c>
    </row>
    <row r="20" spans="1:14" x14ac:dyDescent="0.25">
      <c r="A20" s="15"/>
      <c r="B20" s="53">
        <v>14</v>
      </c>
      <c r="C20" s="17" t="s">
        <v>268</v>
      </c>
      <c r="D20" s="18">
        <v>9.275815999999999</v>
      </c>
      <c r="E20" s="19">
        <v>9.3685369999999999</v>
      </c>
      <c r="F20" s="19">
        <f t="shared" si="0"/>
        <v>0.71129095999999992</v>
      </c>
      <c r="G20" s="19">
        <v>0</v>
      </c>
      <c r="H20" s="19">
        <v>0.71129095999999992</v>
      </c>
      <c r="I20" s="20">
        <f t="shared" si="1"/>
        <v>0</v>
      </c>
      <c r="J20" s="21">
        <f t="shared" si="2"/>
        <v>7.5923376296640546E-2</v>
      </c>
      <c r="K20" s="4"/>
      <c r="L20" t="s">
        <v>262</v>
      </c>
      <c r="M20" s="5">
        <v>1.0109142</v>
      </c>
      <c r="N20" s="69">
        <v>9.8303168586836687E-2</v>
      </c>
    </row>
    <row r="21" spans="1:14" x14ac:dyDescent="0.25">
      <c r="A21" s="15"/>
      <c r="B21" s="53">
        <v>15</v>
      </c>
      <c r="C21" s="17" t="s">
        <v>269</v>
      </c>
      <c r="D21" s="18">
        <v>104.66667500000003</v>
      </c>
      <c r="E21" s="19">
        <v>108.94552900000001</v>
      </c>
      <c r="F21" s="19">
        <f t="shared" si="0"/>
        <v>4.227358269999999</v>
      </c>
      <c r="G21" s="19">
        <v>0</v>
      </c>
      <c r="H21" s="19">
        <v>4.227358269999999</v>
      </c>
      <c r="I21" s="20">
        <f t="shared" si="1"/>
        <v>0</v>
      </c>
      <c r="J21" s="21">
        <f t="shared" si="2"/>
        <v>3.880249431805502E-2</v>
      </c>
      <c r="K21" s="4"/>
      <c r="L21" t="s">
        <v>274</v>
      </c>
      <c r="M21" s="5">
        <v>0.93020665999999996</v>
      </c>
      <c r="N21" s="69">
        <v>9.5467919283283464E-2</v>
      </c>
    </row>
    <row r="22" spans="1:14" x14ac:dyDescent="0.25">
      <c r="A22" s="15"/>
      <c r="B22" s="53">
        <v>16</v>
      </c>
      <c r="C22" s="17" t="s">
        <v>270</v>
      </c>
      <c r="D22" s="18">
        <v>26.242775000000002</v>
      </c>
      <c r="E22" s="19">
        <v>41.50916999999999</v>
      </c>
      <c r="F22" s="19">
        <f t="shared" si="0"/>
        <v>1.6568505699999996</v>
      </c>
      <c r="G22" s="19">
        <v>0</v>
      </c>
      <c r="H22" s="19">
        <v>1.6568505699999996</v>
      </c>
      <c r="I22" s="20">
        <f t="shared" si="1"/>
        <v>0</v>
      </c>
      <c r="J22" s="21">
        <f t="shared" si="2"/>
        <v>3.9915290284050491E-2</v>
      </c>
      <c r="K22" s="4"/>
      <c r="L22" t="s">
        <v>276</v>
      </c>
      <c r="M22" s="5">
        <v>1.0588225500000001</v>
      </c>
      <c r="N22" s="69">
        <v>8.2140108429150455E-2</v>
      </c>
    </row>
    <row r="23" spans="1:14" x14ac:dyDescent="0.25">
      <c r="A23" s="15"/>
      <c r="B23" s="53">
        <v>17</v>
      </c>
      <c r="C23" s="17" t="s">
        <v>271</v>
      </c>
      <c r="D23" s="18">
        <v>6.9931570000000001</v>
      </c>
      <c r="E23" s="19">
        <v>6.9323669999999975</v>
      </c>
      <c r="F23" s="19">
        <f t="shared" si="0"/>
        <v>0.52275928999999999</v>
      </c>
      <c r="G23" s="19">
        <v>0</v>
      </c>
      <c r="H23" s="19">
        <v>0.52275928999999999</v>
      </c>
      <c r="I23" s="20">
        <f t="shared" si="1"/>
        <v>0</v>
      </c>
      <c r="J23" s="21">
        <f t="shared" si="2"/>
        <v>7.5408484576768686E-2</v>
      </c>
      <c r="K23" s="4"/>
      <c r="L23" t="s">
        <v>268</v>
      </c>
      <c r="M23" s="5">
        <v>0.71129095999999992</v>
      </c>
      <c r="N23" s="69">
        <v>7.5923376296640546E-2</v>
      </c>
    </row>
    <row r="24" spans="1:14" x14ac:dyDescent="0.25">
      <c r="A24" s="15"/>
      <c r="B24" s="53">
        <v>18</v>
      </c>
      <c r="C24" s="17" t="s">
        <v>272</v>
      </c>
      <c r="D24" s="18">
        <v>0.72627799999999998</v>
      </c>
      <c r="E24" s="19">
        <v>0.85371200000000003</v>
      </c>
      <c r="F24" s="19">
        <f t="shared" si="0"/>
        <v>0.11574175</v>
      </c>
      <c r="G24" s="19">
        <v>0</v>
      </c>
      <c r="H24" s="19">
        <v>0.11574175</v>
      </c>
      <c r="I24" s="20">
        <f t="shared" si="1"/>
        <v>0</v>
      </c>
      <c r="J24" s="21">
        <f t="shared" si="2"/>
        <v>0.13557470200723429</v>
      </c>
      <c r="K24" s="4"/>
      <c r="L24" t="s">
        <v>271</v>
      </c>
      <c r="M24" s="5">
        <v>0.52275928999999999</v>
      </c>
      <c r="N24" s="69">
        <v>7.5408484576768686E-2</v>
      </c>
    </row>
    <row r="25" spans="1:14" x14ac:dyDescent="0.25">
      <c r="A25" s="15"/>
      <c r="B25" s="53">
        <v>19</v>
      </c>
      <c r="C25" s="17" t="s">
        <v>273</v>
      </c>
      <c r="D25" s="18">
        <v>1.6925739999999996</v>
      </c>
      <c r="E25" s="19">
        <v>3.832224000000001</v>
      </c>
      <c r="F25" s="19">
        <f t="shared" si="0"/>
        <v>0.21901725</v>
      </c>
      <c r="G25" s="19">
        <v>0</v>
      </c>
      <c r="H25" s="19">
        <v>0.21901725</v>
      </c>
      <c r="I25" s="20">
        <f t="shared" si="1"/>
        <v>0</v>
      </c>
      <c r="J25" s="21">
        <f t="shared" si="2"/>
        <v>5.7151473922192428E-2</v>
      </c>
      <c r="K25" s="4"/>
      <c r="L25" t="s">
        <v>273</v>
      </c>
      <c r="M25" s="5">
        <v>0.21901725</v>
      </c>
      <c r="N25" s="69">
        <v>5.7151473922192428E-2</v>
      </c>
    </row>
    <row r="26" spans="1:14" x14ac:dyDescent="0.25">
      <c r="A26" s="15"/>
      <c r="B26" s="53">
        <v>20</v>
      </c>
      <c r="C26" s="17" t="s">
        <v>274</v>
      </c>
      <c r="D26" s="18">
        <v>10.968603000000003</v>
      </c>
      <c r="E26" s="19">
        <v>9.7436570000000007</v>
      </c>
      <c r="F26" s="19">
        <f t="shared" si="0"/>
        <v>0.93020665999999996</v>
      </c>
      <c r="G26" s="19">
        <v>0</v>
      </c>
      <c r="H26" s="19">
        <v>0.93020665999999996</v>
      </c>
      <c r="I26" s="20">
        <f t="shared" si="1"/>
        <v>0</v>
      </c>
      <c r="J26" s="21">
        <f t="shared" si="2"/>
        <v>9.5467919283283464E-2</v>
      </c>
      <c r="K26" s="4"/>
      <c r="L26" t="s">
        <v>261</v>
      </c>
      <c r="M26" s="5">
        <v>0.27192428000000002</v>
      </c>
      <c r="N26" s="69">
        <v>5.2057131764573446E-2</v>
      </c>
    </row>
    <row r="27" spans="1:14" x14ac:dyDescent="0.25">
      <c r="A27" s="15"/>
      <c r="B27" s="53">
        <v>21</v>
      </c>
      <c r="C27" s="17" t="s">
        <v>275</v>
      </c>
      <c r="D27" s="18">
        <v>7.61951</v>
      </c>
      <c r="E27" s="19">
        <v>8.5772009999999987</v>
      </c>
      <c r="F27" s="19">
        <f t="shared" si="0"/>
        <v>1.1594297300000003</v>
      </c>
      <c r="G27" s="19">
        <v>0</v>
      </c>
      <c r="H27" s="19">
        <v>1.1594297300000003</v>
      </c>
      <c r="I27" s="20">
        <f t="shared" si="1"/>
        <v>0</v>
      </c>
      <c r="J27" s="21">
        <f t="shared" si="2"/>
        <v>0.13517576771256737</v>
      </c>
      <c r="K27" s="4"/>
      <c r="L27" t="s">
        <v>278</v>
      </c>
      <c r="M27" s="5">
        <v>0.63723046000000005</v>
      </c>
      <c r="N27" s="69">
        <v>4.6597575096790286E-2</v>
      </c>
    </row>
    <row r="28" spans="1:14" x14ac:dyDescent="0.25">
      <c r="A28" s="15"/>
      <c r="B28" s="53">
        <v>22</v>
      </c>
      <c r="C28" s="17" t="s">
        <v>276</v>
      </c>
      <c r="D28" s="18">
        <v>13.014061999999996</v>
      </c>
      <c r="E28" s="19">
        <v>12.890444999999998</v>
      </c>
      <c r="F28" s="19">
        <f t="shared" si="0"/>
        <v>1.0588225500000001</v>
      </c>
      <c r="G28" s="19">
        <v>0</v>
      </c>
      <c r="H28" s="19">
        <v>1.0588225500000001</v>
      </c>
      <c r="I28" s="20">
        <f t="shared" si="1"/>
        <v>0</v>
      </c>
      <c r="J28" s="21">
        <f t="shared" si="2"/>
        <v>8.2140108429150455E-2</v>
      </c>
      <c r="K28" s="4"/>
      <c r="L28" t="s">
        <v>279</v>
      </c>
      <c r="M28" s="5">
        <v>0.30543722999999995</v>
      </c>
      <c r="N28" s="69">
        <v>4.0653349060295378E-2</v>
      </c>
    </row>
    <row r="29" spans="1:14" x14ac:dyDescent="0.25">
      <c r="A29" s="15"/>
      <c r="B29" s="53">
        <v>23</v>
      </c>
      <c r="C29" s="17" t="s">
        <v>277</v>
      </c>
      <c r="D29" s="18">
        <v>0.65864199999999995</v>
      </c>
      <c r="E29" s="19">
        <v>0.69236400000000009</v>
      </c>
      <c r="F29" s="19">
        <f t="shared" si="0"/>
        <v>2.7939909999999998E-2</v>
      </c>
      <c r="G29" s="19">
        <v>0</v>
      </c>
      <c r="H29" s="19">
        <v>2.7939909999999998E-2</v>
      </c>
      <c r="I29" s="20">
        <f t="shared" si="1"/>
        <v>0</v>
      </c>
      <c r="J29" s="21">
        <f t="shared" si="2"/>
        <v>4.0354365622707125E-2</v>
      </c>
      <c r="K29" s="4"/>
      <c r="L29" t="s">
        <v>277</v>
      </c>
      <c r="M29" s="5">
        <v>2.7939909999999998E-2</v>
      </c>
      <c r="N29" s="69">
        <v>4.0354365622707125E-2</v>
      </c>
    </row>
    <row r="30" spans="1:14" x14ac:dyDescent="0.25">
      <c r="A30" s="15"/>
      <c r="B30" s="53">
        <v>24</v>
      </c>
      <c r="C30" s="17" t="s">
        <v>278</v>
      </c>
      <c r="D30" s="18">
        <v>13.257469999999998</v>
      </c>
      <c r="E30" s="19">
        <v>13.675184999999999</v>
      </c>
      <c r="F30" s="19">
        <f t="shared" si="0"/>
        <v>0.63723046000000005</v>
      </c>
      <c r="G30" s="19">
        <v>0</v>
      </c>
      <c r="H30" s="19">
        <v>0.63723046000000005</v>
      </c>
      <c r="I30" s="20">
        <f t="shared" si="1"/>
        <v>0</v>
      </c>
      <c r="J30" s="21">
        <f t="shared" si="2"/>
        <v>4.6597575096790286E-2</v>
      </c>
      <c r="K30" s="4"/>
      <c r="L30" t="s">
        <v>270</v>
      </c>
      <c r="M30" s="5">
        <v>1.6568505699999996</v>
      </c>
      <c r="N30" s="69">
        <v>3.9915290284050491E-2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8.8897080000000006</v>
      </c>
      <c r="E31" s="26">
        <v>7.5132119999999993</v>
      </c>
      <c r="F31" s="26">
        <f t="shared" si="0"/>
        <v>0.30543722999999995</v>
      </c>
      <c r="G31" s="26">
        <v>0</v>
      </c>
      <c r="H31" s="26">
        <v>0.30543722999999995</v>
      </c>
      <c r="I31" s="27">
        <f t="shared" si="1"/>
        <v>0</v>
      </c>
      <c r="J31" s="28">
        <f t="shared" si="2"/>
        <v>4.0653349060295378E-2</v>
      </c>
      <c r="K31" s="4"/>
      <c r="L31" t="s">
        <v>269</v>
      </c>
      <c r="M31" s="5">
        <v>4.227358269999999</v>
      </c>
      <c r="N31" s="69">
        <v>3.880249431805502E-2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88</v>
      </c>
      <c r="B1" s="49" t="s">
        <v>51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1245</v>
      </c>
      <c r="L2" s="70" t="s">
        <v>1263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17.015211999999998</v>
      </c>
      <c r="E6" s="12">
        <f ca="1">SUM(E7:OFFSET(E7,50,0))</f>
        <v>17.015211999999998</v>
      </c>
      <c r="F6" s="12">
        <f ca="1">SUM(F7:OFFSET(F7,50,0))</f>
        <v>0.60773516999999999</v>
      </c>
      <c r="G6" s="12">
        <f ca="1">SUM(G7:OFFSET(G7,50,0))</f>
        <v>0</v>
      </c>
      <c r="H6" s="12">
        <f ca="1">SUM(H7:OFFSET(H7,50,0))</f>
        <v>0.60773516999999999</v>
      </c>
      <c r="I6" s="13">
        <f ca="1">IFERROR(G6/E6,0)</f>
        <v>0</v>
      </c>
      <c r="J6" s="14">
        <f ca="1">IFERROR(SUM(G6,H6)/E6,0)</f>
        <v>3.5717167085546751E-2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16.455611999999999</v>
      </c>
      <c r="E7" s="19">
        <v>16.455611999999999</v>
      </c>
      <c r="F7" s="19">
        <f t="shared" ref="F7:F8" si="0">SUM(G7,H7)</f>
        <v>0.60493516999999997</v>
      </c>
      <c r="G7" s="19">
        <v>0</v>
      </c>
      <c r="H7" s="19">
        <v>0.60493516999999997</v>
      </c>
      <c r="I7" s="20">
        <f t="shared" ref="I7:I8" si="1">IFERROR(G7/E7,0)</f>
        <v>0</v>
      </c>
      <c r="J7" s="21">
        <f t="shared" ref="J7:J8" si="2">IFERROR(SUM(G7,H7)/E7,0)</f>
        <v>3.6761633052602362E-2</v>
      </c>
      <c r="K7" s="4"/>
      <c r="L7" t="s">
        <v>269</v>
      </c>
      <c r="M7" s="5">
        <v>0.60493516999999997</v>
      </c>
      <c r="N7" s="69">
        <v>3.6761633052602362E-2</v>
      </c>
    </row>
    <row r="8" spans="1:14" ht="15.75" thickBot="1" x14ac:dyDescent="0.3">
      <c r="A8" s="22"/>
      <c r="B8" s="54">
        <v>22</v>
      </c>
      <c r="C8" s="24" t="s">
        <v>276</v>
      </c>
      <c r="D8" s="25">
        <v>0.55959999999999999</v>
      </c>
      <c r="E8" s="26">
        <v>0.55959999999999999</v>
      </c>
      <c r="F8" s="26">
        <f t="shared" si="0"/>
        <v>2.8E-3</v>
      </c>
      <c r="G8" s="26">
        <v>0</v>
      </c>
      <c r="H8" s="26">
        <v>2.8E-3</v>
      </c>
      <c r="I8" s="27">
        <f t="shared" si="1"/>
        <v>0</v>
      </c>
      <c r="J8" s="28">
        <f t="shared" si="2"/>
        <v>5.003573981415297E-3</v>
      </c>
      <c r="K8" s="4"/>
      <c r="L8" t="s">
        <v>276</v>
      </c>
      <c r="M8" s="5">
        <v>2.8E-3</v>
      </c>
      <c r="N8" s="69">
        <v>5.003573981415297E-3</v>
      </c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88</v>
      </c>
      <c r="B1" s="47" t="s">
        <v>51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1246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17.015211999999998</v>
      </c>
      <c r="E6" s="12">
        <v>17.015211999999998</v>
      </c>
      <c r="F6" s="12">
        <v>0.60773516999999999</v>
      </c>
      <c r="G6" s="12">
        <v>0</v>
      </c>
      <c r="H6" s="12">
        <v>0.60773516999999999</v>
      </c>
      <c r="I6" s="13">
        <v>0</v>
      </c>
      <c r="J6" s="14">
        <v>3.5717167085546751E-2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16.455611999999999</v>
      </c>
      <c r="E7" s="36">
        <f ca="1">SUM(E8:OFFSET(E6,MATCH("PROYECTOS",$A$8:$A$50,0),0))</f>
        <v>16.455611999999999</v>
      </c>
      <c r="F7" s="36">
        <f ca="1">SUM(F8:OFFSET(F6,MATCH("PROYECTOS",$A$8:$A$50,0),0))</f>
        <v>0.60493516999999997</v>
      </c>
      <c r="G7" s="36">
        <f ca="1">SUM(G8:OFFSET(G6,MATCH("PROYECTOS",$A$8:$A$50,0),0))</f>
        <v>0</v>
      </c>
      <c r="H7" s="36">
        <f ca="1">SUM(H8:OFFSET(H6,MATCH("PROYECTOS",$A$8:$A$50,0),0))</f>
        <v>0.60493516999999997</v>
      </c>
      <c r="I7" s="37">
        <f ca="1">IFERROR(G7/E7,0)</f>
        <v>0</v>
      </c>
      <c r="J7" s="38">
        <f ca="1">IFERROR(SUM(G7,H7)/E7,0)</f>
        <v>3.6761633052602362E-2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1.8044360000000002</v>
      </c>
      <c r="E8" s="19">
        <v>1.8044359999999999</v>
      </c>
      <c r="F8" s="19">
        <f t="shared" ref="F8:F12" si="0">SUM(G8,H8)</f>
        <v>7.8064280000000014E-2</v>
      </c>
      <c r="G8" s="19">
        <v>0</v>
      </c>
      <c r="H8" s="19">
        <v>7.8064280000000014E-2</v>
      </c>
      <c r="I8" s="20">
        <f t="shared" ref="I8:I13" si="1">IFERROR(G8/E8,0)</f>
        <v>0</v>
      </c>
      <c r="J8" s="21">
        <f t="shared" ref="J8:J13" si="2">IFERROR(SUM(G8,H8)/E8,0)</f>
        <v>4.3262426597562902E-2</v>
      </c>
      <c r="K8" s="4"/>
    </row>
    <row r="9" spans="1:11" ht="25.5" x14ac:dyDescent="0.25">
      <c r="A9" s="15"/>
      <c r="B9" s="17">
        <v>3000531</v>
      </c>
      <c r="C9" s="17" t="s">
        <v>1248</v>
      </c>
      <c r="D9" s="18">
        <v>3.6499999999999995</v>
      </c>
      <c r="E9" s="19">
        <v>3.6500000000000004</v>
      </c>
      <c r="F9" s="19">
        <f t="shared" si="0"/>
        <v>0.12803310000000001</v>
      </c>
      <c r="G9" s="19">
        <v>0</v>
      </c>
      <c r="H9" s="19">
        <v>0.12803310000000001</v>
      </c>
      <c r="I9" s="20">
        <f t="shared" si="1"/>
        <v>0</v>
      </c>
      <c r="J9" s="21">
        <f t="shared" si="2"/>
        <v>3.5077561643835617E-2</v>
      </c>
      <c r="K9" s="4"/>
    </row>
    <row r="10" spans="1:11" ht="25.5" x14ac:dyDescent="0.25">
      <c r="A10" s="15"/>
      <c r="B10" s="17">
        <v>3000532</v>
      </c>
      <c r="C10" s="17" t="s">
        <v>1249</v>
      </c>
      <c r="D10" s="18">
        <v>3.4999999999999996</v>
      </c>
      <c r="E10" s="19">
        <v>3.4999999999999996</v>
      </c>
      <c r="F10" s="19">
        <f t="shared" si="0"/>
        <v>0.18071253000000001</v>
      </c>
      <c r="G10" s="19">
        <v>0</v>
      </c>
      <c r="H10" s="19">
        <v>0.18071253000000001</v>
      </c>
      <c r="I10" s="20">
        <f t="shared" si="1"/>
        <v>0</v>
      </c>
      <c r="J10" s="21">
        <f t="shared" si="2"/>
        <v>5.1632151428571436E-2</v>
      </c>
      <c r="K10" s="4"/>
    </row>
    <row r="11" spans="1:11" ht="25.5" x14ac:dyDescent="0.25">
      <c r="A11" s="15"/>
      <c r="B11" s="17">
        <v>3000533</v>
      </c>
      <c r="C11" s="17" t="s">
        <v>1250</v>
      </c>
      <c r="D11" s="18">
        <v>3.5</v>
      </c>
      <c r="E11" s="19">
        <v>3.5</v>
      </c>
      <c r="F11" s="19">
        <f t="shared" si="0"/>
        <v>6.0779800000000002E-2</v>
      </c>
      <c r="G11" s="19">
        <v>0</v>
      </c>
      <c r="H11" s="19">
        <v>6.0779800000000002E-2</v>
      </c>
      <c r="I11" s="20">
        <f t="shared" si="1"/>
        <v>0</v>
      </c>
      <c r="J11" s="21">
        <f t="shared" si="2"/>
        <v>1.7365657142857142E-2</v>
      </c>
      <c r="K11" s="4"/>
    </row>
    <row r="12" spans="1:11" ht="25.5" x14ac:dyDescent="0.25">
      <c r="A12" s="15"/>
      <c r="B12" s="17">
        <v>3000643</v>
      </c>
      <c r="C12" s="17" t="s">
        <v>1251</v>
      </c>
      <c r="D12" s="18">
        <v>4.0011760000000001</v>
      </c>
      <c r="E12" s="19">
        <v>4.0011759999999992</v>
      </c>
      <c r="F12" s="19">
        <f t="shared" si="0"/>
        <v>0.15734545999999994</v>
      </c>
      <c r="G12" s="19">
        <v>0</v>
      </c>
      <c r="H12" s="19">
        <v>0.15734545999999994</v>
      </c>
      <c r="I12" s="20">
        <f t="shared" si="1"/>
        <v>0</v>
      </c>
      <c r="J12" s="21">
        <f t="shared" si="2"/>
        <v>3.9324803507768707E-2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0.55959999999999965</v>
      </c>
      <c r="E13" s="43">
        <f t="shared" ref="E13:H13" ca="1" si="3">OFFSET(E13,-MATCH("PROYECTOS",$A$8:$A$50,0)-1,0)-(OFFSET(E13,-MATCH("PROYECTOS",$A$8:$A$50,0),0))</f>
        <v>0.55959999999999965</v>
      </c>
      <c r="F13" s="43">
        <f t="shared" ca="1" si="3"/>
        <v>2.8000000000000247E-3</v>
      </c>
      <c r="G13" s="43">
        <f t="shared" ca="1" si="3"/>
        <v>0</v>
      </c>
      <c r="H13" s="43">
        <f t="shared" ca="1" si="3"/>
        <v>2.8000000000000247E-3</v>
      </c>
      <c r="I13" s="44">
        <f t="shared" ca="1" si="1"/>
        <v>0</v>
      </c>
      <c r="J13" s="45">
        <f t="shared" ca="1" si="2"/>
        <v>5.0035739814153438E-3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1264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4.3262426597562902E-2</v>
      </c>
    </row>
    <row r="20" spans="1:4" ht="25.5" x14ac:dyDescent="0.25">
      <c r="A20" s="15"/>
      <c r="B20" s="17">
        <v>3000531</v>
      </c>
      <c r="C20" s="17" t="s">
        <v>1248</v>
      </c>
      <c r="D20" s="21">
        <v>3.5077561643835617E-2</v>
      </c>
    </row>
    <row r="21" spans="1:4" ht="25.5" x14ac:dyDescent="0.25">
      <c r="A21" s="15"/>
      <c r="B21" s="17">
        <v>3000532</v>
      </c>
      <c r="C21" s="17" t="s">
        <v>1249</v>
      </c>
      <c r="D21" s="21">
        <v>5.1632151428571436E-2</v>
      </c>
    </row>
    <row r="22" spans="1:4" ht="25.5" x14ac:dyDescent="0.25">
      <c r="A22" s="15"/>
      <c r="B22" s="17">
        <v>3000533</v>
      </c>
      <c r="C22" s="17" t="s">
        <v>1250</v>
      </c>
      <c r="D22" s="21">
        <v>1.7365657142857142E-2</v>
      </c>
    </row>
    <row r="23" spans="1:4" ht="26.25" thickBot="1" x14ac:dyDescent="0.3">
      <c r="A23" s="22"/>
      <c r="B23" s="24">
        <v>3000643</v>
      </c>
      <c r="C23" s="24" t="s">
        <v>1251</v>
      </c>
      <c r="D23" s="28">
        <v>3.9324803507768707E-2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88</v>
      </c>
      <c r="B1" s="47" t="s">
        <v>51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1247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17.015211999999998</v>
      </c>
      <c r="I6" s="12">
        <v>17.015211999999998</v>
      </c>
      <c r="J6" s="12">
        <v>0.60773516999999999</v>
      </c>
      <c r="K6" s="12">
        <v>0</v>
      </c>
      <c r="L6" s="12">
        <v>0.60773516999999999</v>
      </c>
      <c r="M6" s="13">
        <v>0</v>
      </c>
      <c r="N6" s="14">
        <v>3.5717167085546751E-2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16.455611999999999</v>
      </c>
      <c r="I7" s="36">
        <f ca="1">SUM(I8:OFFSET(I6,MATCH("PROYECTOS",$A$8:$A$50,0),0))</f>
        <v>16.455612000000002</v>
      </c>
      <c r="J7" s="36">
        <f ca="1">SUM(J8:OFFSET(J6,MATCH("PROYECTOS",$A$8:$A$50,0),0))</f>
        <v>0.60493516999999986</v>
      </c>
      <c r="K7" s="36">
        <f ca="1">SUM(K8:OFFSET(K6,MATCH("PROYECTOS",$A$8:$A$50,0),0))</f>
        <v>0</v>
      </c>
      <c r="L7" s="36">
        <f ca="1">SUM(L8:OFFSET(L6,MATCH("PROYECTOS",$A$8:$A$50,0),0))</f>
        <v>0.60493516999999986</v>
      </c>
      <c r="M7" s="37">
        <f ca="1">IFERROR(K7/I7,0)</f>
        <v>0</v>
      </c>
      <c r="N7" s="38">
        <f ca="1">IFERROR(SUM(K7,L7)/I7,0)</f>
        <v>3.6761633052602348E-2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1.8044360000000002</v>
      </c>
      <c r="I8" s="19">
        <v>1.8044359999999999</v>
      </c>
      <c r="J8" s="19">
        <f t="shared" ref="J8:J17" si="0">SUM(K8,L8)</f>
        <v>7.8064280000000014E-2</v>
      </c>
      <c r="K8" s="19">
        <v>0</v>
      </c>
      <c r="L8" s="19">
        <v>7.8064280000000014E-2</v>
      </c>
      <c r="M8" s="20">
        <f t="shared" ref="M8:M18" si="1">IFERROR(K8/I8,0)</f>
        <v>0</v>
      </c>
      <c r="N8" s="21">
        <f t="shared" ref="N8:N18" si="2">IFERROR(SUM(K8,L8)/I8,0)</f>
        <v>4.3262426597562902E-2</v>
      </c>
      <c r="O8" s="68">
        <v>8.881006000000001E-2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5004181</v>
      </c>
      <c r="C9" s="17" t="s">
        <v>1252</v>
      </c>
      <c r="D9" s="66">
        <v>3000531</v>
      </c>
      <c r="E9" s="17" t="s">
        <v>1248</v>
      </c>
      <c r="F9" s="67">
        <v>416</v>
      </c>
      <c r="G9" s="17" t="s">
        <v>665</v>
      </c>
      <c r="H9" s="18">
        <v>2</v>
      </c>
      <c r="I9" s="19">
        <v>2</v>
      </c>
      <c r="J9" s="19">
        <f t="shared" si="0"/>
        <v>5.057325E-2</v>
      </c>
      <c r="K9" s="19">
        <v>0</v>
      </c>
      <c r="L9" s="19">
        <v>5.057325E-2</v>
      </c>
      <c r="M9" s="20">
        <f t="shared" si="1"/>
        <v>0</v>
      </c>
      <c r="N9" s="21">
        <f t="shared" si="2"/>
        <v>2.5286625E-2</v>
      </c>
      <c r="O9" s="68">
        <v>4.9035860000000001E-2</v>
      </c>
      <c r="P9" s="19">
        <v>0</v>
      </c>
      <c r="Q9" s="21">
        <f t="shared" ref="Q9:Q17" si="3">IFERROR(P9/O9,0)</f>
        <v>0</v>
      </c>
    </row>
    <row r="10" spans="1:17" ht="38.25" x14ac:dyDescent="0.25">
      <c r="A10" s="15"/>
      <c r="B10" s="17">
        <v>5004182</v>
      </c>
      <c r="C10" s="17" t="s">
        <v>1253</v>
      </c>
      <c r="D10" s="66">
        <v>3000531</v>
      </c>
      <c r="E10" s="17" t="s">
        <v>1248</v>
      </c>
      <c r="F10" s="67">
        <v>539</v>
      </c>
      <c r="G10" s="17" t="s">
        <v>1261</v>
      </c>
      <c r="H10" s="18">
        <v>0.8</v>
      </c>
      <c r="I10" s="19">
        <v>0.8</v>
      </c>
      <c r="J10" s="19">
        <f t="shared" si="0"/>
        <v>2.9926599999999998E-2</v>
      </c>
      <c r="K10" s="19">
        <v>0</v>
      </c>
      <c r="L10" s="19">
        <v>2.9926599999999998E-2</v>
      </c>
      <c r="M10" s="20">
        <f t="shared" si="1"/>
        <v>0</v>
      </c>
      <c r="N10" s="21">
        <f t="shared" si="2"/>
        <v>3.7408249999999997E-2</v>
      </c>
      <c r="O10" s="68">
        <v>3.0384810000000002E-2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5004183</v>
      </c>
      <c r="C11" s="17" t="s">
        <v>1254</v>
      </c>
      <c r="D11" s="66">
        <v>3000531</v>
      </c>
      <c r="E11" s="17" t="s">
        <v>1248</v>
      </c>
      <c r="F11" s="67">
        <v>120</v>
      </c>
      <c r="G11" s="17" t="s">
        <v>690</v>
      </c>
      <c r="H11" s="18">
        <v>0.84999999999999987</v>
      </c>
      <c r="I11" s="19">
        <v>0.85000000000000009</v>
      </c>
      <c r="J11" s="19">
        <f t="shared" si="0"/>
        <v>4.7533249999999999E-2</v>
      </c>
      <c r="K11" s="19">
        <v>0</v>
      </c>
      <c r="L11" s="19">
        <v>4.7533249999999999E-2</v>
      </c>
      <c r="M11" s="20">
        <f t="shared" si="1"/>
        <v>0</v>
      </c>
      <c r="N11" s="21">
        <f t="shared" si="2"/>
        <v>5.5921470588235288E-2</v>
      </c>
      <c r="O11" s="68">
        <v>4.6901839999999993E-2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5004187</v>
      </c>
      <c r="C12" s="17" t="s">
        <v>1255</v>
      </c>
      <c r="D12" s="66">
        <v>3000533</v>
      </c>
      <c r="E12" s="17" t="s">
        <v>1250</v>
      </c>
      <c r="F12" s="67">
        <v>152</v>
      </c>
      <c r="G12" s="17" t="s">
        <v>1010</v>
      </c>
      <c r="H12" s="18">
        <v>3.2</v>
      </c>
      <c r="I12" s="19">
        <v>3.2</v>
      </c>
      <c r="J12" s="19">
        <f t="shared" si="0"/>
        <v>5.067315E-2</v>
      </c>
      <c r="K12" s="19">
        <v>0</v>
      </c>
      <c r="L12" s="19">
        <v>5.067315E-2</v>
      </c>
      <c r="M12" s="20">
        <f t="shared" si="1"/>
        <v>0</v>
      </c>
      <c r="N12" s="21">
        <f t="shared" si="2"/>
        <v>1.5835359375E-2</v>
      </c>
      <c r="O12" s="68">
        <v>0.19309470000000001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5004974</v>
      </c>
      <c r="C13" s="17" t="s">
        <v>1256</v>
      </c>
      <c r="D13" s="66">
        <v>3000532</v>
      </c>
      <c r="E13" s="17" t="s">
        <v>1249</v>
      </c>
      <c r="F13" s="67">
        <v>86</v>
      </c>
      <c r="G13" s="17" t="s">
        <v>504</v>
      </c>
      <c r="H13" s="18">
        <v>0.65</v>
      </c>
      <c r="I13" s="19">
        <v>0.65</v>
      </c>
      <c r="J13" s="19">
        <f t="shared" si="0"/>
        <v>7.2132999999999997E-3</v>
      </c>
      <c r="K13" s="19">
        <v>0</v>
      </c>
      <c r="L13" s="19">
        <v>7.2132999999999997E-3</v>
      </c>
      <c r="M13" s="20">
        <f t="shared" si="1"/>
        <v>0</v>
      </c>
      <c r="N13" s="21">
        <f t="shared" si="2"/>
        <v>1.1097384615384615E-2</v>
      </c>
      <c r="O13" s="68">
        <v>9.3261999999999998E-3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5004975</v>
      </c>
      <c r="C14" s="17" t="s">
        <v>1257</v>
      </c>
      <c r="D14" s="66">
        <v>3000532</v>
      </c>
      <c r="E14" s="17" t="s">
        <v>1249</v>
      </c>
      <c r="F14" s="67">
        <v>120</v>
      </c>
      <c r="G14" s="17" t="s">
        <v>690</v>
      </c>
      <c r="H14" s="18">
        <v>2.8499999999999996</v>
      </c>
      <c r="I14" s="19">
        <v>2.8499999999999996</v>
      </c>
      <c r="J14" s="19">
        <f t="shared" si="0"/>
        <v>0.17349923</v>
      </c>
      <c r="K14" s="19">
        <v>0</v>
      </c>
      <c r="L14" s="19">
        <v>0.17349923</v>
      </c>
      <c r="M14" s="20">
        <f t="shared" si="1"/>
        <v>0</v>
      </c>
      <c r="N14" s="21">
        <f t="shared" si="2"/>
        <v>6.087692280701755E-2</v>
      </c>
      <c r="O14" s="68">
        <v>0.22618389999999999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5004976</v>
      </c>
      <c r="C15" s="17" t="s">
        <v>1258</v>
      </c>
      <c r="D15" s="66">
        <v>3000533</v>
      </c>
      <c r="E15" s="17" t="s">
        <v>1250</v>
      </c>
      <c r="F15" s="67">
        <v>120</v>
      </c>
      <c r="G15" s="17" t="s">
        <v>690</v>
      </c>
      <c r="H15" s="18">
        <v>0.30000000000000004</v>
      </c>
      <c r="I15" s="19">
        <v>0.3</v>
      </c>
      <c r="J15" s="19">
        <f t="shared" si="0"/>
        <v>1.010665E-2</v>
      </c>
      <c r="K15" s="19">
        <v>0</v>
      </c>
      <c r="L15" s="19">
        <v>1.010665E-2</v>
      </c>
      <c r="M15" s="20">
        <f t="shared" si="1"/>
        <v>0</v>
      </c>
      <c r="N15" s="21">
        <f t="shared" si="2"/>
        <v>3.3688833333333335E-2</v>
      </c>
      <c r="O15" s="68">
        <v>1.381799E-2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5004977</v>
      </c>
      <c r="C16" s="17" t="s">
        <v>1259</v>
      </c>
      <c r="D16" s="66">
        <v>3000643</v>
      </c>
      <c r="E16" s="17" t="s">
        <v>1251</v>
      </c>
      <c r="F16" s="67">
        <v>509</v>
      </c>
      <c r="G16" s="17" t="s">
        <v>1262</v>
      </c>
      <c r="H16" s="18">
        <v>3.1011759999999997</v>
      </c>
      <c r="I16" s="19">
        <v>3.3821759999999994</v>
      </c>
      <c r="J16" s="19">
        <f t="shared" si="0"/>
        <v>0.15734545999999994</v>
      </c>
      <c r="K16" s="19">
        <v>0</v>
      </c>
      <c r="L16" s="19">
        <v>0.15734545999999994</v>
      </c>
      <c r="M16" s="20">
        <f t="shared" si="1"/>
        <v>0</v>
      </c>
      <c r="N16" s="21">
        <f t="shared" si="2"/>
        <v>4.6521961009716811E-2</v>
      </c>
      <c r="O16" s="68">
        <v>0.15384826999999998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5004978</v>
      </c>
      <c r="C17" s="17" t="s">
        <v>1260</v>
      </c>
      <c r="D17" s="66">
        <v>3000643</v>
      </c>
      <c r="E17" s="17" t="s">
        <v>1251</v>
      </c>
      <c r="F17" s="67">
        <v>152</v>
      </c>
      <c r="G17" s="17" t="s">
        <v>1010</v>
      </c>
      <c r="H17" s="18">
        <v>0.9</v>
      </c>
      <c r="I17" s="19">
        <v>0.61900000000000011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2.601179E-2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0.55959999999999965</v>
      </c>
      <c r="I18" s="43">
        <f t="shared" ref="I18:L18" ca="1" si="4">OFFSET(I18,-MATCH("PROYECTOS",$A$8:$A$50,0)-1,0)-(OFFSET(I18,-MATCH("PROYECTOS",$A$8:$A$50,0),0))</f>
        <v>0.5595999999999961</v>
      </c>
      <c r="J18" s="43">
        <f t="shared" ca="1" si="4"/>
        <v>2.8000000000001357E-3</v>
      </c>
      <c r="K18" s="43">
        <f t="shared" ca="1" si="4"/>
        <v>0</v>
      </c>
      <c r="L18" s="43">
        <f t="shared" ca="1" si="4"/>
        <v>2.8000000000001357E-3</v>
      </c>
      <c r="M18" s="44">
        <f t="shared" ca="1" si="1"/>
        <v>0</v>
      </c>
      <c r="N18" s="45">
        <f t="shared" ca="1" si="2"/>
        <v>5.0035739814155737E-3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89</v>
      </c>
      <c r="B1" s="48" t="s">
        <v>52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1265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19.445845000000002</v>
      </c>
      <c r="E6" s="12">
        <v>28.516269999999999</v>
      </c>
      <c r="F6" s="12">
        <v>0.33298561000000004</v>
      </c>
      <c r="G6" s="12">
        <v>0</v>
      </c>
      <c r="H6" s="12">
        <v>0.33298561000000004</v>
      </c>
      <c r="I6" s="13">
        <v>0</v>
      </c>
      <c r="J6" s="14">
        <v>1.1677039458526661E-2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10.496594999999997</v>
      </c>
      <c r="E7" s="36">
        <f ca="1">SUM(E8:OFFSET(E6,MATCH("GOBIERNOS REGIONALES",$A$8:$A$50,0),0))</f>
        <v>10.619419999999998</v>
      </c>
      <c r="F7" s="36">
        <f ca="1">SUM(F8:OFFSET(F6,MATCH("GOBIERNOS REGIONALES",$A$8:$A$50,0),0))</f>
        <v>0.27083877000000001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0.27083877000000001</v>
      </c>
      <c r="I7" s="37">
        <f ca="1">IFERROR(G7/E7,0)</f>
        <v>0</v>
      </c>
      <c r="J7" s="38">
        <f ca="1">IFERROR(SUM(G7,H7)/E7,0)</f>
        <v>2.5504101918937198E-2</v>
      </c>
      <c r="K7" s="4"/>
    </row>
    <row r="8" spans="1:11" x14ac:dyDescent="0.25">
      <c r="A8" s="15"/>
      <c r="B8" s="16">
        <v>13</v>
      </c>
      <c r="C8" s="17" t="s">
        <v>116</v>
      </c>
      <c r="D8" s="18">
        <v>8.499254999999998</v>
      </c>
      <c r="E8" s="19">
        <v>8.4992549999999998</v>
      </c>
      <c r="F8" s="19">
        <f t="shared" ref="F8:F15" si="0">SUM(G8,H8)</f>
        <v>0.15410847000000003</v>
      </c>
      <c r="G8" s="19">
        <v>0</v>
      </c>
      <c r="H8" s="19">
        <v>0.15410847000000003</v>
      </c>
      <c r="I8" s="20">
        <f t="shared" ref="I8:I15" si="1">IFERROR(G8/E8,0)</f>
        <v>0</v>
      </c>
      <c r="J8" s="21">
        <f t="shared" ref="J8:J15" si="2">IFERROR(SUM(G8,H8)/E8,0)</f>
        <v>1.8131997451541343E-2</v>
      </c>
      <c r="K8" s="4"/>
    </row>
    <row r="9" spans="1:11" ht="25.5" x14ac:dyDescent="0.25">
      <c r="A9" s="15"/>
      <c r="B9" s="16">
        <v>163</v>
      </c>
      <c r="C9" s="17" t="s">
        <v>150</v>
      </c>
      <c r="D9" s="18">
        <v>1.685716</v>
      </c>
      <c r="E9" s="19">
        <v>1.6851609999999999</v>
      </c>
      <c r="F9" s="19">
        <f t="shared" si="0"/>
        <v>9.4214699999999985E-2</v>
      </c>
      <c r="G9" s="19">
        <v>0</v>
      </c>
      <c r="H9" s="19">
        <v>9.4214699999999985E-2</v>
      </c>
      <c r="I9" s="20">
        <f t="shared" si="1"/>
        <v>0</v>
      </c>
      <c r="J9" s="21">
        <f t="shared" si="2"/>
        <v>5.5908426553901963E-2</v>
      </c>
      <c r="K9" s="4"/>
    </row>
    <row r="10" spans="1:11" ht="25.5" x14ac:dyDescent="0.25">
      <c r="A10" s="15"/>
      <c r="B10" s="16">
        <v>331</v>
      </c>
      <c r="C10" s="17" t="s">
        <v>165</v>
      </c>
      <c r="D10" s="18">
        <v>0.31162399999999996</v>
      </c>
      <c r="E10" s="19">
        <v>0.43500399999999995</v>
      </c>
      <c r="F10" s="19">
        <f t="shared" si="0"/>
        <v>2.2515600000000004E-2</v>
      </c>
      <c r="G10" s="19">
        <v>0</v>
      </c>
      <c r="H10" s="19">
        <v>2.2515600000000004E-2</v>
      </c>
      <c r="I10" s="20">
        <f t="shared" si="1"/>
        <v>0</v>
      </c>
      <c r="J10" s="21">
        <f t="shared" si="2"/>
        <v>5.1759524050353577E-2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0.63866500000000004</v>
      </c>
      <c r="E11" s="36">
        <f ca="1">SUM(E12:OFFSET(E10,(MATCH("GOBIERNOS LOCALES",$A$8:$A$50,0)-MATCH("GOBIERNOS REGIONALES",$A$8:$A$50,0)),0))</f>
        <v>0.33866499999999994</v>
      </c>
      <c r="F11" s="36">
        <f ca="1">SUM(F12:OFFSET(F10,(MATCH("GOBIERNOS LOCALES",$A$8:$A$50,0)-MATCH("GOBIERNOS REGIONALES",$A$8:$A$50,0)),0))</f>
        <v>1.227894E-2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1.227894E-2</v>
      </c>
      <c r="I11" s="37">
        <f t="shared" ca="1" si="1"/>
        <v>0</v>
      </c>
      <c r="J11" s="38">
        <f t="shared" ca="1" si="2"/>
        <v>3.6256891028007034E-2</v>
      </c>
      <c r="K11" s="4"/>
    </row>
    <row r="12" spans="1:11" x14ac:dyDescent="0.25">
      <c r="A12" s="15"/>
      <c r="B12" s="16">
        <v>443</v>
      </c>
      <c r="C12" s="17" t="s">
        <v>215</v>
      </c>
      <c r="D12" s="18">
        <v>5.0000000000000001E-4</v>
      </c>
      <c r="E12" s="19">
        <v>5.0000000000000001E-4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454</v>
      </c>
      <c r="C13" s="17" t="s">
        <v>226</v>
      </c>
      <c r="D13" s="18">
        <v>0.61794000000000004</v>
      </c>
      <c r="E13" s="19">
        <v>0.31793999999999994</v>
      </c>
      <c r="F13" s="19">
        <f t="shared" si="0"/>
        <v>1.227894E-2</v>
      </c>
      <c r="G13" s="19">
        <v>0</v>
      </c>
      <c r="H13" s="19">
        <v>1.227894E-2</v>
      </c>
      <c r="I13" s="20">
        <f t="shared" si="1"/>
        <v>0</v>
      </c>
      <c r="J13" s="21">
        <f t="shared" si="2"/>
        <v>3.8620305718060022E-2</v>
      </c>
      <c r="K13" s="4"/>
    </row>
    <row r="14" spans="1:11" x14ac:dyDescent="0.25">
      <c r="A14" s="15"/>
      <c r="B14" s="16">
        <v>455</v>
      </c>
      <c r="C14" s="17" t="s">
        <v>227</v>
      </c>
      <c r="D14" s="18">
        <v>2.0225E-2</v>
      </c>
      <c r="E14" s="19">
        <v>2.0225E-2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ht="15.75" thickBot="1" x14ac:dyDescent="0.3">
      <c r="A15" s="39" t="s">
        <v>238</v>
      </c>
      <c r="B15" s="56"/>
      <c r="C15" s="41"/>
      <c r="D15" s="42">
        <v>8.3105849999999997</v>
      </c>
      <c r="E15" s="43">
        <v>17.558184999999998</v>
      </c>
      <c r="F15" s="43">
        <f t="shared" si="0"/>
        <v>4.9867900000000007E-2</v>
      </c>
      <c r="G15" s="43">
        <v>0</v>
      </c>
      <c r="H15" s="43">
        <v>4.9867900000000007E-2</v>
      </c>
      <c r="I15" s="44">
        <f t="shared" si="1"/>
        <v>0</v>
      </c>
      <c r="J15" s="45">
        <f t="shared" si="2"/>
        <v>2.8401511887475848E-3</v>
      </c>
      <c r="K15" s="4"/>
    </row>
    <row r="16" spans="1:11" x14ac:dyDescent="0.25">
      <c r="D16" s="5"/>
      <c r="E16" s="5"/>
      <c r="F16" s="5"/>
      <c r="G16" s="5"/>
      <c r="H16" s="5"/>
      <c r="I16" s="4"/>
      <c r="J16" s="4"/>
      <c r="K1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89</v>
      </c>
      <c r="B1" s="49" t="s">
        <v>52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1266</v>
      </c>
      <c r="L2" s="70" t="s">
        <v>1279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19.445845000000002</v>
      </c>
      <c r="E6" s="12">
        <f ca="1">SUM(E7:OFFSET(E7,50,0))</f>
        <v>28.516269999999999</v>
      </c>
      <c r="F6" s="12">
        <f ca="1">SUM(F7:OFFSET(F7,50,0))</f>
        <v>0.33298561000000004</v>
      </c>
      <c r="G6" s="12">
        <f ca="1">SUM(G7:OFFSET(G7,50,0))</f>
        <v>0</v>
      </c>
      <c r="H6" s="12">
        <f ca="1">SUM(H7:OFFSET(H7,50,0))</f>
        <v>0.33298561000000004</v>
      </c>
      <c r="I6" s="13">
        <f ca="1">IFERROR(G6/E6,0)</f>
        <v>0</v>
      </c>
      <c r="J6" s="14">
        <f ca="1">IFERROR(SUM(G6,H6)/E6,0)</f>
        <v>1.1677039458526661E-2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0.58184199999999997</v>
      </c>
      <c r="E7" s="19">
        <v>0.58184200000000008</v>
      </c>
      <c r="F7" s="19">
        <f t="shared" ref="F7:F26" si="0">SUM(G7,H7)</f>
        <v>0</v>
      </c>
      <c r="G7" s="19">
        <v>0</v>
      </c>
      <c r="H7" s="19">
        <v>0</v>
      </c>
      <c r="I7" s="20">
        <f t="shared" ref="I7:I26" si="1">IFERROR(G7/E7,0)</f>
        <v>0</v>
      </c>
      <c r="J7" s="21">
        <f t="shared" ref="J7:J26" si="2">IFERROR(SUM(G7,H7)/E7,0)</f>
        <v>0</v>
      </c>
      <c r="K7" s="4"/>
      <c r="L7" t="s">
        <v>278</v>
      </c>
      <c r="M7" s="5">
        <v>1.315E-2</v>
      </c>
      <c r="N7" s="69">
        <v>0.18785714285714283</v>
      </c>
    </row>
    <row r="8" spans="1:14" x14ac:dyDescent="0.25">
      <c r="A8" s="15"/>
      <c r="B8" s="53">
        <v>2</v>
      </c>
      <c r="C8" s="17" t="s">
        <v>256</v>
      </c>
      <c r="D8" s="18">
        <v>0.87104300000000001</v>
      </c>
      <c r="E8" s="19">
        <v>0.92010700000000001</v>
      </c>
      <c r="F8" s="19">
        <f t="shared" si="0"/>
        <v>1.7225900000000002E-2</v>
      </c>
      <c r="G8" s="19">
        <v>0</v>
      </c>
      <c r="H8" s="19">
        <v>1.7225900000000002E-2</v>
      </c>
      <c r="I8" s="20">
        <f t="shared" si="1"/>
        <v>0</v>
      </c>
      <c r="J8" s="21">
        <f t="shared" si="2"/>
        <v>1.8721626941214448E-2</v>
      </c>
      <c r="K8" s="4"/>
      <c r="L8" t="s">
        <v>269</v>
      </c>
      <c r="M8" s="5">
        <v>0.23658557000000002</v>
      </c>
      <c r="N8" s="69">
        <v>5.7596597649594156E-2</v>
      </c>
    </row>
    <row r="9" spans="1:14" x14ac:dyDescent="0.25">
      <c r="A9" s="15"/>
      <c r="B9" s="53">
        <v>3</v>
      </c>
      <c r="C9" s="17" t="s">
        <v>257</v>
      </c>
      <c r="D9" s="18">
        <v>9.3039999999999998E-2</v>
      </c>
      <c r="E9" s="19">
        <v>9.3039999999999998E-2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275</v>
      </c>
      <c r="M9" s="5">
        <v>1.6540599999999999E-2</v>
      </c>
      <c r="N9" s="69">
        <v>4.4044607527253934E-2</v>
      </c>
    </row>
    <row r="10" spans="1:14" x14ac:dyDescent="0.25">
      <c r="A10" s="15"/>
      <c r="B10" s="53">
        <v>4</v>
      </c>
      <c r="C10" s="17" t="s">
        <v>258</v>
      </c>
      <c r="D10" s="18">
        <v>0.31225900000000001</v>
      </c>
      <c r="E10" s="19">
        <v>0.26192599999999999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264</v>
      </c>
      <c r="M10" s="5">
        <v>1.6492E-2</v>
      </c>
      <c r="N10" s="69">
        <v>3.7985733468766332E-2</v>
      </c>
    </row>
    <row r="11" spans="1:14" x14ac:dyDescent="0.25">
      <c r="A11" s="15"/>
      <c r="B11" s="53">
        <v>5</v>
      </c>
      <c r="C11" s="17" t="s">
        <v>259</v>
      </c>
      <c r="D11" s="18">
        <v>0.35765699999999995</v>
      </c>
      <c r="E11" s="19">
        <v>0.53202900000000009</v>
      </c>
      <c r="F11" s="19">
        <f t="shared" si="0"/>
        <v>8.8389999999999996E-3</v>
      </c>
      <c r="G11" s="19">
        <v>0</v>
      </c>
      <c r="H11" s="19">
        <v>8.8389999999999996E-3</v>
      </c>
      <c r="I11" s="20">
        <f t="shared" si="1"/>
        <v>0</v>
      </c>
      <c r="J11" s="21">
        <f t="shared" si="2"/>
        <v>1.6613756017059216E-2</v>
      </c>
      <c r="K11" s="4"/>
      <c r="L11" t="s">
        <v>271</v>
      </c>
      <c r="M11" s="5">
        <v>1.227894E-2</v>
      </c>
      <c r="N11" s="69">
        <v>2.6240415437876658E-2</v>
      </c>
    </row>
    <row r="12" spans="1:14" x14ac:dyDescent="0.25">
      <c r="A12" s="15"/>
      <c r="B12" s="53">
        <v>6</v>
      </c>
      <c r="C12" s="17" t="s">
        <v>260</v>
      </c>
      <c r="D12" s="18">
        <v>3.2742719999999994</v>
      </c>
      <c r="E12" s="19">
        <v>3.2953209999999999</v>
      </c>
      <c r="F12" s="19">
        <f t="shared" si="0"/>
        <v>8.8736000000000006E-3</v>
      </c>
      <c r="G12" s="19">
        <v>0</v>
      </c>
      <c r="H12" s="19">
        <v>8.8736000000000006E-3</v>
      </c>
      <c r="I12" s="20">
        <f t="shared" si="1"/>
        <v>0</v>
      </c>
      <c r="J12" s="21">
        <f t="shared" si="2"/>
        <v>2.6927877435915957E-3</v>
      </c>
      <c r="K12" s="4"/>
      <c r="L12" t="s">
        <v>256</v>
      </c>
      <c r="M12" s="5">
        <v>1.7225900000000002E-2</v>
      </c>
      <c r="N12" s="69">
        <v>1.8721626941214448E-2</v>
      </c>
    </row>
    <row r="13" spans="1:14" x14ac:dyDescent="0.25">
      <c r="A13" s="15"/>
      <c r="B13" s="53">
        <v>8</v>
      </c>
      <c r="C13" s="17" t="s">
        <v>262</v>
      </c>
      <c r="D13" s="18">
        <v>7.2713450000000002</v>
      </c>
      <c r="E13" s="19">
        <v>14.721104999999998</v>
      </c>
      <c r="F13" s="19">
        <f t="shared" si="0"/>
        <v>2E-3</v>
      </c>
      <c r="G13" s="19">
        <v>0</v>
      </c>
      <c r="H13" s="19">
        <v>2E-3</v>
      </c>
      <c r="I13" s="20">
        <f t="shared" si="1"/>
        <v>0</v>
      </c>
      <c r="J13" s="21">
        <f t="shared" si="2"/>
        <v>1.3585936653532464E-4</v>
      </c>
      <c r="K13" s="4"/>
      <c r="L13" t="s">
        <v>259</v>
      </c>
      <c r="M13" s="5">
        <v>8.8389999999999996E-3</v>
      </c>
      <c r="N13" s="69">
        <v>1.6613756017059216E-2</v>
      </c>
    </row>
    <row r="14" spans="1:14" x14ac:dyDescent="0.25">
      <c r="A14" s="15"/>
      <c r="B14" s="53">
        <v>9</v>
      </c>
      <c r="C14" s="17" t="s">
        <v>263</v>
      </c>
      <c r="D14" s="18">
        <v>0.46920800000000001</v>
      </c>
      <c r="E14" s="19">
        <v>0.55947999999999998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270</v>
      </c>
      <c r="M14" s="5">
        <v>1E-3</v>
      </c>
      <c r="N14" s="69">
        <v>1.034586217242414E-2</v>
      </c>
    </row>
    <row r="15" spans="1:14" x14ac:dyDescent="0.25">
      <c r="A15" s="15"/>
      <c r="B15" s="53">
        <v>10</v>
      </c>
      <c r="C15" s="17" t="s">
        <v>264</v>
      </c>
      <c r="D15" s="18">
        <v>0.212532</v>
      </c>
      <c r="E15" s="19">
        <v>0.43416300000000008</v>
      </c>
      <c r="F15" s="19">
        <f t="shared" si="0"/>
        <v>1.6492E-2</v>
      </c>
      <c r="G15" s="19">
        <v>0</v>
      </c>
      <c r="H15" s="19">
        <v>1.6492E-2</v>
      </c>
      <c r="I15" s="20">
        <f t="shared" si="1"/>
        <v>0</v>
      </c>
      <c r="J15" s="21">
        <f t="shared" si="2"/>
        <v>3.7985733468766332E-2</v>
      </c>
      <c r="K15" s="4"/>
      <c r="L15" t="s">
        <v>260</v>
      </c>
      <c r="M15" s="5">
        <v>8.8736000000000006E-3</v>
      </c>
      <c r="N15" s="69">
        <v>2.6927877435915957E-3</v>
      </c>
    </row>
    <row r="16" spans="1:14" x14ac:dyDescent="0.25">
      <c r="A16" s="15"/>
      <c r="B16" s="53">
        <v>12</v>
      </c>
      <c r="C16" s="17" t="s">
        <v>266</v>
      </c>
      <c r="D16" s="18">
        <v>6.7000000000000002E-3</v>
      </c>
      <c r="E16" s="19">
        <v>6.5622E-2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262</v>
      </c>
      <c r="M16" s="5">
        <v>2E-3</v>
      </c>
      <c r="N16" s="69">
        <v>1.3585936653532464E-4</v>
      </c>
    </row>
    <row r="17" spans="1:14" x14ac:dyDescent="0.25">
      <c r="A17" s="15"/>
      <c r="B17" s="53">
        <v>15</v>
      </c>
      <c r="C17" s="17" t="s">
        <v>269</v>
      </c>
      <c r="D17" s="18">
        <v>3.9128059999999998</v>
      </c>
      <c r="E17" s="19">
        <v>4.1076309999999987</v>
      </c>
      <c r="F17" s="19">
        <f t="shared" si="0"/>
        <v>0.23658557000000002</v>
      </c>
      <c r="G17" s="19">
        <v>0</v>
      </c>
      <c r="H17" s="19">
        <v>0.23658557000000002</v>
      </c>
      <c r="I17" s="20">
        <f t="shared" si="1"/>
        <v>0</v>
      </c>
      <c r="J17" s="21">
        <f t="shared" si="2"/>
        <v>5.7596597649594156E-2</v>
      </c>
      <c r="K17" s="4"/>
      <c r="L17" t="s">
        <v>255</v>
      </c>
      <c r="M17" s="5">
        <v>0</v>
      </c>
      <c r="N17" s="69">
        <v>0</v>
      </c>
    </row>
    <row r="18" spans="1:14" x14ac:dyDescent="0.25">
      <c r="A18" s="15"/>
      <c r="B18" s="53">
        <v>16</v>
      </c>
      <c r="C18" s="17" t="s">
        <v>270</v>
      </c>
      <c r="D18" s="18">
        <v>0</v>
      </c>
      <c r="E18" s="19">
        <v>9.6656999999999993E-2</v>
      </c>
      <c r="F18" s="19">
        <f t="shared" si="0"/>
        <v>1E-3</v>
      </c>
      <c r="G18" s="19">
        <v>0</v>
      </c>
      <c r="H18" s="19">
        <v>1E-3</v>
      </c>
      <c r="I18" s="20">
        <f t="shared" si="1"/>
        <v>0</v>
      </c>
      <c r="J18" s="21">
        <f t="shared" si="2"/>
        <v>1.034586217242414E-2</v>
      </c>
      <c r="K18" s="4"/>
      <c r="L18" t="s">
        <v>257</v>
      </c>
      <c r="M18" s="5">
        <v>0</v>
      </c>
      <c r="N18" s="69">
        <v>0</v>
      </c>
    </row>
    <row r="19" spans="1:14" x14ac:dyDescent="0.25">
      <c r="A19" s="15"/>
      <c r="B19" s="53">
        <v>17</v>
      </c>
      <c r="C19" s="17" t="s">
        <v>271</v>
      </c>
      <c r="D19" s="18">
        <v>0.61794000000000004</v>
      </c>
      <c r="E19" s="19">
        <v>0.46793999999999991</v>
      </c>
      <c r="F19" s="19">
        <f t="shared" si="0"/>
        <v>1.227894E-2</v>
      </c>
      <c r="G19" s="19">
        <v>0</v>
      </c>
      <c r="H19" s="19">
        <v>1.227894E-2</v>
      </c>
      <c r="I19" s="20">
        <f t="shared" si="1"/>
        <v>0</v>
      </c>
      <c r="J19" s="21">
        <f t="shared" si="2"/>
        <v>2.6240415437876658E-2</v>
      </c>
      <c r="K19" s="4"/>
      <c r="L19" t="s">
        <v>258</v>
      </c>
      <c r="M19" s="5">
        <v>0</v>
      </c>
      <c r="N19" s="69">
        <v>0</v>
      </c>
    </row>
    <row r="20" spans="1:14" x14ac:dyDescent="0.25">
      <c r="A20" s="15"/>
      <c r="B20" s="53">
        <v>18</v>
      </c>
      <c r="C20" s="17" t="s">
        <v>272</v>
      </c>
      <c r="D20" s="18">
        <v>2.0225E-2</v>
      </c>
      <c r="E20" s="19">
        <v>7.0224999999999996E-2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  <c r="L20" t="s">
        <v>263</v>
      </c>
      <c r="M20" s="5">
        <v>0</v>
      </c>
      <c r="N20" s="69">
        <v>0</v>
      </c>
    </row>
    <row r="21" spans="1:14" x14ac:dyDescent="0.25">
      <c r="A21" s="15"/>
      <c r="B21" s="53">
        <v>19</v>
      </c>
      <c r="C21" s="17" t="s">
        <v>273</v>
      </c>
      <c r="D21" s="18">
        <v>0.15758999999999998</v>
      </c>
      <c r="E21" s="19">
        <v>0.13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  <c r="L21" t="s">
        <v>266</v>
      </c>
      <c r="M21" s="5">
        <v>0</v>
      </c>
      <c r="N21" s="69">
        <v>0</v>
      </c>
    </row>
    <row r="22" spans="1:14" x14ac:dyDescent="0.25">
      <c r="A22" s="15"/>
      <c r="B22" s="53">
        <v>20</v>
      </c>
      <c r="C22" s="17" t="s">
        <v>274</v>
      </c>
      <c r="D22" s="18">
        <v>0.5</v>
      </c>
      <c r="E22" s="19">
        <v>0.51985999999999999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272</v>
      </c>
      <c r="M22" s="5">
        <v>0</v>
      </c>
      <c r="N22" s="69">
        <v>0</v>
      </c>
    </row>
    <row r="23" spans="1:14" x14ac:dyDescent="0.25">
      <c r="A23" s="15"/>
      <c r="B23" s="53">
        <v>21</v>
      </c>
      <c r="C23" s="17" t="s">
        <v>275</v>
      </c>
      <c r="D23" s="18">
        <v>0.38238600000000006</v>
      </c>
      <c r="E23" s="19">
        <v>0.37554200000000004</v>
      </c>
      <c r="F23" s="19">
        <f t="shared" si="0"/>
        <v>1.6540599999999999E-2</v>
      </c>
      <c r="G23" s="19">
        <v>0</v>
      </c>
      <c r="H23" s="19">
        <v>1.6540599999999999E-2</v>
      </c>
      <c r="I23" s="20">
        <f t="shared" si="1"/>
        <v>0</v>
      </c>
      <c r="J23" s="21">
        <f t="shared" si="2"/>
        <v>4.4044607527253934E-2</v>
      </c>
      <c r="K23" s="4"/>
      <c r="L23" t="s">
        <v>273</v>
      </c>
      <c r="M23" s="5">
        <v>0</v>
      </c>
      <c r="N23" s="69">
        <v>0</v>
      </c>
    </row>
    <row r="24" spans="1:14" x14ac:dyDescent="0.25">
      <c r="A24" s="15"/>
      <c r="B24" s="53">
        <v>22</v>
      </c>
      <c r="C24" s="17" t="s">
        <v>276</v>
      </c>
      <c r="D24" s="18">
        <v>0</v>
      </c>
      <c r="E24" s="19">
        <v>0.7637799999999999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274</v>
      </c>
      <c r="M24" s="5">
        <v>0</v>
      </c>
      <c r="N24" s="69">
        <v>0</v>
      </c>
    </row>
    <row r="25" spans="1:14" x14ac:dyDescent="0.25">
      <c r="A25" s="15"/>
      <c r="B25" s="53">
        <v>24</v>
      </c>
      <c r="C25" s="17" t="s">
        <v>278</v>
      </c>
      <c r="D25" s="18">
        <v>7.0000000000000007E-2</v>
      </c>
      <c r="E25" s="19">
        <v>7.0000000000000007E-2</v>
      </c>
      <c r="F25" s="19">
        <f t="shared" si="0"/>
        <v>1.315E-2</v>
      </c>
      <c r="G25" s="19">
        <v>0</v>
      </c>
      <c r="H25" s="19">
        <v>1.315E-2</v>
      </c>
      <c r="I25" s="20">
        <f t="shared" si="1"/>
        <v>0</v>
      </c>
      <c r="J25" s="21">
        <f t="shared" si="2"/>
        <v>0.18785714285714283</v>
      </c>
      <c r="K25" s="4"/>
      <c r="L25" t="s">
        <v>276</v>
      </c>
      <c r="M25" s="5">
        <v>0</v>
      </c>
      <c r="N25" s="69">
        <v>0</v>
      </c>
    </row>
    <row r="26" spans="1:14" ht="15.75" thickBot="1" x14ac:dyDescent="0.3">
      <c r="A26" s="22"/>
      <c r="B26" s="54">
        <v>25</v>
      </c>
      <c r="C26" s="24" t="s">
        <v>279</v>
      </c>
      <c r="D26" s="25">
        <v>0.33499999999999996</v>
      </c>
      <c r="E26" s="26">
        <v>0.44999999999999996</v>
      </c>
      <c r="F26" s="26">
        <f t="shared" si="0"/>
        <v>0</v>
      </c>
      <c r="G26" s="26">
        <v>0</v>
      </c>
      <c r="H26" s="26">
        <v>0</v>
      </c>
      <c r="I26" s="27">
        <f t="shared" si="1"/>
        <v>0</v>
      </c>
      <c r="J26" s="28">
        <f t="shared" si="2"/>
        <v>0</v>
      </c>
      <c r="K26" s="4"/>
      <c r="L26" t="s">
        <v>279</v>
      </c>
      <c r="M26" s="5">
        <v>0</v>
      </c>
      <c r="N26" s="69">
        <v>0</v>
      </c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89</v>
      </c>
      <c r="B1" s="47" t="s">
        <v>52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1267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19.445845000000002</v>
      </c>
      <c r="E6" s="12">
        <v>28.516269999999999</v>
      </c>
      <c r="F6" s="12">
        <v>0.33298561000000004</v>
      </c>
      <c r="G6" s="12">
        <v>0</v>
      </c>
      <c r="H6" s="12">
        <v>0.33298561000000004</v>
      </c>
      <c r="I6" s="13">
        <v>0</v>
      </c>
      <c r="J6" s="14">
        <v>1.1677039458526661E-2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8.9030049999999985</v>
      </c>
      <c r="E7" s="36">
        <f ca="1">SUM(E8:OFFSET(E6,MATCH("PROYECTOS",$A$8:$A$50,0),0))</f>
        <v>9.0232299999999981</v>
      </c>
      <c r="F7" s="36">
        <f ca="1">SUM(F8:OFFSET(F6,MATCH("PROYECTOS",$A$8:$A$50,0),0))</f>
        <v>0.28398877</v>
      </c>
      <c r="G7" s="36">
        <f ca="1">SUM(G8:OFFSET(G6,MATCH("PROYECTOS",$A$8:$A$50,0),0))</f>
        <v>0</v>
      </c>
      <c r="H7" s="36">
        <f ca="1">SUM(H8:OFFSET(H6,MATCH("PROYECTOS",$A$8:$A$50,0),0))</f>
        <v>0.28398877</v>
      </c>
      <c r="I7" s="37">
        <f ca="1">IFERROR(G7/E7,0)</f>
        <v>0</v>
      </c>
      <c r="J7" s="38">
        <f ca="1">IFERROR(SUM(G7,H7)/E7,0)</f>
        <v>3.1473072281211947E-2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3.8802999999999996</v>
      </c>
      <c r="E8" s="19">
        <v>3.8797449999999984</v>
      </c>
      <c r="F8" s="19">
        <f t="shared" ref="F8:F10" si="0">SUM(G8,H8)</f>
        <v>0.24832317000000001</v>
      </c>
      <c r="G8" s="19">
        <v>0</v>
      </c>
      <c r="H8" s="19">
        <v>0.24832317000000001</v>
      </c>
      <c r="I8" s="20">
        <f t="shared" ref="I8:I11" si="1">IFERROR(G8/E8,0)</f>
        <v>0</v>
      </c>
      <c r="J8" s="21">
        <f t="shared" ref="J8:J11" si="2">IFERROR(SUM(G8,H8)/E8,0)</f>
        <v>6.4005023526030727E-2</v>
      </c>
      <c r="K8" s="4"/>
    </row>
    <row r="9" spans="1:11" ht="25.5" x14ac:dyDescent="0.25">
      <c r="A9" s="15"/>
      <c r="B9" s="17">
        <v>3000339</v>
      </c>
      <c r="C9" s="17" t="s">
        <v>1269</v>
      </c>
      <c r="D9" s="18">
        <v>3.992329999999999</v>
      </c>
      <c r="E9" s="19">
        <v>4.1107100000000001</v>
      </c>
      <c r="F9" s="19">
        <f t="shared" si="0"/>
        <v>2.2515600000000004E-2</v>
      </c>
      <c r="G9" s="19">
        <v>0</v>
      </c>
      <c r="H9" s="19">
        <v>2.2515600000000004E-2</v>
      </c>
      <c r="I9" s="20">
        <f t="shared" si="1"/>
        <v>0</v>
      </c>
      <c r="J9" s="21">
        <f t="shared" si="2"/>
        <v>5.4773019745980632E-3</v>
      </c>
      <c r="K9" s="4"/>
    </row>
    <row r="10" spans="1:11" ht="51" x14ac:dyDescent="0.25">
      <c r="A10" s="15"/>
      <c r="B10" s="17">
        <v>3000566</v>
      </c>
      <c r="C10" s="17" t="s">
        <v>1270</v>
      </c>
      <c r="D10" s="18">
        <v>1.030375</v>
      </c>
      <c r="E10" s="19">
        <v>1.032775</v>
      </c>
      <c r="F10" s="19">
        <f t="shared" si="0"/>
        <v>1.315E-2</v>
      </c>
      <c r="G10" s="19">
        <v>0</v>
      </c>
      <c r="H10" s="19">
        <v>1.315E-2</v>
      </c>
      <c r="I10" s="20">
        <f t="shared" si="1"/>
        <v>0</v>
      </c>
      <c r="J10" s="21">
        <f t="shared" si="2"/>
        <v>1.2732686209484157E-2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10.542840000000004</v>
      </c>
      <c r="E11" s="43">
        <f t="shared" ref="E11:H11" ca="1" si="3">OFFSET(E11,-MATCH("PROYECTOS",$A$8:$A$50,0)-1,0)-(OFFSET(E11,-MATCH("PROYECTOS",$A$8:$A$50,0),0))</f>
        <v>19.493040000000001</v>
      </c>
      <c r="F11" s="43">
        <f t="shared" ca="1" si="3"/>
        <v>4.8996840000000041E-2</v>
      </c>
      <c r="G11" s="43">
        <f t="shared" ca="1" si="3"/>
        <v>0</v>
      </c>
      <c r="H11" s="43">
        <f t="shared" ca="1" si="3"/>
        <v>4.8996840000000041E-2</v>
      </c>
      <c r="I11" s="44">
        <f t="shared" ca="1" si="1"/>
        <v>0</v>
      </c>
      <c r="J11" s="45">
        <f t="shared" ca="1" si="2"/>
        <v>2.513555607539924E-3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1280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6.4005023526030727E-2</v>
      </c>
    </row>
    <row r="18" spans="1:4" ht="25.5" x14ac:dyDescent="0.25">
      <c r="A18" s="15"/>
      <c r="B18" s="17">
        <v>3000339</v>
      </c>
      <c r="C18" s="17" t="s">
        <v>1269</v>
      </c>
      <c r="D18" s="21">
        <v>5.4773019745980632E-3</v>
      </c>
    </row>
    <row r="19" spans="1:4" ht="51.75" thickBot="1" x14ac:dyDescent="0.3">
      <c r="A19" s="22"/>
      <c r="B19" s="24">
        <v>3000566</v>
      </c>
      <c r="C19" s="24" t="s">
        <v>1270</v>
      </c>
      <c r="D19" s="28">
        <v>1.2732686209484157E-2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89</v>
      </c>
      <c r="B1" s="47" t="s">
        <v>52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1268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19.445845000000002</v>
      </c>
      <c r="I6" s="12">
        <v>28.516269999999999</v>
      </c>
      <c r="J6" s="12">
        <v>0.33298561000000004</v>
      </c>
      <c r="K6" s="12">
        <v>0</v>
      </c>
      <c r="L6" s="12">
        <v>0.33298561000000004</v>
      </c>
      <c r="M6" s="13">
        <v>0</v>
      </c>
      <c r="N6" s="14">
        <v>1.1677039458526661E-2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8.9030050000000003</v>
      </c>
      <c r="I7" s="36">
        <f ca="1">SUM(I8:OFFSET(I6,MATCH("PROYECTOS",$A$8:$A$50,0),0))</f>
        <v>9.0232299999999999</v>
      </c>
      <c r="J7" s="36">
        <f ca="1">SUM(J8:OFFSET(J6,MATCH("PROYECTOS",$A$8:$A$50,0),0))</f>
        <v>0.28398877000000006</v>
      </c>
      <c r="K7" s="36">
        <f ca="1">SUM(K8:OFFSET(K6,MATCH("PROYECTOS",$A$8:$A$50,0),0))</f>
        <v>0</v>
      </c>
      <c r="L7" s="36">
        <f ca="1">SUM(L8:OFFSET(L6,MATCH("PROYECTOS",$A$8:$A$50,0),0))</f>
        <v>0.28398877000000006</v>
      </c>
      <c r="M7" s="37">
        <f ca="1">IFERROR(K7/I7,0)</f>
        <v>0</v>
      </c>
      <c r="N7" s="38">
        <f ca="1">IFERROR(SUM(K7,L7)/I7,0)</f>
        <v>3.1473072281211947E-2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3.8803000000000001</v>
      </c>
      <c r="I8" s="19">
        <v>3.8797449999999993</v>
      </c>
      <c r="J8" s="19">
        <f t="shared" ref="J8:J15" si="0">SUM(K8,L8)</f>
        <v>0.24832317000000001</v>
      </c>
      <c r="K8" s="19">
        <v>0</v>
      </c>
      <c r="L8" s="19">
        <v>0.24832317000000001</v>
      </c>
      <c r="M8" s="20">
        <f t="shared" ref="M8:M16" si="1">IFERROR(K8/I8,0)</f>
        <v>0</v>
      </c>
      <c r="N8" s="21">
        <f t="shared" ref="N8:N16" si="2">IFERROR(SUM(K8,L8)/I8,0)</f>
        <v>6.4005023526030713E-2</v>
      </c>
      <c r="O8" s="68">
        <v>0.29003973</v>
      </c>
      <c r="P8" s="19">
        <v>42</v>
      </c>
      <c r="Q8" s="21">
        <f>IFERROR(P8/O8,0)</f>
        <v>144.80774754548281</v>
      </c>
    </row>
    <row r="9" spans="1:17" ht="51" x14ac:dyDescent="0.25">
      <c r="A9" s="15"/>
      <c r="B9" s="17">
        <v>5002982</v>
      </c>
      <c r="C9" s="17" t="s">
        <v>1271</v>
      </c>
      <c r="D9" s="66">
        <v>3000566</v>
      </c>
      <c r="E9" s="17" t="s">
        <v>1270</v>
      </c>
      <c r="F9" s="67">
        <v>14</v>
      </c>
      <c r="G9" s="17" t="s">
        <v>691</v>
      </c>
      <c r="H9" s="18">
        <v>6.143E-3</v>
      </c>
      <c r="I9" s="19">
        <v>6.143E-3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5" si="3">IFERROR(P9/O9,0)</f>
        <v>0</v>
      </c>
    </row>
    <row r="10" spans="1:17" ht="51" x14ac:dyDescent="0.25">
      <c r="A10" s="15"/>
      <c r="B10" s="17">
        <v>5002989</v>
      </c>
      <c r="C10" s="17" t="s">
        <v>1272</v>
      </c>
      <c r="D10" s="66">
        <v>3000339</v>
      </c>
      <c r="E10" s="17" t="s">
        <v>1269</v>
      </c>
      <c r="F10" s="67">
        <v>227</v>
      </c>
      <c r="G10" s="17" t="s">
        <v>767</v>
      </c>
      <c r="H10" s="18">
        <v>0.14130599999999999</v>
      </c>
      <c r="I10" s="19">
        <v>0.13630600000000001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1.42709E-3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5004189</v>
      </c>
      <c r="C11" s="17" t="s">
        <v>1273</v>
      </c>
      <c r="D11" s="66">
        <v>3000566</v>
      </c>
      <c r="E11" s="17" t="s">
        <v>1270</v>
      </c>
      <c r="F11" s="67">
        <v>227</v>
      </c>
      <c r="G11" s="17" t="s">
        <v>767</v>
      </c>
      <c r="H11" s="18">
        <v>0.10718900000000001</v>
      </c>
      <c r="I11" s="19">
        <v>0.10718900000000001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5004212</v>
      </c>
      <c r="C12" s="17" t="s">
        <v>1274</v>
      </c>
      <c r="D12" s="66">
        <v>3000566</v>
      </c>
      <c r="E12" s="17" t="s">
        <v>1270</v>
      </c>
      <c r="F12" s="67">
        <v>535</v>
      </c>
      <c r="G12" s="17" t="s">
        <v>764</v>
      </c>
      <c r="H12" s="18">
        <v>0.91704300000000005</v>
      </c>
      <c r="I12" s="19">
        <v>0.91944300000000001</v>
      </c>
      <c r="J12" s="19">
        <f t="shared" si="0"/>
        <v>1.315E-2</v>
      </c>
      <c r="K12" s="19">
        <v>0</v>
      </c>
      <c r="L12" s="19">
        <v>1.315E-2</v>
      </c>
      <c r="M12" s="20">
        <f t="shared" si="1"/>
        <v>0</v>
      </c>
      <c r="N12" s="21">
        <f t="shared" si="2"/>
        <v>1.4302137272239824E-2</v>
      </c>
      <c r="O12" s="68">
        <v>6.3000000000000003E-4</v>
      </c>
      <c r="P12" s="19">
        <v>36</v>
      </c>
      <c r="Q12" s="21">
        <f t="shared" si="3"/>
        <v>57142.857142857138</v>
      </c>
    </row>
    <row r="13" spans="1:17" ht="51" x14ac:dyDescent="0.25">
      <c r="A13" s="15"/>
      <c r="B13" s="17">
        <v>5005098</v>
      </c>
      <c r="C13" s="17" t="s">
        <v>1275</v>
      </c>
      <c r="D13" s="66">
        <v>3000339</v>
      </c>
      <c r="E13" s="17" t="s">
        <v>1269</v>
      </c>
      <c r="F13" s="67">
        <v>46</v>
      </c>
      <c r="G13" s="17" t="s">
        <v>768</v>
      </c>
      <c r="H13" s="18">
        <v>3.2134579999999997</v>
      </c>
      <c r="I13" s="19">
        <v>3.3368380000000002</v>
      </c>
      <c r="J13" s="19">
        <f t="shared" si="0"/>
        <v>2.2515600000000004E-2</v>
      </c>
      <c r="K13" s="19">
        <v>0</v>
      </c>
      <c r="L13" s="19">
        <v>2.2515600000000004E-2</v>
      </c>
      <c r="M13" s="20">
        <f t="shared" si="1"/>
        <v>0</v>
      </c>
      <c r="N13" s="21">
        <f t="shared" si="2"/>
        <v>6.7475855885122393E-3</v>
      </c>
      <c r="O13" s="68">
        <v>8.1391680000000008E-2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5005099</v>
      </c>
      <c r="C14" s="17" t="s">
        <v>1276</v>
      </c>
      <c r="D14" s="66">
        <v>3000339</v>
      </c>
      <c r="E14" s="17" t="s">
        <v>1269</v>
      </c>
      <c r="F14" s="67">
        <v>460</v>
      </c>
      <c r="G14" s="17" t="s">
        <v>1278</v>
      </c>
      <c r="H14" s="18">
        <v>0.33756600000000003</v>
      </c>
      <c r="I14" s="19">
        <v>0.33756600000000003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6.0000000000000001E-3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5005586</v>
      </c>
      <c r="C15" s="17" t="s">
        <v>1277</v>
      </c>
      <c r="D15" s="66">
        <v>3000339</v>
      </c>
      <c r="E15" s="17" t="s">
        <v>1269</v>
      </c>
      <c r="F15" s="67">
        <v>14</v>
      </c>
      <c r="G15" s="17" t="s">
        <v>691</v>
      </c>
      <c r="H15" s="18">
        <v>0.3</v>
      </c>
      <c r="I15" s="19">
        <v>0.3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0.01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10.542840000000002</v>
      </c>
      <c r="I16" s="43">
        <f t="shared" ref="I16:L16" ca="1" si="4">OFFSET(I16,-MATCH("PROYECTOS",$A$8:$A$50,0)-1,0)-(OFFSET(I16,-MATCH("PROYECTOS",$A$8:$A$50,0),0))</f>
        <v>19.493040000000001</v>
      </c>
      <c r="J16" s="43">
        <f t="shared" ca="1" si="4"/>
        <v>4.8996839999999986E-2</v>
      </c>
      <c r="K16" s="43">
        <f t="shared" ca="1" si="4"/>
        <v>0</v>
      </c>
      <c r="L16" s="43">
        <f t="shared" ca="1" si="4"/>
        <v>4.8996839999999986E-2</v>
      </c>
      <c r="M16" s="44">
        <f t="shared" ca="1" si="1"/>
        <v>0</v>
      </c>
      <c r="N16" s="45">
        <f t="shared" ca="1" si="2"/>
        <v>2.5135556075399209E-3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F7" sqref="F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90</v>
      </c>
      <c r="B1" s="48" t="s">
        <v>53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1281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14646.631013000002</v>
      </c>
      <c r="E6" s="12">
        <v>15260.275224999998</v>
      </c>
      <c r="F6" s="12">
        <v>860.61463294999999</v>
      </c>
      <c r="G6" s="12">
        <v>0</v>
      </c>
      <c r="H6" s="12">
        <v>860.61463294999999</v>
      </c>
      <c r="I6" s="13">
        <v>0</v>
      </c>
      <c r="J6" s="14">
        <v>5.6395747800151497E-2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6706.7192230000019</v>
      </c>
      <c r="E7" s="36">
        <f ca="1">SUM(E8:OFFSET(E6,MATCH("GOBIERNOS REGIONALES",$A$8:$A$50,0),0))</f>
        <v>6682.6700879999999</v>
      </c>
      <c r="F7" s="36">
        <f ca="1">SUM(F8:OFFSET(F6,MATCH("GOBIERNOS REGIONALES",$A$8:$A$50,0),0))</f>
        <v>128.0553175</v>
      </c>
      <c r="G7" s="36">
        <f ca="1">SUM(G8:OFFSET(G6,MATCH("GOBIERNOS REGIONALES",$A$8:$A$50,0),0))</f>
        <v>0</v>
      </c>
      <c r="H7" s="36">
        <f ca="1">SUM(H8:OFFSET(H6,MATCH("GOBIERNOS REGIONALES",$A$8:$A$50,0),0))</f>
        <v>128.0553175</v>
      </c>
      <c r="I7" s="37">
        <f ca="1">IFERROR(G7/E7,0)</f>
        <v>0</v>
      </c>
      <c r="J7" s="38">
        <f ca="1">IFERROR(SUM(G7,H7)/E7,0)</f>
        <v>1.9162298275048409E-2</v>
      </c>
      <c r="K7" s="4"/>
    </row>
    <row r="8" spans="1:11" x14ac:dyDescent="0.25">
      <c r="A8" s="15"/>
      <c r="B8" s="16">
        <v>10</v>
      </c>
      <c r="C8" s="17" t="s">
        <v>112</v>
      </c>
      <c r="D8" s="18">
        <v>6706.7192230000019</v>
      </c>
      <c r="E8" s="19">
        <v>6682.6700879999999</v>
      </c>
      <c r="F8" s="19">
        <f t="shared" ref="F8:F35" si="0">SUM(G8,H8)</f>
        <v>128.0553175</v>
      </c>
      <c r="G8" s="19">
        <v>0</v>
      </c>
      <c r="H8" s="19">
        <v>128.0553175</v>
      </c>
      <c r="I8" s="20">
        <f t="shared" ref="I8:I35" si="1">IFERROR(G8/E8,0)</f>
        <v>0</v>
      </c>
      <c r="J8" s="21">
        <f t="shared" ref="J8:J35" si="2">IFERROR(SUM(G8,H8)/E8,0)</f>
        <v>1.9162298275048409E-2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7623.5820249999988</v>
      </c>
      <c r="E9" s="36">
        <f ca="1">SUM(E10:OFFSET(E8,(MATCH("GOBIERNOS LOCALES",$A$8:$A$50,0)-MATCH("GOBIERNOS REGIONALES",$A$8:$A$50,0)),0))</f>
        <v>7858.8435390000013</v>
      </c>
      <c r="F9" s="36">
        <f ca="1">SUM(F10:OFFSET(F8,(MATCH("GOBIERNOS LOCALES",$A$8:$A$50,0)-MATCH("GOBIERNOS REGIONALES",$A$8:$A$50,0)),0))</f>
        <v>721.91501051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721.91501051</v>
      </c>
      <c r="I9" s="37">
        <f t="shared" ca="1" si="1"/>
        <v>0</v>
      </c>
      <c r="J9" s="38">
        <f t="shared" ca="1" si="2"/>
        <v>9.1860209066060641E-2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230.49292499999987</v>
      </c>
      <c r="E10" s="19">
        <v>244.345077</v>
      </c>
      <c r="F10" s="19">
        <f t="shared" si="0"/>
        <v>19.156382470000004</v>
      </c>
      <c r="G10" s="19">
        <v>0</v>
      </c>
      <c r="H10" s="19">
        <v>19.156382470000004</v>
      </c>
      <c r="I10" s="20">
        <f t="shared" si="1"/>
        <v>0</v>
      </c>
      <c r="J10" s="21">
        <f t="shared" si="2"/>
        <v>7.8398888593118679E-2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435.09782999999982</v>
      </c>
      <c r="E11" s="19">
        <v>458.40803799999958</v>
      </c>
      <c r="F11" s="19">
        <f t="shared" si="0"/>
        <v>42.85911437999998</v>
      </c>
      <c r="G11" s="19">
        <v>0</v>
      </c>
      <c r="H11" s="19">
        <v>42.85911437999998</v>
      </c>
      <c r="I11" s="20">
        <f t="shared" si="1"/>
        <v>0</v>
      </c>
      <c r="J11" s="21">
        <f t="shared" si="2"/>
        <v>9.349555598324831E-2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241.95318500000008</v>
      </c>
      <c r="E12" s="19">
        <v>261.67118400000015</v>
      </c>
      <c r="F12" s="19">
        <f t="shared" si="0"/>
        <v>21.525614949999994</v>
      </c>
      <c r="G12" s="19">
        <v>0</v>
      </c>
      <c r="H12" s="19">
        <v>21.525614949999994</v>
      </c>
      <c r="I12" s="20">
        <f t="shared" si="1"/>
        <v>0</v>
      </c>
      <c r="J12" s="21">
        <f t="shared" si="2"/>
        <v>8.2262076476865648E-2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323.32286500000009</v>
      </c>
      <c r="E13" s="19">
        <v>328.46134800000004</v>
      </c>
      <c r="F13" s="19">
        <f t="shared" si="0"/>
        <v>29.967006740000002</v>
      </c>
      <c r="G13" s="19">
        <v>0</v>
      </c>
      <c r="H13" s="19">
        <v>29.967006740000002</v>
      </c>
      <c r="I13" s="20">
        <f t="shared" si="1"/>
        <v>0</v>
      </c>
      <c r="J13" s="21">
        <f t="shared" si="2"/>
        <v>9.1234499652604481E-2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331.89444399999957</v>
      </c>
      <c r="E14" s="19">
        <v>339.33945499999953</v>
      </c>
      <c r="F14" s="19">
        <f t="shared" si="0"/>
        <v>38.581095409999996</v>
      </c>
      <c r="G14" s="19">
        <v>0</v>
      </c>
      <c r="H14" s="19">
        <v>38.581095409999996</v>
      </c>
      <c r="I14" s="20">
        <f t="shared" si="1"/>
        <v>0</v>
      </c>
      <c r="J14" s="21">
        <f t="shared" si="2"/>
        <v>0.11369469373963617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611.82366999999999</v>
      </c>
      <c r="E15" s="19">
        <v>652.38338700000054</v>
      </c>
      <c r="F15" s="19">
        <f t="shared" si="0"/>
        <v>66.446941499999966</v>
      </c>
      <c r="G15" s="19">
        <v>0</v>
      </c>
      <c r="H15" s="19">
        <v>66.446941499999966</v>
      </c>
      <c r="I15" s="20">
        <f t="shared" si="1"/>
        <v>0</v>
      </c>
      <c r="J15" s="21">
        <f t="shared" si="2"/>
        <v>0.101852595918418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429.13232000000016</v>
      </c>
      <c r="E16" s="19">
        <v>434.04774100000014</v>
      </c>
      <c r="F16" s="19">
        <f t="shared" si="0"/>
        <v>41.319070699999976</v>
      </c>
      <c r="G16" s="19">
        <v>0</v>
      </c>
      <c r="H16" s="19">
        <v>41.319070699999976</v>
      </c>
      <c r="I16" s="20">
        <f t="shared" si="1"/>
        <v>0</v>
      </c>
      <c r="J16" s="21">
        <f t="shared" si="2"/>
        <v>9.5194760384664609E-2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252.34119200000009</v>
      </c>
      <c r="E17" s="19">
        <v>251.17334199999996</v>
      </c>
      <c r="F17" s="19">
        <f t="shared" si="0"/>
        <v>25.356816229999996</v>
      </c>
      <c r="G17" s="19">
        <v>0</v>
      </c>
      <c r="H17" s="19">
        <v>25.356816229999996</v>
      </c>
      <c r="I17" s="20">
        <f t="shared" si="1"/>
        <v>0</v>
      </c>
      <c r="J17" s="21">
        <f t="shared" si="2"/>
        <v>0.10095345321319966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306.7735160000002</v>
      </c>
      <c r="E18" s="19">
        <v>312.81772000000024</v>
      </c>
      <c r="F18" s="19">
        <f t="shared" si="0"/>
        <v>27.29650186000001</v>
      </c>
      <c r="G18" s="19">
        <v>0</v>
      </c>
      <c r="H18" s="19">
        <v>27.29650186000001</v>
      </c>
      <c r="I18" s="20">
        <f t="shared" si="1"/>
        <v>0</v>
      </c>
      <c r="J18" s="21">
        <f t="shared" si="2"/>
        <v>8.7260088271214273E-2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231.666674</v>
      </c>
      <c r="E19" s="19">
        <v>237.02095000000003</v>
      </c>
      <c r="F19" s="19">
        <f t="shared" si="0"/>
        <v>21.609990660000005</v>
      </c>
      <c r="G19" s="19">
        <v>0</v>
      </c>
      <c r="H19" s="19">
        <v>21.609990660000005</v>
      </c>
      <c r="I19" s="20">
        <f t="shared" si="1"/>
        <v>0</v>
      </c>
      <c r="J19" s="21">
        <f t="shared" si="2"/>
        <v>9.1173335774749037E-2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407.12720599999966</v>
      </c>
      <c r="E20" s="19">
        <v>413.5925389999997</v>
      </c>
      <c r="F20" s="19">
        <f t="shared" si="0"/>
        <v>39.095988669999997</v>
      </c>
      <c r="G20" s="19">
        <v>0</v>
      </c>
      <c r="H20" s="19">
        <v>39.095988669999997</v>
      </c>
      <c r="I20" s="20">
        <f t="shared" si="1"/>
        <v>0</v>
      </c>
      <c r="J20" s="21">
        <f t="shared" si="2"/>
        <v>9.4527789994780412E-2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516.24214900000004</v>
      </c>
      <c r="E21" s="19">
        <v>526.71601200000021</v>
      </c>
      <c r="F21" s="19">
        <f t="shared" si="0"/>
        <v>45.409066329999995</v>
      </c>
      <c r="G21" s="19">
        <v>0</v>
      </c>
      <c r="H21" s="19">
        <v>45.409066329999995</v>
      </c>
      <c r="I21" s="20">
        <f t="shared" si="1"/>
        <v>0</v>
      </c>
      <c r="J21" s="21">
        <f t="shared" si="2"/>
        <v>8.6211668708487982E-2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290.54391099999981</v>
      </c>
      <c r="E22" s="19">
        <v>296.26004799999981</v>
      </c>
      <c r="F22" s="19">
        <f t="shared" si="0"/>
        <v>27.305437309999995</v>
      </c>
      <c r="G22" s="19">
        <v>0</v>
      </c>
      <c r="H22" s="19">
        <v>27.305437309999995</v>
      </c>
      <c r="I22" s="20">
        <f t="shared" si="1"/>
        <v>0</v>
      </c>
      <c r="J22" s="21">
        <f t="shared" si="2"/>
        <v>9.2167126463167298E-2</v>
      </c>
      <c r="K22" s="4"/>
    </row>
    <row r="23" spans="1:11" x14ac:dyDescent="0.25">
      <c r="A23" s="15"/>
      <c r="B23" s="16">
        <v>453</v>
      </c>
      <c r="C23" s="17" t="s">
        <v>225</v>
      </c>
      <c r="D23" s="18">
        <v>463.07077099999998</v>
      </c>
      <c r="E23" s="19">
        <v>462.66128999999995</v>
      </c>
      <c r="F23" s="19">
        <f t="shared" si="0"/>
        <v>42.722187120000015</v>
      </c>
      <c r="G23" s="19">
        <v>0</v>
      </c>
      <c r="H23" s="19">
        <v>42.722187120000015</v>
      </c>
      <c r="I23" s="20">
        <f t="shared" si="1"/>
        <v>0</v>
      </c>
      <c r="J23" s="21">
        <f t="shared" si="2"/>
        <v>9.2340094240432394E-2</v>
      </c>
      <c r="K23" s="4"/>
    </row>
    <row r="24" spans="1:11" x14ac:dyDescent="0.25">
      <c r="A24" s="15"/>
      <c r="B24" s="16">
        <v>454</v>
      </c>
      <c r="C24" s="17" t="s">
        <v>226</v>
      </c>
      <c r="D24" s="18">
        <v>73.882304000000005</v>
      </c>
      <c r="E24" s="19">
        <v>77.239178999999993</v>
      </c>
      <c r="F24" s="19">
        <f t="shared" si="0"/>
        <v>4.8624057100000009</v>
      </c>
      <c r="G24" s="19">
        <v>0</v>
      </c>
      <c r="H24" s="19">
        <v>4.8624057100000009</v>
      </c>
      <c r="I24" s="20">
        <f t="shared" si="1"/>
        <v>0</v>
      </c>
      <c r="J24" s="21">
        <f t="shared" si="2"/>
        <v>6.2952581487175072E-2</v>
      </c>
      <c r="K24" s="4"/>
    </row>
    <row r="25" spans="1:11" x14ac:dyDescent="0.25">
      <c r="A25" s="15"/>
      <c r="B25" s="16">
        <v>455</v>
      </c>
      <c r="C25" s="17" t="s">
        <v>227</v>
      </c>
      <c r="D25" s="18">
        <v>86.261050999999995</v>
      </c>
      <c r="E25" s="19">
        <v>89.403060999999994</v>
      </c>
      <c r="F25" s="19">
        <f t="shared" si="0"/>
        <v>7.809489509999997</v>
      </c>
      <c r="G25" s="19">
        <v>0</v>
      </c>
      <c r="H25" s="19">
        <v>7.809489509999997</v>
      </c>
      <c r="I25" s="20">
        <f t="shared" si="1"/>
        <v>0</v>
      </c>
      <c r="J25" s="21">
        <f t="shared" si="2"/>
        <v>8.7351477932058691E-2</v>
      </c>
      <c r="K25" s="4"/>
    </row>
    <row r="26" spans="1:11" x14ac:dyDescent="0.25">
      <c r="A26" s="15"/>
      <c r="B26" s="16">
        <v>456</v>
      </c>
      <c r="C26" s="17" t="s">
        <v>228</v>
      </c>
      <c r="D26" s="18">
        <v>139.064877</v>
      </c>
      <c r="E26" s="19">
        <v>139.24080900000001</v>
      </c>
      <c r="F26" s="19">
        <f t="shared" si="0"/>
        <v>10.335934960000001</v>
      </c>
      <c r="G26" s="19">
        <v>0</v>
      </c>
      <c r="H26" s="19">
        <v>10.335934960000001</v>
      </c>
      <c r="I26" s="20">
        <f t="shared" si="1"/>
        <v>0</v>
      </c>
      <c r="J26" s="21">
        <f t="shared" si="2"/>
        <v>7.4230644264642279E-2</v>
      </c>
      <c r="K26" s="4"/>
    </row>
    <row r="27" spans="1:11" x14ac:dyDescent="0.25">
      <c r="A27" s="15"/>
      <c r="B27" s="16">
        <v>457</v>
      </c>
      <c r="C27" s="17" t="s">
        <v>229</v>
      </c>
      <c r="D27" s="18">
        <v>489.50508199999996</v>
      </c>
      <c r="E27" s="19">
        <v>517.99211099999991</v>
      </c>
      <c r="F27" s="19">
        <f t="shared" si="0"/>
        <v>47.758056600000003</v>
      </c>
      <c r="G27" s="19">
        <v>0</v>
      </c>
      <c r="H27" s="19">
        <v>47.758056600000003</v>
      </c>
      <c r="I27" s="20">
        <f t="shared" si="1"/>
        <v>0</v>
      </c>
      <c r="J27" s="21">
        <f t="shared" si="2"/>
        <v>9.2198424620408961E-2</v>
      </c>
      <c r="K27" s="4"/>
    </row>
    <row r="28" spans="1:11" x14ac:dyDescent="0.25">
      <c r="A28" s="15"/>
      <c r="B28" s="16">
        <v>458</v>
      </c>
      <c r="C28" s="17" t="s">
        <v>230</v>
      </c>
      <c r="D28" s="18">
        <v>532.19628599999999</v>
      </c>
      <c r="E28" s="19">
        <v>541.16813000000025</v>
      </c>
      <c r="F28" s="19">
        <f t="shared" si="0"/>
        <v>51.063402949999997</v>
      </c>
      <c r="G28" s="19">
        <v>0</v>
      </c>
      <c r="H28" s="19">
        <v>51.063402949999997</v>
      </c>
      <c r="I28" s="20">
        <f t="shared" si="1"/>
        <v>0</v>
      </c>
      <c r="J28" s="21">
        <f t="shared" si="2"/>
        <v>9.4357742297204339E-2</v>
      </c>
      <c r="K28" s="4"/>
    </row>
    <row r="29" spans="1:11" x14ac:dyDescent="0.25">
      <c r="A29" s="15"/>
      <c r="B29" s="16">
        <v>459</v>
      </c>
      <c r="C29" s="17" t="s">
        <v>231</v>
      </c>
      <c r="D29" s="18">
        <v>318.52482699999985</v>
      </c>
      <c r="E29" s="19">
        <v>338.04530599999987</v>
      </c>
      <c r="F29" s="19">
        <f t="shared" si="0"/>
        <v>27.99098420999999</v>
      </c>
      <c r="G29" s="19">
        <v>0</v>
      </c>
      <c r="H29" s="19">
        <v>27.99098420999999</v>
      </c>
      <c r="I29" s="20">
        <f t="shared" si="1"/>
        <v>0</v>
      </c>
      <c r="J29" s="21">
        <f t="shared" si="2"/>
        <v>8.2802463791643369E-2</v>
      </c>
      <c r="K29" s="4"/>
    </row>
    <row r="30" spans="1:11" x14ac:dyDescent="0.25">
      <c r="A30" s="15"/>
      <c r="B30" s="16">
        <v>460</v>
      </c>
      <c r="C30" s="17" t="s">
        <v>232</v>
      </c>
      <c r="D30" s="18">
        <v>104.94489900000002</v>
      </c>
      <c r="E30" s="19">
        <v>107.19635300000002</v>
      </c>
      <c r="F30" s="19">
        <f t="shared" si="0"/>
        <v>10.759402870000001</v>
      </c>
      <c r="G30" s="19">
        <v>0</v>
      </c>
      <c r="H30" s="19">
        <v>10.759402870000001</v>
      </c>
      <c r="I30" s="20">
        <f t="shared" si="1"/>
        <v>0</v>
      </c>
      <c r="J30" s="21">
        <f t="shared" si="2"/>
        <v>0.10037097875895086</v>
      </c>
      <c r="K30" s="4"/>
    </row>
    <row r="31" spans="1:11" x14ac:dyDescent="0.25">
      <c r="A31" s="15"/>
      <c r="B31" s="16">
        <v>461</v>
      </c>
      <c r="C31" s="17" t="s">
        <v>233</v>
      </c>
      <c r="D31" s="18">
        <v>113.17554200000008</v>
      </c>
      <c r="E31" s="19">
        <v>117.44059000000003</v>
      </c>
      <c r="F31" s="19">
        <f t="shared" si="0"/>
        <v>9.3352173600000015</v>
      </c>
      <c r="G31" s="19">
        <v>0</v>
      </c>
      <c r="H31" s="19">
        <v>9.3352173600000015</v>
      </c>
      <c r="I31" s="20">
        <f t="shared" si="1"/>
        <v>0</v>
      </c>
      <c r="J31" s="21">
        <f t="shared" si="2"/>
        <v>7.9488849298185574E-2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187.74077599999998</v>
      </c>
      <c r="E32" s="19">
        <v>198.31715400000002</v>
      </c>
      <c r="F32" s="19">
        <f t="shared" si="0"/>
        <v>20.243314290000004</v>
      </c>
      <c r="G32" s="19">
        <v>0</v>
      </c>
      <c r="H32" s="19">
        <v>20.243314290000004</v>
      </c>
      <c r="I32" s="20">
        <f t="shared" si="1"/>
        <v>0</v>
      </c>
      <c r="J32" s="21">
        <f t="shared" si="2"/>
        <v>0.10207545782953301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322.64096599999999</v>
      </c>
      <c r="E33" s="19">
        <v>327.28095399999989</v>
      </c>
      <c r="F33" s="19">
        <f t="shared" si="0"/>
        <v>27.678365149999998</v>
      </c>
      <c r="G33" s="19">
        <v>0</v>
      </c>
      <c r="H33" s="19">
        <v>27.678365149999998</v>
      </c>
      <c r="I33" s="20">
        <f t="shared" si="1"/>
        <v>0</v>
      </c>
      <c r="J33" s="21">
        <f t="shared" si="2"/>
        <v>8.4570656531391092E-2</v>
      </c>
      <c r="K33" s="4"/>
    </row>
    <row r="34" spans="1:11" x14ac:dyDescent="0.25">
      <c r="A34" s="15"/>
      <c r="B34" s="16">
        <v>464</v>
      </c>
      <c r="C34" s="17" t="s">
        <v>236</v>
      </c>
      <c r="D34" s="18">
        <v>184.162757</v>
      </c>
      <c r="E34" s="19">
        <v>186.62176099999994</v>
      </c>
      <c r="F34" s="19">
        <f t="shared" si="0"/>
        <v>15.42722257</v>
      </c>
      <c r="G34" s="19">
        <v>0</v>
      </c>
      <c r="H34" s="19">
        <v>15.42722257</v>
      </c>
      <c r="I34" s="20">
        <f t="shared" si="1"/>
        <v>0</v>
      </c>
      <c r="J34" s="21">
        <f t="shared" si="2"/>
        <v>8.2665721764355257E-2</v>
      </c>
      <c r="K34" s="4"/>
    </row>
    <row r="35" spans="1:11" ht="15.75" thickBot="1" x14ac:dyDescent="0.3">
      <c r="A35" s="39" t="s">
        <v>238</v>
      </c>
      <c r="B35" s="56"/>
      <c r="C35" s="41"/>
      <c r="D35" s="42">
        <v>316.32976499999972</v>
      </c>
      <c r="E35" s="43">
        <v>718.76159799999721</v>
      </c>
      <c r="F35" s="43">
        <f t="shared" si="0"/>
        <v>10.64430494</v>
      </c>
      <c r="G35" s="43">
        <v>0</v>
      </c>
      <c r="H35" s="43">
        <v>10.64430494</v>
      </c>
      <c r="I35" s="44">
        <f t="shared" si="1"/>
        <v>0</v>
      </c>
      <c r="J35" s="45">
        <f t="shared" si="2"/>
        <v>1.4809228775742192E-2</v>
      </c>
      <c r="K35" s="4"/>
    </row>
    <row r="36" spans="1:11" x14ac:dyDescent="0.25">
      <c r="D36" s="5"/>
      <c r="E36" s="5"/>
      <c r="F36" s="5"/>
      <c r="G36" s="5"/>
      <c r="H36" s="5"/>
      <c r="I36" s="4"/>
      <c r="J36" s="4"/>
      <c r="K3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90</v>
      </c>
      <c r="B1" s="49" t="s">
        <v>53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1282</v>
      </c>
      <c r="L2" s="70" t="s">
        <v>1322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14646.631013000002</v>
      </c>
      <c r="E6" s="12">
        <f ca="1">SUM(E7:OFFSET(E7,50,0))</f>
        <v>15260.275224999998</v>
      </c>
      <c r="F6" s="12">
        <f ca="1">SUM(F7:OFFSET(F7,50,0))</f>
        <v>860.61463294999999</v>
      </c>
      <c r="G6" s="12">
        <f ca="1">SUM(G7:OFFSET(G7,50,0))</f>
        <v>0</v>
      </c>
      <c r="H6" s="12">
        <f ca="1">SUM(H7:OFFSET(H7,50,0))</f>
        <v>860.61463294999999</v>
      </c>
      <c r="I6" s="13">
        <f ca="1">IFERROR(G6/E6,0)</f>
        <v>0</v>
      </c>
      <c r="J6" s="14">
        <f ca="1">IFERROR(SUM(G6,H6)/E6,0)</f>
        <v>5.6395747800151497E-2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320.47444299999989</v>
      </c>
      <c r="E7" s="19">
        <v>343.06357699999984</v>
      </c>
      <c r="F7" s="19">
        <f t="shared" ref="F7:F31" si="0">SUM(G7,H7)</f>
        <v>19.185882470000003</v>
      </c>
      <c r="G7" s="19">
        <v>0</v>
      </c>
      <c r="H7" s="19">
        <v>19.185882470000003</v>
      </c>
      <c r="I7" s="20">
        <f t="shared" ref="I7:I31" si="1">IFERROR(G7/E7,0)</f>
        <v>0</v>
      </c>
      <c r="J7" s="21">
        <f t="shared" ref="J7:J31" si="2">IFERROR(SUM(G7,H7)/E7,0)</f>
        <v>5.5925151360501357E-2</v>
      </c>
      <c r="K7" s="4"/>
      <c r="L7" t="s">
        <v>279</v>
      </c>
      <c r="M7" s="5">
        <v>20.338176400000005</v>
      </c>
      <c r="N7" s="69">
        <v>9.680882367123049E-2</v>
      </c>
    </row>
    <row r="8" spans="1:14" x14ac:dyDescent="0.25">
      <c r="A8" s="15"/>
      <c r="B8" s="53">
        <v>2</v>
      </c>
      <c r="C8" s="17" t="s">
        <v>256</v>
      </c>
      <c r="D8" s="18">
        <v>576.65740799999958</v>
      </c>
      <c r="E8" s="19">
        <v>505.27204599999919</v>
      </c>
      <c r="F8" s="19">
        <f t="shared" si="0"/>
        <v>42.922183889999992</v>
      </c>
      <c r="G8" s="19">
        <v>0</v>
      </c>
      <c r="H8" s="19">
        <v>42.922183889999992</v>
      </c>
      <c r="I8" s="20">
        <f t="shared" si="1"/>
        <v>0</v>
      </c>
      <c r="J8" s="21">
        <f t="shared" si="2"/>
        <v>8.4948661280185009E-2</v>
      </c>
      <c r="K8" s="4"/>
      <c r="L8" t="s">
        <v>277</v>
      </c>
      <c r="M8" s="5">
        <v>10.806299109999999</v>
      </c>
      <c r="N8" s="69">
        <v>9.5109122022849324E-2</v>
      </c>
    </row>
    <row r="9" spans="1:14" x14ac:dyDescent="0.25">
      <c r="A9" s="15"/>
      <c r="B9" s="53">
        <v>3</v>
      </c>
      <c r="C9" s="17" t="s">
        <v>257</v>
      </c>
      <c r="D9" s="18">
        <v>378.26340499999992</v>
      </c>
      <c r="E9" s="19">
        <v>379.8988609999999</v>
      </c>
      <c r="F9" s="19">
        <f t="shared" si="0"/>
        <v>24.946817869999997</v>
      </c>
      <c r="G9" s="19">
        <v>0</v>
      </c>
      <c r="H9" s="19">
        <v>24.946817869999997</v>
      </c>
      <c r="I9" s="20">
        <f t="shared" si="1"/>
        <v>0</v>
      </c>
      <c r="J9" s="21">
        <f t="shared" si="2"/>
        <v>6.5666998327747042E-2</v>
      </c>
      <c r="K9" s="4"/>
      <c r="L9" t="s">
        <v>259</v>
      </c>
      <c r="M9" s="5">
        <v>38.599595409999999</v>
      </c>
      <c r="N9" s="69">
        <v>9.0102220359768614E-2</v>
      </c>
    </row>
    <row r="10" spans="1:14" x14ac:dyDescent="0.25">
      <c r="A10" s="15"/>
      <c r="B10" s="53">
        <v>4</v>
      </c>
      <c r="C10" s="17" t="s">
        <v>258</v>
      </c>
      <c r="D10" s="18">
        <v>409.19252299999994</v>
      </c>
      <c r="E10" s="19">
        <v>363.50487599999997</v>
      </c>
      <c r="F10" s="19">
        <f t="shared" si="0"/>
        <v>30.240621330000014</v>
      </c>
      <c r="G10" s="19">
        <v>0</v>
      </c>
      <c r="H10" s="19">
        <v>30.240621330000014</v>
      </c>
      <c r="I10" s="20">
        <f t="shared" si="1"/>
        <v>0</v>
      </c>
      <c r="J10" s="21">
        <f t="shared" si="2"/>
        <v>8.3191790060059653E-2</v>
      </c>
      <c r="K10" s="4"/>
      <c r="L10" t="s">
        <v>263</v>
      </c>
      <c r="M10" s="5">
        <v>25.789217660000009</v>
      </c>
      <c r="N10" s="69">
        <v>8.9146983260817061E-2</v>
      </c>
    </row>
    <row r="11" spans="1:14" x14ac:dyDescent="0.25">
      <c r="A11" s="15"/>
      <c r="B11" s="53">
        <v>5</v>
      </c>
      <c r="C11" s="17" t="s">
        <v>259</v>
      </c>
      <c r="D11" s="18">
        <v>475.01783499999976</v>
      </c>
      <c r="E11" s="19">
        <v>428.39782699999961</v>
      </c>
      <c r="F11" s="19">
        <f t="shared" si="0"/>
        <v>38.599595409999999</v>
      </c>
      <c r="G11" s="19">
        <v>0</v>
      </c>
      <c r="H11" s="19">
        <v>38.599595409999999</v>
      </c>
      <c r="I11" s="20">
        <f t="shared" si="1"/>
        <v>0</v>
      </c>
      <c r="J11" s="21">
        <f t="shared" si="2"/>
        <v>9.0102220359768614E-2</v>
      </c>
      <c r="K11" s="4"/>
      <c r="L11" t="s">
        <v>270</v>
      </c>
      <c r="M11" s="5">
        <v>43.231654139999968</v>
      </c>
      <c r="N11" s="69">
        <v>8.5333173816605684E-2</v>
      </c>
    </row>
    <row r="12" spans="1:14" x14ac:dyDescent="0.25">
      <c r="A12" s="15"/>
      <c r="B12" s="53">
        <v>6</v>
      </c>
      <c r="C12" s="17" t="s">
        <v>260</v>
      </c>
      <c r="D12" s="18">
        <v>807.39278200000058</v>
      </c>
      <c r="E12" s="19">
        <v>788.37259600000039</v>
      </c>
      <c r="F12" s="19">
        <f t="shared" si="0"/>
        <v>66.88797212999998</v>
      </c>
      <c r="G12" s="19">
        <v>0</v>
      </c>
      <c r="H12" s="19">
        <v>66.88797212999998</v>
      </c>
      <c r="I12" s="20">
        <f t="shared" si="1"/>
        <v>0</v>
      </c>
      <c r="J12" s="21">
        <f t="shared" si="2"/>
        <v>8.4843096359985534E-2</v>
      </c>
      <c r="K12" s="4"/>
      <c r="L12" t="s">
        <v>256</v>
      </c>
      <c r="M12" s="5">
        <v>42.922183889999992</v>
      </c>
      <c r="N12" s="69">
        <v>8.4948661280185009E-2</v>
      </c>
    </row>
    <row r="13" spans="1:14" x14ac:dyDescent="0.25">
      <c r="A13" s="15"/>
      <c r="B13" s="53">
        <v>7</v>
      </c>
      <c r="C13" s="17" t="s">
        <v>261</v>
      </c>
      <c r="D13" s="18">
        <v>242.92133499999994</v>
      </c>
      <c r="E13" s="19">
        <v>190.11383099999989</v>
      </c>
      <c r="F13" s="19">
        <f t="shared" si="0"/>
        <v>15.42722257</v>
      </c>
      <c r="G13" s="19">
        <v>0</v>
      </c>
      <c r="H13" s="19">
        <v>15.42722257</v>
      </c>
      <c r="I13" s="20">
        <f t="shared" si="1"/>
        <v>0</v>
      </c>
      <c r="J13" s="21">
        <f t="shared" si="2"/>
        <v>8.1147292066299004E-2</v>
      </c>
      <c r="K13" s="4"/>
      <c r="L13" t="s">
        <v>260</v>
      </c>
      <c r="M13" s="5">
        <v>66.88797212999998</v>
      </c>
      <c r="N13" s="69">
        <v>8.4843096359985534E-2</v>
      </c>
    </row>
    <row r="14" spans="1:14" x14ac:dyDescent="0.25">
      <c r="A14" s="15"/>
      <c r="B14" s="53">
        <v>8</v>
      </c>
      <c r="C14" s="17" t="s">
        <v>262</v>
      </c>
      <c r="D14" s="18">
        <v>652.8725849999995</v>
      </c>
      <c r="E14" s="19">
        <v>575.89379299999996</v>
      </c>
      <c r="F14" s="19">
        <f t="shared" si="0"/>
        <v>41.722962300000013</v>
      </c>
      <c r="G14" s="19">
        <v>0</v>
      </c>
      <c r="H14" s="19">
        <v>41.722962300000013</v>
      </c>
      <c r="I14" s="20">
        <f t="shared" si="1"/>
        <v>0</v>
      </c>
      <c r="J14" s="21">
        <f t="shared" si="2"/>
        <v>7.2449057112862508E-2</v>
      </c>
      <c r="K14" s="4"/>
      <c r="L14" t="s">
        <v>258</v>
      </c>
      <c r="M14" s="5">
        <v>30.240621330000014</v>
      </c>
      <c r="N14" s="69">
        <v>8.3191790060059653E-2</v>
      </c>
    </row>
    <row r="15" spans="1:14" x14ac:dyDescent="0.25">
      <c r="A15" s="15"/>
      <c r="B15" s="53">
        <v>9</v>
      </c>
      <c r="C15" s="17" t="s">
        <v>263</v>
      </c>
      <c r="D15" s="18">
        <v>332.41736700000013</v>
      </c>
      <c r="E15" s="19">
        <v>289.28873099999998</v>
      </c>
      <c r="F15" s="19">
        <f t="shared" si="0"/>
        <v>25.789217660000009</v>
      </c>
      <c r="G15" s="19">
        <v>0</v>
      </c>
      <c r="H15" s="19">
        <v>25.789217660000009</v>
      </c>
      <c r="I15" s="20">
        <f t="shared" si="1"/>
        <v>0</v>
      </c>
      <c r="J15" s="21">
        <f t="shared" si="2"/>
        <v>8.9146983260817061E-2</v>
      </c>
      <c r="K15" s="4"/>
      <c r="L15" t="s">
        <v>272</v>
      </c>
      <c r="M15" s="5">
        <v>7.8661106199999971</v>
      </c>
      <c r="N15" s="69">
        <v>8.242222434043682E-2</v>
      </c>
    </row>
    <row r="16" spans="1:14" x14ac:dyDescent="0.25">
      <c r="A16" s="15"/>
      <c r="B16" s="53">
        <v>10</v>
      </c>
      <c r="C16" s="17" t="s">
        <v>264</v>
      </c>
      <c r="D16" s="18">
        <v>417.13201099999998</v>
      </c>
      <c r="E16" s="19">
        <v>389.57760700000011</v>
      </c>
      <c r="F16" s="19">
        <f t="shared" si="0"/>
        <v>28.014040649999991</v>
      </c>
      <c r="G16" s="19">
        <v>0</v>
      </c>
      <c r="H16" s="19">
        <v>28.014040649999991</v>
      </c>
      <c r="I16" s="20">
        <f t="shared" si="1"/>
        <v>0</v>
      </c>
      <c r="J16" s="21">
        <f t="shared" si="2"/>
        <v>7.1908754883850345E-2</v>
      </c>
      <c r="K16" s="4"/>
      <c r="L16" t="s">
        <v>266</v>
      </c>
      <c r="M16" s="5">
        <v>39.117824070000012</v>
      </c>
      <c r="N16" s="69">
        <v>8.1685942945154869E-2</v>
      </c>
    </row>
    <row r="17" spans="1:14" x14ac:dyDescent="0.25">
      <c r="A17" s="15"/>
      <c r="B17" s="53">
        <v>11</v>
      </c>
      <c r="C17" s="17" t="s">
        <v>265</v>
      </c>
      <c r="D17" s="18">
        <v>317.31291899999974</v>
      </c>
      <c r="E17" s="19">
        <v>307.21768899999978</v>
      </c>
      <c r="F17" s="19">
        <f t="shared" si="0"/>
        <v>21.64924066</v>
      </c>
      <c r="G17" s="19">
        <v>0</v>
      </c>
      <c r="H17" s="19">
        <v>21.64924066</v>
      </c>
      <c r="I17" s="20">
        <f t="shared" si="1"/>
        <v>0</v>
      </c>
      <c r="J17" s="21">
        <f t="shared" si="2"/>
        <v>7.0468730919982986E-2</v>
      </c>
      <c r="K17" s="4"/>
      <c r="L17" t="s">
        <v>261</v>
      </c>
      <c r="M17" s="5">
        <v>15.42722257</v>
      </c>
      <c r="N17" s="69">
        <v>8.1147292066299004E-2</v>
      </c>
    </row>
    <row r="18" spans="1:14" x14ac:dyDescent="0.25">
      <c r="A18" s="15"/>
      <c r="B18" s="53">
        <v>12</v>
      </c>
      <c r="C18" s="17" t="s">
        <v>266</v>
      </c>
      <c r="D18" s="18">
        <v>569.58776299999977</v>
      </c>
      <c r="E18" s="19">
        <v>478.88073099999946</v>
      </c>
      <c r="F18" s="19">
        <f t="shared" si="0"/>
        <v>39.117824070000012</v>
      </c>
      <c r="G18" s="19">
        <v>0</v>
      </c>
      <c r="H18" s="19">
        <v>39.117824070000012</v>
      </c>
      <c r="I18" s="20">
        <f t="shared" si="1"/>
        <v>0</v>
      </c>
      <c r="J18" s="21">
        <f t="shared" si="2"/>
        <v>8.1685942945154869E-2</v>
      </c>
      <c r="K18" s="4"/>
      <c r="L18" t="s">
        <v>275</v>
      </c>
      <c r="M18" s="5">
        <v>51.283177310000006</v>
      </c>
      <c r="N18" s="69">
        <v>7.9813159056928762E-2</v>
      </c>
    </row>
    <row r="19" spans="1:14" x14ac:dyDescent="0.25">
      <c r="A19" s="15"/>
      <c r="B19" s="53">
        <v>13</v>
      </c>
      <c r="C19" s="17" t="s">
        <v>267</v>
      </c>
      <c r="D19" s="18">
        <v>715.47671399999979</v>
      </c>
      <c r="E19" s="19">
        <v>707.59117899999978</v>
      </c>
      <c r="F19" s="19">
        <f t="shared" si="0"/>
        <v>46.84661212000001</v>
      </c>
      <c r="G19" s="19">
        <v>0</v>
      </c>
      <c r="H19" s="19">
        <v>46.84661212000001</v>
      </c>
      <c r="I19" s="20">
        <f t="shared" si="1"/>
        <v>0</v>
      </c>
      <c r="J19" s="21">
        <f t="shared" si="2"/>
        <v>6.6205760487582366E-2</v>
      </c>
      <c r="K19" s="4"/>
      <c r="L19" t="s">
        <v>276</v>
      </c>
      <c r="M19" s="5">
        <v>28.244941110000003</v>
      </c>
      <c r="N19" s="69">
        <v>7.7713688160163275E-2</v>
      </c>
    </row>
    <row r="20" spans="1:14" x14ac:dyDescent="0.25">
      <c r="A20" s="15"/>
      <c r="B20" s="53">
        <v>14</v>
      </c>
      <c r="C20" s="17" t="s">
        <v>268</v>
      </c>
      <c r="D20" s="18">
        <v>388.03001300000028</v>
      </c>
      <c r="E20" s="19">
        <v>363.42285400000031</v>
      </c>
      <c r="F20" s="19">
        <f t="shared" si="0"/>
        <v>28.052940980000013</v>
      </c>
      <c r="G20" s="19">
        <v>0</v>
      </c>
      <c r="H20" s="19">
        <v>28.052940980000013</v>
      </c>
      <c r="I20" s="20">
        <f t="shared" si="1"/>
        <v>0</v>
      </c>
      <c r="J20" s="21">
        <f t="shared" si="2"/>
        <v>7.7190910453859313E-2</v>
      </c>
      <c r="K20" s="4"/>
      <c r="L20" t="s">
        <v>268</v>
      </c>
      <c r="M20" s="5">
        <v>28.052940980000013</v>
      </c>
      <c r="N20" s="69">
        <v>7.7190910453859313E-2</v>
      </c>
    </row>
    <row r="21" spans="1:14" x14ac:dyDescent="0.25">
      <c r="A21" s="15"/>
      <c r="B21" s="53">
        <v>15</v>
      </c>
      <c r="C21" s="17" t="s">
        <v>269</v>
      </c>
      <c r="D21" s="18">
        <v>4555.5633710000029</v>
      </c>
      <c r="E21" s="19">
        <v>5903.9401809999999</v>
      </c>
      <c r="F21" s="19">
        <f t="shared" si="0"/>
        <v>155.83551475000004</v>
      </c>
      <c r="G21" s="19">
        <v>0</v>
      </c>
      <c r="H21" s="19">
        <v>155.83551475000004</v>
      </c>
      <c r="I21" s="20">
        <f t="shared" si="1"/>
        <v>0</v>
      </c>
      <c r="J21" s="21">
        <f t="shared" si="2"/>
        <v>2.6395171694237062E-2</v>
      </c>
      <c r="K21" s="4"/>
      <c r="L21" t="s">
        <v>278</v>
      </c>
      <c r="M21" s="5">
        <v>9.3352173599999997</v>
      </c>
      <c r="N21" s="69">
        <v>7.3332375648684764E-2</v>
      </c>
    </row>
    <row r="22" spans="1:14" x14ac:dyDescent="0.25">
      <c r="A22" s="15"/>
      <c r="B22" s="53">
        <v>16</v>
      </c>
      <c r="C22" s="17" t="s">
        <v>270</v>
      </c>
      <c r="D22" s="18">
        <v>687.555690999999</v>
      </c>
      <c r="E22" s="19">
        <v>506.62189399999988</v>
      </c>
      <c r="F22" s="19">
        <f t="shared" si="0"/>
        <v>43.231654139999968</v>
      </c>
      <c r="G22" s="19">
        <v>0</v>
      </c>
      <c r="H22" s="19">
        <v>43.231654139999968</v>
      </c>
      <c r="I22" s="20">
        <f t="shared" si="1"/>
        <v>0</v>
      </c>
      <c r="J22" s="21">
        <f t="shared" si="2"/>
        <v>8.5333173816605684E-2</v>
      </c>
      <c r="K22" s="4"/>
      <c r="L22" t="s">
        <v>262</v>
      </c>
      <c r="M22" s="5">
        <v>41.722962300000013</v>
      </c>
      <c r="N22" s="69">
        <v>7.2449057112862508E-2</v>
      </c>
    </row>
    <row r="23" spans="1:14" x14ac:dyDescent="0.25">
      <c r="A23" s="15"/>
      <c r="B23" s="53">
        <v>17</v>
      </c>
      <c r="C23" s="17" t="s">
        <v>271</v>
      </c>
      <c r="D23" s="18">
        <v>94.510891999999998</v>
      </c>
      <c r="E23" s="19">
        <v>79.588555999999997</v>
      </c>
      <c r="F23" s="19">
        <f t="shared" si="0"/>
        <v>4.8669057100000011</v>
      </c>
      <c r="G23" s="19">
        <v>0</v>
      </c>
      <c r="H23" s="19">
        <v>4.8669057100000011</v>
      </c>
      <c r="I23" s="20">
        <f t="shared" si="1"/>
        <v>0</v>
      </c>
      <c r="J23" s="21">
        <f t="shared" si="2"/>
        <v>6.1150823115825863E-2</v>
      </c>
      <c r="K23" s="4"/>
      <c r="L23" t="s">
        <v>264</v>
      </c>
      <c r="M23" s="5">
        <v>28.014040649999991</v>
      </c>
      <c r="N23" s="69">
        <v>7.1908754883850345E-2</v>
      </c>
    </row>
    <row r="24" spans="1:14" x14ac:dyDescent="0.25">
      <c r="A24" s="15"/>
      <c r="B24" s="53">
        <v>18</v>
      </c>
      <c r="C24" s="17" t="s">
        <v>272</v>
      </c>
      <c r="D24" s="18">
        <v>108.40982799999999</v>
      </c>
      <c r="E24" s="19">
        <v>95.436766999999989</v>
      </c>
      <c r="F24" s="19">
        <f t="shared" si="0"/>
        <v>7.8661106199999971</v>
      </c>
      <c r="G24" s="19">
        <v>0</v>
      </c>
      <c r="H24" s="19">
        <v>7.8661106199999971</v>
      </c>
      <c r="I24" s="20">
        <f t="shared" si="1"/>
        <v>0</v>
      </c>
      <c r="J24" s="21">
        <f t="shared" si="2"/>
        <v>8.242222434043682E-2</v>
      </c>
      <c r="K24" s="4"/>
      <c r="L24" t="s">
        <v>265</v>
      </c>
      <c r="M24" s="5">
        <v>21.64924066</v>
      </c>
      <c r="N24" s="69">
        <v>7.0468730919982986E-2</v>
      </c>
    </row>
    <row r="25" spans="1:14" x14ac:dyDescent="0.25">
      <c r="A25" s="15"/>
      <c r="B25" s="53">
        <v>19</v>
      </c>
      <c r="C25" s="17" t="s">
        <v>273</v>
      </c>
      <c r="D25" s="18">
        <v>179.78255600000003</v>
      </c>
      <c r="E25" s="19">
        <v>150.57560500000008</v>
      </c>
      <c r="F25" s="19">
        <f t="shared" si="0"/>
        <v>10.335934960000005</v>
      </c>
      <c r="G25" s="19">
        <v>0</v>
      </c>
      <c r="H25" s="19">
        <v>10.335934960000005</v>
      </c>
      <c r="I25" s="20">
        <f t="shared" si="1"/>
        <v>0</v>
      </c>
      <c r="J25" s="21">
        <f t="shared" si="2"/>
        <v>6.8642825376660443E-2</v>
      </c>
      <c r="K25" s="4"/>
      <c r="L25" t="s">
        <v>273</v>
      </c>
      <c r="M25" s="5">
        <v>10.335934960000005</v>
      </c>
      <c r="N25" s="69">
        <v>6.8642825376660443E-2</v>
      </c>
    </row>
    <row r="26" spans="1:14" x14ac:dyDescent="0.25">
      <c r="A26" s="15"/>
      <c r="B26" s="53">
        <v>20</v>
      </c>
      <c r="C26" s="17" t="s">
        <v>274</v>
      </c>
      <c r="D26" s="18">
        <v>748.18324599999971</v>
      </c>
      <c r="E26" s="19">
        <v>956.62085299999967</v>
      </c>
      <c r="F26" s="19">
        <f t="shared" si="0"/>
        <v>49.067567369999992</v>
      </c>
      <c r="G26" s="19">
        <v>0</v>
      </c>
      <c r="H26" s="19">
        <v>49.067567369999992</v>
      </c>
      <c r="I26" s="20">
        <f t="shared" si="1"/>
        <v>0</v>
      </c>
      <c r="J26" s="21">
        <f t="shared" si="2"/>
        <v>5.129259645148046E-2</v>
      </c>
      <c r="K26" s="4"/>
      <c r="L26" t="s">
        <v>267</v>
      </c>
      <c r="M26" s="5">
        <v>46.84661212000001</v>
      </c>
      <c r="N26" s="69">
        <v>6.6205760487582366E-2</v>
      </c>
    </row>
    <row r="27" spans="1:14" x14ac:dyDescent="0.25">
      <c r="A27" s="15"/>
      <c r="B27" s="53">
        <v>21</v>
      </c>
      <c r="C27" s="17" t="s">
        <v>275</v>
      </c>
      <c r="D27" s="18">
        <v>706.67345299999999</v>
      </c>
      <c r="E27" s="19">
        <v>642.54037700000049</v>
      </c>
      <c r="F27" s="19">
        <f t="shared" si="0"/>
        <v>51.283177310000006</v>
      </c>
      <c r="G27" s="19">
        <v>0</v>
      </c>
      <c r="H27" s="19">
        <v>51.283177310000006</v>
      </c>
      <c r="I27" s="20">
        <f t="shared" si="1"/>
        <v>0</v>
      </c>
      <c r="J27" s="21">
        <f t="shared" si="2"/>
        <v>7.9813159056928762E-2</v>
      </c>
      <c r="K27" s="4"/>
      <c r="L27" t="s">
        <v>257</v>
      </c>
      <c r="M27" s="5">
        <v>24.946817869999997</v>
      </c>
      <c r="N27" s="69">
        <v>6.5666998327747042E-2</v>
      </c>
    </row>
    <row r="28" spans="1:14" x14ac:dyDescent="0.25">
      <c r="A28" s="15"/>
      <c r="B28" s="53">
        <v>22</v>
      </c>
      <c r="C28" s="17" t="s">
        <v>276</v>
      </c>
      <c r="D28" s="18">
        <v>418.84735199999977</v>
      </c>
      <c r="E28" s="19">
        <v>363.44872800000002</v>
      </c>
      <c r="F28" s="19">
        <f t="shared" si="0"/>
        <v>28.244941110000003</v>
      </c>
      <c r="G28" s="19">
        <v>0</v>
      </c>
      <c r="H28" s="19">
        <v>28.244941110000003</v>
      </c>
      <c r="I28" s="20">
        <f t="shared" si="1"/>
        <v>0</v>
      </c>
      <c r="J28" s="21">
        <f t="shared" si="2"/>
        <v>7.7713688160163275E-2</v>
      </c>
      <c r="K28" s="4"/>
      <c r="L28" t="s">
        <v>271</v>
      </c>
      <c r="M28" s="5">
        <v>4.8669057100000011</v>
      </c>
      <c r="N28" s="69">
        <v>6.1150823115825863E-2</v>
      </c>
    </row>
    <row r="29" spans="1:14" x14ac:dyDescent="0.25">
      <c r="A29" s="15"/>
      <c r="B29" s="53">
        <v>23</v>
      </c>
      <c r="C29" s="17" t="s">
        <v>277</v>
      </c>
      <c r="D29" s="18">
        <v>144.956883</v>
      </c>
      <c r="E29" s="19">
        <v>113.62000700000006</v>
      </c>
      <c r="F29" s="19">
        <f t="shared" si="0"/>
        <v>10.806299109999999</v>
      </c>
      <c r="G29" s="19">
        <v>0</v>
      </c>
      <c r="H29" s="19">
        <v>10.806299109999999</v>
      </c>
      <c r="I29" s="20">
        <f t="shared" si="1"/>
        <v>0</v>
      </c>
      <c r="J29" s="21">
        <f t="shared" si="2"/>
        <v>9.5109122022849324E-2</v>
      </c>
      <c r="K29" s="4"/>
      <c r="L29" t="s">
        <v>255</v>
      </c>
      <c r="M29" s="5">
        <v>19.185882470000003</v>
      </c>
      <c r="N29" s="69">
        <v>5.5925151360501357E-2</v>
      </c>
    </row>
    <row r="30" spans="1:14" x14ac:dyDescent="0.25">
      <c r="A30" s="15"/>
      <c r="B30" s="53">
        <v>24</v>
      </c>
      <c r="C30" s="17" t="s">
        <v>278</v>
      </c>
      <c r="D30" s="18">
        <v>147.24031500000009</v>
      </c>
      <c r="E30" s="19">
        <v>127.30008100000002</v>
      </c>
      <c r="F30" s="19">
        <f t="shared" si="0"/>
        <v>9.3352173599999997</v>
      </c>
      <c r="G30" s="19">
        <v>0</v>
      </c>
      <c r="H30" s="19">
        <v>9.3352173599999997</v>
      </c>
      <c r="I30" s="20">
        <f t="shared" si="1"/>
        <v>0</v>
      </c>
      <c r="J30" s="21">
        <f t="shared" si="2"/>
        <v>7.3332375648684764E-2</v>
      </c>
      <c r="K30" s="4"/>
      <c r="L30" t="s">
        <v>274</v>
      </c>
      <c r="M30" s="5">
        <v>49.067567369999992</v>
      </c>
      <c r="N30" s="69">
        <v>5.129259645148046E-2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252.15832299999994</v>
      </c>
      <c r="E31" s="26">
        <v>210.08597799999998</v>
      </c>
      <c r="F31" s="26">
        <f t="shared" si="0"/>
        <v>20.338176400000005</v>
      </c>
      <c r="G31" s="26">
        <v>0</v>
      </c>
      <c r="H31" s="26">
        <v>20.338176400000005</v>
      </c>
      <c r="I31" s="27">
        <f t="shared" si="1"/>
        <v>0</v>
      </c>
      <c r="J31" s="28">
        <f t="shared" si="2"/>
        <v>9.680882367123049E-2</v>
      </c>
      <c r="K31" s="4"/>
      <c r="L31" t="s">
        <v>269</v>
      </c>
      <c r="M31" s="5">
        <v>155.83551475000004</v>
      </c>
      <c r="N31" s="69">
        <v>2.6395171694237062E-2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90</v>
      </c>
      <c r="B1" s="47" t="s">
        <v>53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1283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14646.631013000002</v>
      </c>
      <c r="E6" s="12">
        <v>15260.275224999998</v>
      </c>
      <c r="F6" s="12">
        <v>860.61463294999999</v>
      </c>
      <c r="G6" s="12">
        <v>0</v>
      </c>
      <c r="H6" s="12">
        <v>860.61463294999999</v>
      </c>
      <c r="I6" s="13">
        <v>0</v>
      </c>
      <c r="J6" s="14">
        <v>5.6395747800151497E-2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13778.125588000006</v>
      </c>
      <c r="E7" s="36">
        <f ca="1">SUM(E8:OFFSET(E6,MATCH("PROYECTOS",$A$8:$A$50,0),0))</f>
        <v>13959.046374000043</v>
      </c>
      <c r="F7" s="36">
        <f ca="1">SUM(F8:OFFSET(F6,MATCH("PROYECTOS",$A$8:$A$50,0),0))</f>
        <v>845.09714162999899</v>
      </c>
      <c r="G7" s="36">
        <f ca="1">SUM(G8:OFFSET(G6,MATCH("PROYECTOS",$A$8:$A$50,0),0))</f>
        <v>0</v>
      </c>
      <c r="H7" s="36">
        <f ca="1">SUM(H8:OFFSET(H6,MATCH("PROYECTOS",$A$8:$A$50,0),0))</f>
        <v>845.09714162999899</v>
      </c>
      <c r="I7" s="37">
        <f ca="1">IFERROR(G7/E7,0)</f>
        <v>0</v>
      </c>
      <c r="J7" s="38">
        <f ca="1">IFERROR(SUM(G7,H7)/E7,0)</f>
        <v>6.0541180177183671E-2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227.87741699999998</v>
      </c>
      <c r="E8" s="19">
        <v>314.42912899999982</v>
      </c>
      <c r="F8" s="19">
        <f t="shared" ref="F8:F13" si="0">SUM(G8,H8)</f>
        <v>2.6636627999999996</v>
      </c>
      <c r="G8" s="19">
        <v>0</v>
      </c>
      <c r="H8" s="19">
        <v>2.6636627999999996</v>
      </c>
      <c r="I8" s="20">
        <f t="shared" ref="I8:I14" si="1">IFERROR(G8/E8,0)</f>
        <v>0</v>
      </c>
      <c r="J8" s="21">
        <f t="shared" ref="J8:J14" si="2">IFERROR(SUM(G8,H8)/E8,0)</f>
        <v>8.4714250504443599E-3</v>
      </c>
      <c r="K8" s="4"/>
    </row>
    <row r="9" spans="1:11" ht="38.25" x14ac:dyDescent="0.25">
      <c r="A9" s="15"/>
      <c r="B9" s="17">
        <v>3000385</v>
      </c>
      <c r="C9" s="17" t="s">
        <v>1285</v>
      </c>
      <c r="D9" s="18">
        <v>11857.197644000007</v>
      </c>
      <c r="E9" s="19">
        <v>11954.802179000044</v>
      </c>
      <c r="F9" s="19">
        <f t="shared" si="0"/>
        <v>835.35669903999883</v>
      </c>
      <c r="G9" s="19">
        <v>0</v>
      </c>
      <c r="H9" s="19">
        <v>835.35669903999883</v>
      </c>
      <c r="I9" s="20">
        <f t="shared" si="1"/>
        <v>0</v>
      </c>
      <c r="J9" s="21">
        <f t="shared" si="2"/>
        <v>6.9876246091917518E-2</v>
      </c>
      <c r="K9" s="4"/>
    </row>
    <row r="10" spans="1:11" ht="25.5" x14ac:dyDescent="0.25">
      <c r="A10" s="15"/>
      <c r="B10" s="17">
        <v>3000386</v>
      </c>
      <c r="C10" s="17" t="s">
        <v>1286</v>
      </c>
      <c r="D10" s="18">
        <v>513.4725370000001</v>
      </c>
      <c r="E10" s="19">
        <v>495.35879899999981</v>
      </c>
      <c r="F10" s="19">
        <f t="shared" si="0"/>
        <v>4.2352754800000003</v>
      </c>
      <c r="G10" s="19">
        <v>0</v>
      </c>
      <c r="H10" s="19">
        <v>4.2352754800000003</v>
      </c>
      <c r="I10" s="20">
        <f t="shared" si="1"/>
        <v>0</v>
      </c>
      <c r="J10" s="21">
        <f t="shared" si="2"/>
        <v>8.5499147053608743E-3</v>
      </c>
      <c r="K10" s="4"/>
    </row>
    <row r="11" spans="1:11" ht="51" x14ac:dyDescent="0.25">
      <c r="A11" s="15"/>
      <c r="B11" s="17">
        <v>3000387</v>
      </c>
      <c r="C11" s="17" t="s">
        <v>1287</v>
      </c>
      <c r="D11" s="18">
        <v>782.51237199999832</v>
      </c>
      <c r="E11" s="19">
        <v>795.40830599999913</v>
      </c>
      <c r="F11" s="19">
        <f t="shared" si="0"/>
        <v>1.4396571999999994</v>
      </c>
      <c r="G11" s="19">
        <v>0</v>
      </c>
      <c r="H11" s="19">
        <v>1.4396571999999994</v>
      </c>
      <c r="I11" s="20">
        <f t="shared" si="1"/>
        <v>0</v>
      </c>
      <c r="J11" s="21">
        <f t="shared" si="2"/>
        <v>1.809959977963822E-3</v>
      </c>
      <c r="K11" s="4"/>
    </row>
    <row r="12" spans="1:11" ht="25.5" x14ac:dyDescent="0.25">
      <c r="A12" s="15"/>
      <c r="B12" s="17">
        <v>3000388</v>
      </c>
      <c r="C12" s="17" t="s">
        <v>1288</v>
      </c>
      <c r="D12" s="18">
        <v>124.08431600000002</v>
      </c>
      <c r="E12" s="19">
        <v>124.08431599999997</v>
      </c>
      <c r="F12" s="19">
        <f t="shared" si="0"/>
        <v>0.7667381299999998</v>
      </c>
      <c r="G12" s="19">
        <v>0</v>
      </c>
      <c r="H12" s="19">
        <v>0.7667381299999998</v>
      </c>
      <c r="I12" s="20">
        <f t="shared" si="1"/>
        <v>0</v>
      </c>
      <c r="J12" s="21">
        <f t="shared" si="2"/>
        <v>6.179170379598981E-3</v>
      </c>
      <c r="K12" s="4"/>
    </row>
    <row r="13" spans="1:11" ht="25.5" x14ac:dyDescent="0.25">
      <c r="A13" s="15"/>
      <c r="B13" s="17">
        <v>3000743</v>
      </c>
      <c r="C13" s="17" t="s">
        <v>1289</v>
      </c>
      <c r="D13" s="18">
        <v>272.98130200000003</v>
      </c>
      <c r="E13" s="19">
        <v>274.96364499999999</v>
      </c>
      <c r="F13" s="19">
        <f t="shared" si="0"/>
        <v>0.63510898000000005</v>
      </c>
      <c r="G13" s="19">
        <v>0</v>
      </c>
      <c r="H13" s="19">
        <v>0.63510898000000005</v>
      </c>
      <c r="I13" s="20">
        <f t="shared" si="1"/>
        <v>0</v>
      </c>
      <c r="J13" s="21">
        <f t="shared" si="2"/>
        <v>2.3097925545757154E-3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868.50542499999574</v>
      </c>
      <c r="E14" s="43">
        <f t="shared" ref="E14:H14" ca="1" si="3">OFFSET(E14,-MATCH("PROYECTOS",$A$8:$A$50,0)-1,0)-(OFFSET(E14,-MATCH("PROYECTOS",$A$8:$A$50,0),0))</f>
        <v>1301.2288509999544</v>
      </c>
      <c r="F14" s="43">
        <f t="shared" ca="1" si="3"/>
        <v>15.517491320001</v>
      </c>
      <c r="G14" s="43">
        <f t="shared" ca="1" si="3"/>
        <v>0</v>
      </c>
      <c r="H14" s="43">
        <f t="shared" ca="1" si="3"/>
        <v>15.517491320001</v>
      </c>
      <c r="I14" s="44">
        <f t="shared" ca="1" si="1"/>
        <v>0</v>
      </c>
      <c r="J14" s="45">
        <f t="shared" ca="1" si="2"/>
        <v>1.1925259194857448E-2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1323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8.4714250504443599E-3</v>
      </c>
    </row>
    <row r="21" spans="1:4" ht="38.25" x14ac:dyDescent="0.25">
      <c r="A21" s="15"/>
      <c r="B21" s="17">
        <v>3000385</v>
      </c>
      <c r="C21" s="17" t="s">
        <v>1285</v>
      </c>
      <c r="D21" s="21">
        <v>6.9876246091917518E-2</v>
      </c>
    </row>
    <row r="22" spans="1:4" ht="25.5" x14ac:dyDescent="0.25">
      <c r="A22" s="15"/>
      <c r="B22" s="17">
        <v>3000386</v>
      </c>
      <c r="C22" s="17" t="s">
        <v>1286</v>
      </c>
      <c r="D22" s="21">
        <v>8.5499147053608743E-3</v>
      </c>
    </row>
    <row r="23" spans="1:4" ht="51" x14ac:dyDescent="0.25">
      <c r="A23" s="15"/>
      <c r="B23" s="17">
        <v>3000387</v>
      </c>
      <c r="C23" s="17" t="s">
        <v>1287</v>
      </c>
      <c r="D23" s="21">
        <v>1.809959977963822E-3</v>
      </c>
    </row>
    <row r="24" spans="1:4" ht="25.5" x14ac:dyDescent="0.25">
      <c r="A24" s="15"/>
      <c r="B24" s="17">
        <v>3000388</v>
      </c>
      <c r="C24" s="17" t="s">
        <v>1288</v>
      </c>
      <c r="D24" s="21">
        <v>6.179170379598981E-3</v>
      </c>
    </row>
    <row r="25" spans="1:4" ht="26.25" thickBot="1" x14ac:dyDescent="0.3">
      <c r="A25" s="22"/>
      <c r="B25" s="24">
        <v>3000743</v>
      </c>
      <c r="C25" s="24" t="s">
        <v>1289</v>
      </c>
      <c r="D25" s="28">
        <v>2.3097925545757154E-3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opLeftCell="A15" workbookViewId="0">
      <selection activeCell="A15" sqref="A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8" width="0" hidden="1" customWidth="1"/>
  </cols>
  <sheetData>
    <row r="1" spans="1:11" ht="15.75" x14ac:dyDescent="0.25">
      <c r="A1" s="48">
        <v>17</v>
      </c>
      <c r="B1" s="47" t="s">
        <v>15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407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295.62321900000001</v>
      </c>
      <c r="E6" s="12">
        <v>327.84533299999998</v>
      </c>
      <c r="F6" s="12">
        <v>25.636123449999999</v>
      </c>
      <c r="G6" s="12">
        <v>0</v>
      </c>
      <c r="H6" s="12">
        <v>25.636123449999999</v>
      </c>
      <c r="I6" s="13">
        <v>0</v>
      </c>
      <c r="J6" s="14">
        <v>7.8195785846370436E-2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287.58836599999995</v>
      </c>
      <c r="E7" s="36">
        <f ca="1">SUM(E8:OFFSET(E6,MATCH("PROYECTOS",$A$8:$A$50,0),0))</f>
        <v>322.15594400000003</v>
      </c>
      <c r="F7" s="36">
        <f ca="1">SUM(F8:OFFSET(F6,MATCH("PROYECTOS",$A$8:$A$50,0),0))</f>
        <v>25.636123449999996</v>
      </c>
      <c r="G7" s="36">
        <f ca="1">SUM(G8:OFFSET(G6,MATCH("PROYECTOS",$A$8:$A$50,0),0))</f>
        <v>0</v>
      </c>
      <c r="H7" s="36">
        <f ca="1">SUM(H8:OFFSET(H6,MATCH("PROYECTOS",$A$8:$A$50,0),0))</f>
        <v>25.636123449999996</v>
      </c>
      <c r="I7" s="37">
        <f ca="1">IFERROR(G7/E7,0)</f>
        <v>0</v>
      </c>
      <c r="J7" s="38">
        <f ca="1">IFERROR(SUM(G7,H7)/E7,0)</f>
        <v>7.9576751344994562E-2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27.179087999999993</v>
      </c>
      <c r="E8" s="19">
        <v>28.147808999999992</v>
      </c>
      <c r="F8" s="19">
        <f t="shared" ref="F8:F17" si="0">SUM(G8,H8)</f>
        <v>0.75594423000000011</v>
      </c>
      <c r="G8" s="19">
        <v>0</v>
      </c>
      <c r="H8" s="19">
        <v>0.75594423000000011</v>
      </c>
      <c r="I8" s="20">
        <f t="shared" ref="I8:I18" si="1">IFERROR(G8/E8,0)</f>
        <v>0</v>
      </c>
      <c r="J8" s="21">
        <f t="shared" ref="J8:J18" si="2">IFERROR(SUM(G8,H8)/E8,0)</f>
        <v>2.6856237016529432E-2</v>
      </c>
      <c r="K8" s="4"/>
    </row>
    <row r="9" spans="1:11" ht="38.25" x14ac:dyDescent="0.25">
      <c r="A9" s="15"/>
      <c r="B9" s="17">
        <v>3043977</v>
      </c>
      <c r="C9" s="17" t="s">
        <v>409</v>
      </c>
      <c r="D9" s="18">
        <v>34.655058999999994</v>
      </c>
      <c r="E9" s="19">
        <v>35.25589699999999</v>
      </c>
      <c r="F9" s="19">
        <f t="shared" si="0"/>
        <v>11.026090379999998</v>
      </c>
      <c r="G9" s="19">
        <v>0</v>
      </c>
      <c r="H9" s="19">
        <v>11.026090379999998</v>
      </c>
      <c r="I9" s="20">
        <f t="shared" si="1"/>
        <v>0</v>
      </c>
      <c r="J9" s="21">
        <f t="shared" si="2"/>
        <v>0.31274457092951008</v>
      </c>
      <c r="K9" s="4"/>
    </row>
    <row r="10" spans="1:11" ht="51" x14ac:dyDescent="0.25">
      <c r="A10" s="15"/>
      <c r="B10" s="17">
        <v>3043978</v>
      </c>
      <c r="C10" s="17" t="s">
        <v>410</v>
      </c>
      <c r="D10" s="18">
        <v>5.2848449999999971</v>
      </c>
      <c r="E10" s="19">
        <v>5.4509179999999979</v>
      </c>
      <c r="F10" s="19">
        <f t="shared" si="0"/>
        <v>0.41880587000000008</v>
      </c>
      <c r="G10" s="19">
        <v>0</v>
      </c>
      <c r="H10" s="19">
        <v>0.41880587000000008</v>
      </c>
      <c r="I10" s="20">
        <f t="shared" si="1"/>
        <v>0</v>
      </c>
      <c r="J10" s="21">
        <f t="shared" si="2"/>
        <v>7.6832172122200379E-2</v>
      </c>
      <c r="K10" s="4"/>
    </row>
    <row r="11" spans="1:11" ht="51" x14ac:dyDescent="0.25">
      <c r="A11" s="15"/>
      <c r="B11" s="17">
        <v>3043979</v>
      </c>
      <c r="C11" s="17" t="s">
        <v>411</v>
      </c>
      <c r="D11" s="18">
        <v>7.3033869999999981</v>
      </c>
      <c r="E11" s="19">
        <v>7.5444829999999996</v>
      </c>
      <c r="F11" s="19">
        <f t="shared" si="0"/>
        <v>0.54028287000000008</v>
      </c>
      <c r="G11" s="19">
        <v>0</v>
      </c>
      <c r="H11" s="19">
        <v>0.54028287000000008</v>
      </c>
      <c r="I11" s="20">
        <f t="shared" si="1"/>
        <v>0</v>
      </c>
      <c r="J11" s="21">
        <f t="shared" si="2"/>
        <v>7.1612974673016042E-2</v>
      </c>
      <c r="K11" s="4"/>
    </row>
    <row r="12" spans="1:11" ht="63.75" x14ac:dyDescent="0.25">
      <c r="A12" s="15"/>
      <c r="B12" s="17">
        <v>3043980</v>
      </c>
      <c r="C12" s="17" t="s">
        <v>412</v>
      </c>
      <c r="D12" s="18">
        <v>7.8582229999999988</v>
      </c>
      <c r="E12" s="19">
        <v>8.0745729999999991</v>
      </c>
      <c r="F12" s="19">
        <f t="shared" si="0"/>
        <v>0.53344005000000005</v>
      </c>
      <c r="G12" s="19">
        <v>0</v>
      </c>
      <c r="H12" s="19">
        <v>0.53344005000000005</v>
      </c>
      <c r="I12" s="20">
        <f t="shared" si="1"/>
        <v>0</v>
      </c>
      <c r="J12" s="21">
        <f t="shared" si="2"/>
        <v>6.6064180731290695E-2</v>
      </c>
      <c r="K12" s="4"/>
    </row>
    <row r="13" spans="1:11" ht="63.75" x14ac:dyDescent="0.25">
      <c r="A13" s="15"/>
      <c r="B13" s="17">
        <v>3043981</v>
      </c>
      <c r="C13" s="17" t="s">
        <v>413</v>
      </c>
      <c r="D13" s="18">
        <v>51.040122000000018</v>
      </c>
      <c r="E13" s="19">
        <v>55.734266999999996</v>
      </c>
      <c r="F13" s="19">
        <f t="shared" si="0"/>
        <v>2.4048043300000002</v>
      </c>
      <c r="G13" s="19">
        <v>0</v>
      </c>
      <c r="H13" s="19">
        <v>2.4048043300000002</v>
      </c>
      <c r="I13" s="20">
        <f t="shared" si="1"/>
        <v>0</v>
      </c>
      <c r="J13" s="21">
        <f t="shared" si="2"/>
        <v>4.3147680223371385E-2</v>
      </c>
      <c r="K13" s="4"/>
    </row>
    <row r="14" spans="1:11" x14ac:dyDescent="0.25">
      <c r="A14" s="15"/>
      <c r="B14" s="17">
        <v>3043982</v>
      </c>
      <c r="C14" s="17" t="s">
        <v>414</v>
      </c>
      <c r="D14" s="18">
        <v>18.046958000000007</v>
      </c>
      <c r="E14" s="19">
        <v>18.636424000000009</v>
      </c>
      <c r="F14" s="19">
        <f t="shared" si="0"/>
        <v>0.85085775000000008</v>
      </c>
      <c r="G14" s="19">
        <v>0</v>
      </c>
      <c r="H14" s="19">
        <v>0.85085775000000008</v>
      </c>
      <c r="I14" s="20">
        <f t="shared" si="1"/>
        <v>0</v>
      </c>
      <c r="J14" s="21">
        <f t="shared" si="2"/>
        <v>4.5655633827605534E-2</v>
      </c>
      <c r="K14" s="4"/>
    </row>
    <row r="15" spans="1:11" ht="25.5" x14ac:dyDescent="0.25">
      <c r="A15" s="15"/>
      <c r="B15" s="17">
        <v>3043983</v>
      </c>
      <c r="C15" s="17" t="s">
        <v>415</v>
      </c>
      <c r="D15" s="18">
        <v>89.46915999999996</v>
      </c>
      <c r="E15" s="19">
        <v>96.009232000000011</v>
      </c>
      <c r="F15" s="19">
        <f t="shared" si="0"/>
        <v>6.390267299999997</v>
      </c>
      <c r="G15" s="19">
        <v>0</v>
      </c>
      <c r="H15" s="19">
        <v>6.390267299999997</v>
      </c>
      <c r="I15" s="20">
        <f t="shared" si="1"/>
        <v>0</v>
      </c>
      <c r="J15" s="21">
        <f t="shared" si="2"/>
        <v>6.6558883629024304E-2</v>
      </c>
      <c r="K15" s="4"/>
    </row>
    <row r="16" spans="1:11" ht="25.5" x14ac:dyDescent="0.25">
      <c r="A16" s="15"/>
      <c r="B16" s="17">
        <v>3043984</v>
      </c>
      <c r="C16" s="17" t="s">
        <v>416</v>
      </c>
      <c r="D16" s="18">
        <v>40.648987999999996</v>
      </c>
      <c r="E16" s="19">
        <v>60.688200000000016</v>
      </c>
      <c r="F16" s="19">
        <f t="shared" si="0"/>
        <v>2.23282683</v>
      </c>
      <c r="G16" s="19">
        <v>0</v>
      </c>
      <c r="H16" s="19">
        <v>2.23282683</v>
      </c>
      <c r="I16" s="20">
        <f t="shared" si="1"/>
        <v>0</v>
      </c>
      <c r="J16" s="21">
        <f t="shared" si="2"/>
        <v>3.6791778797196154E-2</v>
      </c>
      <c r="K16" s="4"/>
    </row>
    <row r="17" spans="1:11" ht="25.5" x14ac:dyDescent="0.25">
      <c r="A17" s="15"/>
      <c r="B17" s="17">
        <v>3044119</v>
      </c>
      <c r="C17" s="17" t="s">
        <v>417</v>
      </c>
      <c r="D17" s="18">
        <v>6.1025359999999997</v>
      </c>
      <c r="E17" s="19">
        <v>6.614141</v>
      </c>
      <c r="F17" s="19">
        <f t="shared" si="0"/>
        <v>0.48280383999999998</v>
      </c>
      <c r="G17" s="19">
        <v>0</v>
      </c>
      <c r="H17" s="19">
        <v>0.48280383999999998</v>
      </c>
      <c r="I17" s="20">
        <f t="shared" si="1"/>
        <v>0</v>
      </c>
      <c r="J17" s="21">
        <f t="shared" si="2"/>
        <v>7.2995698156419708E-2</v>
      </c>
      <c r="K17" s="4"/>
    </row>
    <row r="18" spans="1:11" ht="15.75" thickBot="1" x14ac:dyDescent="0.3">
      <c r="A18" s="39" t="s">
        <v>299</v>
      </c>
      <c r="B18" s="41"/>
      <c r="C18" s="41"/>
      <c r="D18" s="42">
        <f ca="1">OFFSET(D18,-MATCH("PROYECTOS",$A$8:$A$50,0)-1,0)-(OFFSET(D18,-MATCH("PROYECTOS",$A$8:$A$50,0),0))</f>
        <v>8.0348530000000551</v>
      </c>
      <c r="E18" s="43">
        <f t="shared" ref="E18:H18" ca="1" si="3">OFFSET(E18,-MATCH("PROYECTOS",$A$8:$A$50,0)-1,0)-(OFFSET(E18,-MATCH("PROYECTOS",$A$8:$A$50,0),0))</f>
        <v>5.6893889999999487</v>
      </c>
      <c r="F18" s="43">
        <f t="shared" ca="1" si="3"/>
        <v>0</v>
      </c>
      <c r="G18" s="43">
        <f t="shared" ca="1" si="3"/>
        <v>0</v>
      </c>
      <c r="H18" s="43">
        <f t="shared" ca="1" si="3"/>
        <v>0</v>
      </c>
      <c r="I18" s="44">
        <f t="shared" ca="1" si="1"/>
        <v>0</v>
      </c>
      <c r="J18" s="45">
        <f t="shared" ca="1" si="2"/>
        <v>0</v>
      </c>
      <c r="K18" s="4"/>
    </row>
    <row r="19" spans="1:11" ht="15.75" thickBot="1" x14ac:dyDescent="0.3"/>
    <row r="20" spans="1:11" ht="15.75" thickBot="1" x14ac:dyDescent="0.3">
      <c r="A20" s="85" t="s">
        <v>321</v>
      </c>
      <c r="B20" s="86"/>
      <c r="C20" s="86"/>
      <c r="D20" s="87"/>
    </row>
    <row r="21" spans="1:11" ht="15.75" thickBot="1" x14ac:dyDescent="0.3">
      <c r="A21" s="1" t="s">
        <v>429</v>
      </c>
    </row>
    <row r="22" spans="1:11" ht="45" customHeight="1" x14ac:dyDescent="0.25">
      <c r="A22" s="78" t="s">
        <v>323</v>
      </c>
      <c r="B22" s="79"/>
      <c r="C22" s="79"/>
      <c r="D22" s="90" t="s">
        <v>324</v>
      </c>
    </row>
    <row r="23" spans="1:11" ht="15.75" thickBot="1" x14ac:dyDescent="0.3">
      <c r="A23" s="88"/>
      <c r="B23" s="89"/>
      <c r="C23" s="89"/>
      <c r="D23" s="91"/>
    </row>
    <row r="24" spans="1:11" x14ac:dyDescent="0.25">
      <c r="A24" s="15"/>
      <c r="B24" s="17">
        <v>3000001</v>
      </c>
      <c r="C24" s="17" t="s">
        <v>281</v>
      </c>
      <c r="D24" s="21">
        <v>2.6856237016529432E-2</v>
      </c>
    </row>
    <row r="25" spans="1:11" ht="51" x14ac:dyDescent="0.25">
      <c r="A25" s="15"/>
      <c r="B25" s="17">
        <v>3043978</v>
      </c>
      <c r="C25" s="17" t="s">
        <v>410</v>
      </c>
      <c r="D25" s="21">
        <v>7.6832172122200379E-2</v>
      </c>
    </row>
    <row r="26" spans="1:11" ht="51" x14ac:dyDescent="0.25">
      <c r="A26" s="15"/>
      <c r="B26" s="17">
        <v>3043979</v>
      </c>
      <c r="C26" s="17" t="s">
        <v>411</v>
      </c>
      <c r="D26" s="21">
        <v>7.1612974673016042E-2</v>
      </c>
    </row>
    <row r="27" spans="1:11" ht="63.75" x14ac:dyDescent="0.25">
      <c r="A27" s="15"/>
      <c r="B27" s="17">
        <v>3043980</v>
      </c>
      <c r="C27" s="17" t="s">
        <v>412</v>
      </c>
      <c r="D27" s="21">
        <v>6.6064180731290695E-2</v>
      </c>
    </row>
    <row r="28" spans="1:11" ht="63.75" x14ac:dyDescent="0.25">
      <c r="A28" s="15"/>
      <c r="B28" s="17">
        <v>3043981</v>
      </c>
      <c r="C28" s="17" t="s">
        <v>413</v>
      </c>
      <c r="D28" s="21">
        <v>4.3147680223371385E-2</v>
      </c>
    </row>
    <row r="29" spans="1:11" x14ac:dyDescent="0.25">
      <c r="A29" s="15"/>
      <c r="B29" s="17">
        <v>3043982</v>
      </c>
      <c r="C29" s="17" t="s">
        <v>414</v>
      </c>
      <c r="D29" s="21">
        <v>4.5655633827605534E-2</v>
      </c>
    </row>
    <row r="30" spans="1:11" ht="25.5" x14ac:dyDescent="0.25">
      <c r="A30" s="15"/>
      <c r="B30" s="17">
        <v>3043983</v>
      </c>
      <c r="C30" s="17" t="s">
        <v>415</v>
      </c>
      <c r="D30" s="21">
        <v>6.6558883629024304E-2</v>
      </c>
    </row>
    <row r="31" spans="1:11" ht="25.5" x14ac:dyDescent="0.25">
      <c r="A31" s="15"/>
      <c r="B31" s="17">
        <v>3043984</v>
      </c>
      <c r="C31" s="17" t="s">
        <v>416</v>
      </c>
      <c r="D31" s="21">
        <v>3.6791778797196154E-2</v>
      </c>
    </row>
    <row r="32" spans="1:11" ht="26.25" thickBot="1" x14ac:dyDescent="0.3">
      <c r="A32" s="22"/>
      <c r="B32" s="24">
        <v>3044119</v>
      </c>
      <c r="C32" s="24" t="s">
        <v>417</v>
      </c>
      <c r="D32" s="28">
        <v>7.2995698156419708E-2</v>
      </c>
    </row>
  </sheetData>
  <mergeCells count="10">
    <mergeCell ref="A20:D20"/>
    <mergeCell ref="A22:C23"/>
    <mergeCell ref="D22:D23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workbookViewId="0">
      <selection activeCell="J9" sqref="J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90</v>
      </c>
      <c r="B1" s="47" t="s">
        <v>53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1284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14646.631013000002</v>
      </c>
      <c r="I6" s="12">
        <v>15260.275224999998</v>
      </c>
      <c r="J6" s="12">
        <v>860.61463294999999</v>
      </c>
      <c r="K6" s="12">
        <v>0</v>
      </c>
      <c r="L6" s="12">
        <v>860.61463294999999</v>
      </c>
      <c r="M6" s="13">
        <v>0</v>
      </c>
      <c r="N6" s="14">
        <v>5.6395747800151497E-2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13778.125588000004</v>
      </c>
      <c r="I7" s="36">
        <f ca="1">SUM(I8:OFFSET(I6,MATCH("PROYECTOS",$A$8:$A$50,0),0))</f>
        <v>13959.046373999998</v>
      </c>
      <c r="J7" s="36">
        <f ca="1">SUM(J8:OFFSET(J6,MATCH("PROYECTOS",$A$8:$A$50,0),0))</f>
        <v>845.09714162999899</v>
      </c>
      <c r="K7" s="36">
        <f ca="1">SUM(K8:OFFSET(K6,MATCH("PROYECTOS",$A$8:$A$50,0),0))</f>
        <v>0</v>
      </c>
      <c r="L7" s="36">
        <f ca="1">SUM(L8:OFFSET(L6,MATCH("PROYECTOS",$A$8:$A$50,0),0))</f>
        <v>845.09714162999899</v>
      </c>
      <c r="M7" s="37">
        <f ca="1">IFERROR(K7/I7,0)</f>
        <v>0</v>
      </c>
      <c r="N7" s="38">
        <f ca="1">IFERROR(SUM(K7,L7)/I7,0)</f>
        <v>6.0541180177183865E-2</v>
      </c>
      <c r="O7" s="62"/>
      <c r="P7" s="36"/>
      <c r="Q7" s="38"/>
    </row>
    <row r="8" spans="1:17" ht="25.5" x14ac:dyDescent="0.25">
      <c r="A8" s="15"/>
      <c r="B8" s="17">
        <v>5000244</v>
      </c>
      <c r="C8" s="17" t="s">
        <v>1290</v>
      </c>
      <c r="D8" s="66">
        <v>3000388</v>
      </c>
      <c r="E8" s="17" t="s">
        <v>1288</v>
      </c>
      <c r="F8" s="67">
        <v>199</v>
      </c>
      <c r="G8" s="17" t="s">
        <v>1317</v>
      </c>
      <c r="H8" s="18">
        <v>109.67247000000002</v>
      </c>
      <c r="I8" s="19">
        <v>111.17246999999998</v>
      </c>
      <c r="J8" s="19">
        <f t="shared" ref="J8:J35" si="0">SUM(K8,L8)</f>
        <v>0.36432584999999995</v>
      </c>
      <c r="K8" s="19">
        <v>0</v>
      </c>
      <c r="L8" s="19">
        <v>0.36432584999999995</v>
      </c>
      <c r="M8" s="20">
        <f t="shared" ref="M8:M36" si="1">IFERROR(K8/I8,0)</f>
        <v>0</v>
      </c>
      <c r="N8" s="21">
        <f t="shared" ref="N8:N36" si="2">IFERROR(SUM(K8,L8)/I8,0)</f>
        <v>3.2771229244074546E-3</v>
      </c>
      <c r="O8" s="68">
        <v>0.65913988999999995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5000252</v>
      </c>
      <c r="C9" s="17" t="s">
        <v>1291</v>
      </c>
      <c r="D9" s="66">
        <v>3000388</v>
      </c>
      <c r="E9" s="17" t="s">
        <v>1288</v>
      </c>
      <c r="F9" s="67">
        <v>60</v>
      </c>
      <c r="G9" s="17" t="s">
        <v>315</v>
      </c>
      <c r="H9" s="18">
        <v>9.0468599999999988</v>
      </c>
      <c r="I9" s="19">
        <v>7.5468600000000006</v>
      </c>
      <c r="J9" s="19">
        <f t="shared" si="0"/>
        <v>1.42133E-2</v>
      </c>
      <c r="K9" s="19">
        <v>0</v>
      </c>
      <c r="L9" s="19">
        <v>1.42133E-2</v>
      </c>
      <c r="M9" s="20">
        <f t="shared" si="1"/>
        <v>0</v>
      </c>
      <c r="N9" s="21">
        <f t="shared" si="2"/>
        <v>1.8833395610889825E-3</v>
      </c>
      <c r="O9" s="68">
        <v>1.42133E-2</v>
      </c>
      <c r="P9" s="19">
        <v>1</v>
      </c>
      <c r="Q9" s="21">
        <f t="shared" ref="Q9:Q35" si="3">IFERROR(P9/O9,0)</f>
        <v>70.356637796992956</v>
      </c>
    </row>
    <row r="10" spans="1:17" ht="25.5" x14ac:dyDescent="0.25">
      <c r="A10" s="15"/>
      <c r="B10" s="17">
        <v>5000253</v>
      </c>
      <c r="C10" s="17" t="s">
        <v>1292</v>
      </c>
      <c r="D10" s="66">
        <v>3000388</v>
      </c>
      <c r="E10" s="17" t="s">
        <v>1288</v>
      </c>
      <c r="F10" s="67">
        <v>60</v>
      </c>
      <c r="G10" s="17" t="s">
        <v>315</v>
      </c>
      <c r="H10" s="18">
        <v>2.6878580000000003</v>
      </c>
      <c r="I10" s="19">
        <v>2.6878580000000003</v>
      </c>
      <c r="J10" s="19">
        <f t="shared" si="0"/>
        <v>0.3525665</v>
      </c>
      <c r="K10" s="19">
        <v>0</v>
      </c>
      <c r="L10" s="19">
        <v>0.3525665</v>
      </c>
      <c r="M10" s="20">
        <f t="shared" si="1"/>
        <v>0</v>
      </c>
      <c r="N10" s="21">
        <f t="shared" si="2"/>
        <v>0.13117006181130103</v>
      </c>
      <c r="O10" s="68">
        <v>0.21506649999999999</v>
      </c>
      <c r="P10" s="19">
        <v>0</v>
      </c>
      <c r="Q10" s="21">
        <f t="shared" si="3"/>
        <v>0</v>
      </c>
    </row>
    <row r="11" spans="1:17" x14ac:dyDescent="0.25">
      <c r="A11" s="15"/>
      <c r="B11" s="17">
        <v>5000276</v>
      </c>
      <c r="C11" s="17" t="s">
        <v>516</v>
      </c>
      <c r="D11" s="66">
        <v>3000001</v>
      </c>
      <c r="E11" s="17" t="s">
        <v>281</v>
      </c>
      <c r="F11" s="67">
        <v>1</v>
      </c>
      <c r="G11" s="17" t="s">
        <v>535</v>
      </c>
      <c r="H11" s="18">
        <v>227.87741700000009</v>
      </c>
      <c r="I11" s="19">
        <v>314.42912900000005</v>
      </c>
      <c r="J11" s="19">
        <f t="shared" si="0"/>
        <v>2.6636628</v>
      </c>
      <c r="K11" s="19">
        <v>0</v>
      </c>
      <c r="L11" s="19">
        <v>2.6636628</v>
      </c>
      <c r="M11" s="20">
        <f t="shared" si="1"/>
        <v>0</v>
      </c>
      <c r="N11" s="21">
        <f t="shared" si="2"/>
        <v>8.4714250504443547E-3</v>
      </c>
      <c r="O11" s="68">
        <v>3.7731737299999994</v>
      </c>
      <c r="P11" s="19">
        <v>2262.5</v>
      </c>
      <c r="Q11" s="21">
        <f t="shared" si="3"/>
        <v>599.62783637847508</v>
      </c>
    </row>
    <row r="12" spans="1:17" ht="25.5" x14ac:dyDescent="0.25">
      <c r="A12" s="15"/>
      <c r="B12" s="17">
        <v>5003128</v>
      </c>
      <c r="C12" s="17" t="s">
        <v>1293</v>
      </c>
      <c r="D12" s="66">
        <v>3000743</v>
      </c>
      <c r="E12" s="17" t="s">
        <v>1289</v>
      </c>
      <c r="F12" s="67">
        <v>200</v>
      </c>
      <c r="G12" s="17" t="s">
        <v>1318</v>
      </c>
      <c r="H12" s="18">
        <v>7.2253599999999993</v>
      </c>
      <c r="I12" s="19">
        <v>9.5064430000000009</v>
      </c>
      <c r="J12" s="19">
        <f t="shared" si="0"/>
        <v>9.1100749999999994E-2</v>
      </c>
      <c r="K12" s="19">
        <v>0</v>
      </c>
      <c r="L12" s="19">
        <v>9.1100749999999994E-2</v>
      </c>
      <c r="M12" s="20">
        <f t="shared" si="1"/>
        <v>0</v>
      </c>
      <c r="N12" s="21">
        <f t="shared" si="2"/>
        <v>9.5830533039539586E-3</v>
      </c>
      <c r="O12" s="68">
        <v>8.7826799999999997E-2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5003145</v>
      </c>
      <c r="C13" s="17" t="s">
        <v>1294</v>
      </c>
      <c r="D13" s="66">
        <v>3000388</v>
      </c>
      <c r="E13" s="17" t="s">
        <v>1288</v>
      </c>
      <c r="F13" s="67">
        <v>60</v>
      </c>
      <c r="G13" s="17" t="s">
        <v>315</v>
      </c>
      <c r="H13" s="18">
        <v>2.6771280000000006</v>
      </c>
      <c r="I13" s="19">
        <v>2.6771280000000002</v>
      </c>
      <c r="J13" s="19">
        <f t="shared" si="0"/>
        <v>3.5632479999999994E-2</v>
      </c>
      <c r="K13" s="19">
        <v>0</v>
      </c>
      <c r="L13" s="19">
        <v>3.5632479999999994E-2</v>
      </c>
      <c r="M13" s="20">
        <f t="shared" si="1"/>
        <v>0</v>
      </c>
      <c r="N13" s="21">
        <f t="shared" si="2"/>
        <v>1.3309965007276452E-2</v>
      </c>
      <c r="O13" s="68">
        <v>3.5023589999999993E-2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5004409</v>
      </c>
      <c r="C14" s="17" t="s">
        <v>1295</v>
      </c>
      <c r="D14" s="66">
        <v>3000743</v>
      </c>
      <c r="E14" s="17" t="s">
        <v>1289</v>
      </c>
      <c r="F14" s="67">
        <v>237</v>
      </c>
      <c r="G14" s="17" t="s">
        <v>1319</v>
      </c>
      <c r="H14" s="18">
        <v>228.437162</v>
      </c>
      <c r="I14" s="19">
        <v>231.20312100000001</v>
      </c>
      <c r="J14" s="19">
        <f t="shared" si="0"/>
        <v>0.25770292</v>
      </c>
      <c r="K14" s="19">
        <v>0</v>
      </c>
      <c r="L14" s="19">
        <v>0.25770292</v>
      </c>
      <c r="M14" s="20">
        <f t="shared" si="1"/>
        <v>0</v>
      </c>
      <c r="N14" s="21">
        <f t="shared" si="2"/>
        <v>1.1146169605556493E-3</v>
      </c>
      <c r="O14" s="68">
        <v>3.0311909899999998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5004410</v>
      </c>
      <c r="C15" s="17" t="s">
        <v>1296</v>
      </c>
      <c r="D15" s="66">
        <v>3000743</v>
      </c>
      <c r="E15" s="17" t="s">
        <v>1289</v>
      </c>
      <c r="F15" s="67">
        <v>200</v>
      </c>
      <c r="G15" s="17" t="s">
        <v>1318</v>
      </c>
      <c r="H15" s="18">
        <v>37.318780000000004</v>
      </c>
      <c r="I15" s="19">
        <v>34.254080999999992</v>
      </c>
      <c r="J15" s="19">
        <f t="shared" si="0"/>
        <v>0.28630530999999998</v>
      </c>
      <c r="K15" s="19">
        <v>0</v>
      </c>
      <c r="L15" s="19">
        <v>0.28630530999999998</v>
      </c>
      <c r="M15" s="20">
        <f t="shared" si="1"/>
        <v>0</v>
      </c>
      <c r="N15" s="21">
        <f t="shared" si="2"/>
        <v>8.3582832071892408E-3</v>
      </c>
      <c r="O15" s="68">
        <v>8.7913248100000008</v>
      </c>
      <c r="P15" s="19">
        <v>55000</v>
      </c>
      <c r="Q15" s="21">
        <f t="shared" si="3"/>
        <v>6256.1674364981172</v>
      </c>
    </row>
    <row r="16" spans="1:17" ht="51" x14ac:dyDescent="0.25">
      <c r="A16" s="15"/>
      <c r="B16" s="17">
        <v>5005628</v>
      </c>
      <c r="C16" s="17" t="s">
        <v>1297</v>
      </c>
      <c r="D16" s="66">
        <v>3000385</v>
      </c>
      <c r="E16" s="17" t="s">
        <v>1285</v>
      </c>
      <c r="F16" s="67">
        <v>236</v>
      </c>
      <c r="G16" s="17" t="s">
        <v>1320</v>
      </c>
      <c r="H16" s="18">
        <v>9941.3277330000001</v>
      </c>
      <c r="I16" s="19">
        <v>10012.003952999998</v>
      </c>
      <c r="J16" s="19">
        <f t="shared" si="0"/>
        <v>764.56834203999915</v>
      </c>
      <c r="K16" s="19">
        <v>0</v>
      </c>
      <c r="L16" s="19">
        <v>764.56834203999915</v>
      </c>
      <c r="M16" s="20">
        <f t="shared" si="1"/>
        <v>0</v>
      </c>
      <c r="N16" s="21">
        <f t="shared" si="2"/>
        <v>7.6365165817868438E-2</v>
      </c>
      <c r="O16" s="68">
        <v>659.59912949999898</v>
      </c>
      <c r="P16" s="19">
        <v>41723</v>
      </c>
      <c r="Q16" s="21">
        <f t="shared" si="3"/>
        <v>63.255086512360329</v>
      </c>
    </row>
    <row r="17" spans="1:17" ht="51" x14ac:dyDescent="0.25">
      <c r="A17" s="15"/>
      <c r="B17" s="17">
        <v>5005629</v>
      </c>
      <c r="C17" s="17" t="s">
        <v>1298</v>
      </c>
      <c r="D17" s="66">
        <v>3000385</v>
      </c>
      <c r="E17" s="17" t="s">
        <v>1285</v>
      </c>
      <c r="F17" s="67">
        <v>236</v>
      </c>
      <c r="G17" s="17" t="s">
        <v>1320</v>
      </c>
      <c r="H17" s="18">
        <v>757.61370900000077</v>
      </c>
      <c r="I17" s="19">
        <v>776.77813400000048</v>
      </c>
      <c r="J17" s="19">
        <f t="shared" si="0"/>
        <v>63.365526099999968</v>
      </c>
      <c r="K17" s="19">
        <v>0</v>
      </c>
      <c r="L17" s="19">
        <v>63.365526099999968</v>
      </c>
      <c r="M17" s="20">
        <f t="shared" si="1"/>
        <v>0</v>
      </c>
      <c r="N17" s="21">
        <f t="shared" si="2"/>
        <v>8.1574806661589075E-2</v>
      </c>
      <c r="O17" s="68">
        <v>62.144164640000014</v>
      </c>
      <c r="P17" s="19">
        <v>3514</v>
      </c>
      <c r="Q17" s="21">
        <f t="shared" si="3"/>
        <v>56.545936699874176</v>
      </c>
    </row>
    <row r="18" spans="1:17" ht="63.75" x14ac:dyDescent="0.25">
      <c r="A18" s="15"/>
      <c r="B18" s="17">
        <v>5005630</v>
      </c>
      <c r="C18" s="17" t="s">
        <v>1299</v>
      </c>
      <c r="D18" s="66">
        <v>3000385</v>
      </c>
      <c r="E18" s="17" t="s">
        <v>1285</v>
      </c>
      <c r="F18" s="67">
        <v>536</v>
      </c>
      <c r="G18" s="17" t="s">
        <v>1321</v>
      </c>
      <c r="H18" s="18">
        <v>1158.2562019999998</v>
      </c>
      <c r="I18" s="19">
        <v>1166.020092</v>
      </c>
      <c r="J18" s="19">
        <f t="shared" si="0"/>
        <v>7.4228309000000099</v>
      </c>
      <c r="K18" s="19">
        <v>0</v>
      </c>
      <c r="L18" s="19">
        <v>7.4228309000000099</v>
      </c>
      <c r="M18" s="20">
        <f t="shared" si="1"/>
        <v>0</v>
      </c>
      <c r="N18" s="21">
        <f t="shared" si="2"/>
        <v>6.3659545413733828E-3</v>
      </c>
      <c r="O18" s="68">
        <v>153.93336711999993</v>
      </c>
      <c r="P18" s="19">
        <v>11672</v>
      </c>
      <c r="Q18" s="21">
        <f t="shared" si="3"/>
        <v>75.825015838840216</v>
      </c>
    </row>
    <row r="19" spans="1:17" ht="25.5" x14ac:dyDescent="0.25">
      <c r="A19" s="15"/>
      <c r="B19" s="17">
        <v>5005631</v>
      </c>
      <c r="C19" s="17" t="s">
        <v>1300</v>
      </c>
      <c r="D19" s="66">
        <v>3000386</v>
      </c>
      <c r="E19" s="17" t="s">
        <v>1286</v>
      </c>
      <c r="F19" s="67">
        <v>240</v>
      </c>
      <c r="G19" s="17" t="s">
        <v>1011</v>
      </c>
      <c r="H19" s="18">
        <v>98.001878000000033</v>
      </c>
      <c r="I19" s="19">
        <v>42.904081000000005</v>
      </c>
      <c r="J19" s="19">
        <f t="shared" si="0"/>
        <v>1.0439590399999998</v>
      </c>
      <c r="K19" s="19">
        <v>0</v>
      </c>
      <c r="L19" s="19">
        <v>1.0439590399999998</v>
      </c>
      <c r="M19" s="20">
        <f t="shared" si="1"/>
        <v>0</v>
      </c>
      <c r="N19" s="21">
        <f t="shared" si="2"/>
        <v>2.4332394860060041E-2</v>
      </c>
      <c r="O19" s="68">
        <v>2.2171221000000005</v>
      </c>
      <c r="P19" s="19">
        <v>2860</v>
      </c>
      <c r="Q19" s="21">
        <f t="shared" si="3"/>
        <v>1289.9605303650167</v>
      </c>
    </row>
    <row r="20" spans="1:17" ht="25.5" x14ac:dyDescent="0.25">
      <c r="A20" s="15"/>
      <c r="B20" s="17">
        <v>5005632</v>
      </c>
      <c r="C20" s="17" t="s">
        <v>1301</v>
      </c>
      <c r="D20" s="66">
        <v>3000386</v>
      </c>
      <c r="E20" s="17" t="s">
        <v>1286</v>
      </c>
      <c r="F20" s="67">
        <v>240</v>
      </c>
      <c r="G20" s="17" t="s">
        <v>1011</v>
      </c>
      <c r="H20" s="18">
        <v>16.301960000000001</v>
      </c>
      <c r="I20" s="19">
        <v>39.704445</v>
      </c>
      <c r="J20" s="19">
        <f t="shared" si="0"/>
        <v>0.19336184000000001</v>
      </c>
      <c r="K20" s="19">
        <v>0</v>
      </c>
      <c r="L20" s="19">
        <v>0.19336184000000001</v>
      </c>
      <c r="M20" s="20">
        <f t="shared" si="1"/>
        <v>0</v>
      </c>
      <c r="N20" s="21">
        <f t="shared" si="2"/>
        <v>4.8700300432357136E-3</v>
      </c>
      <c r="O20" s="68">
        <v>0.19257373999999999</v>
      </c>
      <c r="P20" s="19">
        <v>12000</v>
      </c>
      <c r="Q20" s="21">
        <f t="shared" si="3"/>
        <v>62313.792108934482</v>
      </c>
    </row>
    <row r="21" spans="1:17" ht="51" x14ac:dyDescent="0.25">
      <c r="A21" s="15"/>
      <c r="B21" s="17">
        <v>5005634</v>
      </c>
      <c r="C21" s="17" t="s">
        <v>1302</v>
      </c>
      <c r="D21" s="66">
        <v>3000386</v>
      </c>
      <c r="E21" s="17" t="s">
        <v>1286</v>
      </c>
      <c r="F21" s="67">
        <v>240</v>
      </c>
      <c r="G21" s="17" t="s">
        <v>1011</v>
      </c>
      <c r="H21" s="18">
        <v>16.287169999999996</v>
      </c>
      <c r="I21" s="19">
        <v>7.2825639999999998</v>
      </c>
      <c r="J21" s="19">
        <f t="shared" si="0"/>
        <v>1.125E-2</v>
      </c>
      <c r="K21" s="19">
        <v>0</v>
      </c>
      <c r="L21" s="19">
        <v>1.125E-2</v>
      </c>
      <c r="M21" s="20">
        <f t="shared" si="1"/>
        <v>0</v>
      </c>
      <c r="N21" s="21">
        <f t="shared" si="2"/>
        <v>1.5447856002364002E-3</v>
      </c>
      <c r="O21" s="68">
        <v>0</v>
      </c>
      <c r="P21" s="19">
        <v>210062</v>
      </c>
      <c r="Q21" s="21">
        <f t="shared" si="3"/>
        <v>0</v>
      </c>
    </row>
    <row r="22" spans="1:17" ht="51" x14ac:dyDescent="0.25">
      <c r="A22" s="15"/>
      <c r="B22" s="17">
        <v>5005635</v>
      </c>
      <c r="C22" s="17" t="s">
        <v>1303</v>
      </c>
      <c r="D22" s="66">
        <v>3000386</v>
      </c>
      <c r="E22" s="17" t="s">
        <v>1286</v>
      </c>
      <c r="F22" s="67">
        <v>240</v>
      </c>
      <c r="G22" s="17" t="s">
        <v>1011</v>
      </c>
      <c r="H22" s="18">
        <v>8.2955239999999986</v>
      </c>
      <c r="I22" s="19">
        <v>4.7709150000000005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0</v>
      </c>
      <c r="P22" s="19">
        <v>0</v>
      </c>
      <c r="Q22" s="21">
        <f t="shared" si="3"/>
        <v>0</v>
      </c>
    </row>
    <row r="23" spans="1:17" ht="51" x14ac:dyDescent="0.25">
      <c r="A23" s="15"/>
      <c r="B23" s="17">
        <v>5005636</v>
      </c>
      <c r="C23" s="17" t="s">
        <v>1304</v>
      </c>
      <c r="D23" s="66">
        <v>3000386</v>
      </c>
      <c r="E23" s="17" t="s">
        <v>1286</v>
      </c>
      <c r="F23" s="67">
        <v>240</v>
      </c>
      <c r="G23" s="17" t="s">
        <v>1011</v>
      </c>
      <c r="H23" s="18">
        <v>105.75657899999996</v>
      </c>
      <c r="I23" s="19">
        <v>106.90825900000002</v>
      </c>
      <c r="J23" s="19">
        <f t="shared" si="0"/>
        <v>0.580457</v>
      </c>
      <c r="K23" s="19">
        <v>0</v>
      </c>
      <c r="L23" s="19">
        <v>0.580457</v>
      </c>
      <c r="M23" s="20">
        <f t="shared" si="1"/>
        <v>0</v>
      </c>
      <c r="N23" s="21">
        <f t="shared" si="2"/>
        <v>5.4294869772409252E-3</v>
      </c>
      <c r="O23" s="68">
        <v>1.0147135300000001</v>
      </c>
      <c r="P23" s="19">
        <v>423886.30099999998</v>
      </c>
      <c r="Q23" s="21">
        <f t="shared" si="3"/>
        <v>417739.8728486452</v>
      </c>
    </row>
    <row r="24" spans="1:17" ht="38.25" x14ac:dyDescent="0.25">
      <c r="A24" s="15"/>
      <c r="B24" s="17">
        <v>5005637</v>
      </c>
      <c r="C24" s="17" t="s">
        <v>1305</v>
      </c>
      <c r="D24" s="66">
        <v>3000386</v>
      </c>
      <c r="E24" s="17" t="s">
        <v>1286</v>
      </c>
      <c r="F24" s="67">
        <v>240</v>
      </c>
      <c r="G24" s="17" t="s">
        <v>1011</v>
      </c>
      <c r="H24" s="18">
        <v>102.27202799999996</v>
      </c>
      <c r="I24" s="19">
        <v>139.17257899999996</v>
      </c>
      <c r="J24" s="19">
        <f t="shared" si="0"/>
        <v>1.6327718900000001</v>
      </c>
      <c r="K24" s="19">
        <v>0</v>
      </c>
      <c r="L24" s="19">
        <v>1.6327718900000001</v>
      </c>
      <c r="M24" s="20">
        <f t="shared" si="1"/>
        <v>0</v>
      </c>
      <c r="N24" s="21">
        <f t="shared" si="2"/>
        <v>1.173199420267983E-2</v>
      </c>
      <c r="O24" s="68">
        <v>2.1877351599999999</v>
      </c>
      <c r="P24" s="19">
        <v>221028.00200000001</v>
      </c>
      <c r="Q24" s="21">
        <f t="shared" si="3"/>
        <v>101030.5113896876</v>
      </c>
    </row>
    <row r="25" spans="1:17" ht="38.25" x14ac:dyDescent="0.25">
      <c r="A25" s="15"/>
      <c r="B25" s="17">
        <v>5005638</v>
      </c>
      <c r="C25" s="17" t="s">
        <v>1306</v>
      </c>
      <c r="D25" s="66">
        <v>3000386</v>
      </c>
      <c r="E25" s="17" t="s">
        <v>1286</v>
      </c>
      <c r="F25" s="67">
        <v>240</v>
      </c>
      <c r="G25" s="17" t="s">
        <v>1011</v>
      </c>
      <c r="H25" s="18">
        <v>72.411101999999971</v>
      </c>
      <c r="I25" s="19">
        <v>77.833337999999998</v>
      </c>
      <c r="J25" s="19">
        <f t="shared" si="0"/>
        <v>0.37987269000000001</v>
      </c>
      <c r="K25" s="19">
        <v>0</v>
      </c>
      <c r="L25" s="19">
        <v>0.37987269000000001</v>
      </c>
      <c r="M25" s="20">
        <f t="shared" si="1"/>
        <v>0</v>
      </c>
      <c r="N25" s="21">
        <f t="shared" si="2"/>
        <v>4.8805910135834088E-3</v>
      </c>
      <c r="O25" s="68">
        <v>0.43970012000000003</v>
      </c>
      <c r="P25" s="19">
        <v>1612</v>
      </c>
      <c r="Q25" s="21">
        <f t="shared" si="3"/>
        <v>3666.1350012822372</v>
      </c>
    </row>
    <row r="26" spans="1:17" ht="38.25" x14ac:dyDescent="0.25">
      <c r="A26" s="15"/>
      <c r="B26" s="17">
        <v>5005639</v>
      </c>
      <c r="C26" s="17" t="s">
        <v>1307</v>
      </c>
      <c r="D26" s="66">
        <v>3000386</v>
      </c>
      <c r="E26" s="17" t="s">
        <v>1286</v>
      </c>
      <c r="F26" s="67">
        <v>236</v>
      </c>
      <c r="G26" s="17" t="s">
        <v>1320</v>
      </c>
      <c r="H26" s="18">
        <v>94.146295999999978</v>
      </c>
      <c r="I26" s="19">
        <v>76.782617999999999</v>
      </c>
      <c r="J26" s="19">
        <f t="shared" si="0"/>
        <v>0.39360302000000008</v>
      </c>
      <c r="K26" s="19">
        <v>0</v>
      </c>
      <c r="L26" s="19">
        <v>0.39360302000000008</v>
      </c>
      <c r="M26" s="20">
        <f t="shared" si="1"/>
        <v>0</v>
      </c>
      <c r="N26" s="21">
        <f t="shared" si="2"/>
        <v>5.1261995260437733E-3</v>
      </c>
      <c r="O26" s="68">
        <v>0.29711397000000001</v>
      </c>
      <c r="P26" s="19">
        <v>720</v>
      </c>
      <c r="Q26" s="21">
        <f t="shared" si="3"/>
        <v>2423.3125086646041</v>
      </c>
    </row>
    <row r="27" spans="1:17" ht="63.75" x14ac:dyDescent="0.25">
      <c r="A27" s="15"/>
      <c r="B27" s="17">
        <v>5005640</v>
      </c>
      <c r="C27" s="17" t="s">
        <v>1308</v>
      </c>
      <c r="D27" s="66">
        <v>3000387</v>
      </c>
      <c r="E27" s="17" t="s">
        <v>1287</v>
      </c>
      <c r="F27" s="67">
        <v>236</v>
      </c>
      <c r="G27" s="17" t="s">
        <v>1320</v>
      </c>
      <c r="H27" s="18">
        <v>6.1259479999999993</v>
      </c>
      <c r="I27" s="19">
        <v>6.5457159999999996</v>
      </c>
      <c r="J27" s="19">
        <f t="shared" si="0"/>
        <v>0.21559409999999998</v>
      </c>
      <c r="K27" s="19">
        <v>0</v>
      </c>
      <c r="L27" s="19">
        <v>0.21559409999999998</v>
      </c>
      <c r="M27" s="20">
        <f t="shared" si="1"/>
        <v>0</v>
      </c>
      <c r="N27" s="21">
        <f t="shared" si="2"/>
        <v>3.2936671862940588E-2</v>
      </c>
      <c r="O27" s="68">
        <v>0.29556138000000004</v>
      </c>
      <c r="P27" s="19">
        <v>0</v>
      </c>
      <c r="Q27" s="21">
        <f t="shared" si="3"/>
        <v>0</v>
      </c>
    </row>
    <row r="28" spans="1:17" ht="51" x14ac:dyDescent="0.25">
      <c r="A28" s="15"/>
      <c r="B28" s="17">
        <v>5005641</v>
      </c>
      <c r="C28" s="17" t="s">
        <v>1309</v>
      </c>
      <c r="D28" s="66">
        <v>3000387</v>
      </c>
      <c r="E28" s="17" t="s">
        <v>1287</v>
      </c>
      <c r="F28" s="67">
        <v>236</v>
      </c>
      <c r="G28" s="17" t="s">
        <v>1320</v>
      </c>
      <c r="H28" s="18">
        <v>3.4250400000000001</v>
      </c>
      <c r="I28" s="19">
        <v>3.7949520000000003</v>
      </c>
      <c r="J28" s="19">
        <f t="shared" si="0"/>
        <v>0.21915919</v>
      </c>
      <c r="K28" s="19">
        <v>0</v>
      </c>
      <c r="L28" s="19">
        <v>0.21915919</v>
      </c>
      <c r="M28" s="20">
        <f t="shared" si="1"/>
        <v>0</v>
      </c>
      <c r="N28" s="21">
        <f t="shared" si="2"/>
        <v>5.7750187617656296E-2</v>
      </c>
      <c r="O28" s="68">
        <v>0.31079954999999998</v>
      </c>
      <c r="P28" s="19">
        <v>0</v>
      </c>
      <c r="Q28" s="21">
        <f t="shared" si="3"/>
        <v>0</v>
      </c>
    </row>
    <row r="29" spans="1:17" ht="51" x14ac:dyDescent="0.25">
      <c r="A29" s="15"/>
      <c r="B29" s="17">
        <v>5005642</v>
      </c>
      <c r="C29" s="17" t="s">
        <v>1310</v>
      </c>
      <c r="D29" s="66">
        <v>3000387</v>
      </c>
      <c r="E29" s="17" t="s">
        <v>1287</v>
      </c>
      <c r="F29" s="67">
        <v>408</v>
      </c>
      <c r="G29" s="17" t="s">
        <v>849</v>
      </c>
      <c r="H29" s="18">
        <v>362.77402499999982</v>
      </c>
      <c r="I29" s="19">
        <v>301.15612499999997</v>
      </c>
      <c r="J29" s="19">
        <f t="shared" si="0"/>
        <v>0.11838756000000002</v>
      </c>
      <c r="K29" s="19">
        <v>0</v>
      </c>
      <c r="L29" s="19">
        <v>0.11838756000000002</v>
      </c>
      <c r="M29" s="20">
        <f t="shared" si="1"/>
        <v>0</v>
      </c>
      <c r="N29" s="21">
        <f t="shared" si="2"/>
        <v>3.9311025136878761E-4</v>
      </c>
      <c r="O29" s="68">
        <v>25.924461659999999</v>
      </c>
      <c r="P29" s="19">
        <v>159217.5</v>
      </c>
      <c r="Q29" s="21">
        <f t="shared" si="3"/>
        <v>6141.593298566494</v>
      </c>
    </row>
    <row r="30" spans="1:17" ht="51" x14ac:dyDescent="0.25">
      <c r="A30" s="15"/>
      <c r="B30" s="17">
        <v>5005643</v>
      </c>
      <c r="C30" s="17" t="s">
        <v>1311</v>
      </c>
      <c r="D30" s="66">
        <v>3000387</v>
      </c>
      <c r="E30" s="17" t="s">
        <v>1287</v>
      </c>
      <c r="F30" s="67">
        <v>408</v>
      </c>
      <c r="G30" s="17" t="s">
        <v>849</v>
      </c>
      <c r="H30" s="18">
        <v>21.019890999999994</v>
      </c>
      <c r="I30" s="19">
        <v>21.122359000000003</v>
      </c>
      <c r="J30" s="19">
        <f t="shared" si="0"/>
        <v>0</v>
      </c>
      <c r="K30" s="19">
        <v>0</v>
      </c>
      <c r="L30" s="19">
        <v>0</v>
      </c>
      <c r="M30" s="20">
        <f t="shared" si="1"/>
        <v>0</v>
      </c>
      <c r="N30" s="21">
        <f t="shared" si="2"/>
        <v>0</v>
      </c>
      <c r="O30" s="68">
        <v>2.81045736</v>
      </c>
      <c r="P30" s="19">
        <v>3337.5</v>
      </c>
      <c r="Q30" s="21">
        <f t="shared" si="3"/>
        <v>1187.5291358272023</v>
      </c>
    </row>
    <row r="31" spans="1:17" ht="51" x14ac:dyDescent="0.25">
      <c r="A31" s="15"/>
      <c r="B31" s="17">
        <v>5005644</v>
      </c>
      <c r="C31" s="17" t="s">
        <v>1312</v>
      </c>
      <c r="D31" s="66">
        <v>3000387</v>
      </c>
      <c r="E31" s="17" t="s">
        <v>1287</v>
      </c>
      <c r="F31" s="67">
        <v>7</v>
      </c>
      <c r="G31" s="17" t="s">
        <v>1013</v>
      </c>
      <c r="H31" s="18">
        <v>58.924312</v>
      </c>
      <c r="I31" s="19">
        <v>246.64374399999991</v>
      </c>
      <c r="J31" s="19">
        <f t="shared" si="0"/>
        <v>5.9899999999999997E-3</v>
      </c>
      <c r="K31" s="19">
        <v>0</v>
      </c>
      <c r="L31" s="19">
        <v>5.9899999999999997E-3</v>
      </c>
      <c r="M31" s="20">
        <f t="shared" si="1"/>
        <v>0</v>
      </c>
      <c r="N31" s="21">
        <f t="shared" si="2"/>
        <v>2.4286040678980293E-5</v>
      </c>
      <c r="O31" s="68">
        <v>4.4719125999999996</v>
      </c>
      <c r="P31" s="19">
        <v>855</v>
      </c>
      <c r="Q31" s="21">
        <f t="shared" si="3"/>
        <v>191.19336097937156</v>
      </c>
    </row>
    <row r="32" spans="1:17" ht="51" x14ac:dyDescent="0.25">
      <c r="A32" s="15"/>
      <c r="B32" s="17">
        <v>5005645</v>
      </c>
      <c r="C32" s="17" t="s">
        <v>1313</v>
      </c>
      <c r="D32" s="66">
        <v>3000387</v>
      </c>
      <c r="E32" s="17" t="s">
        <v>1287</v>
      </c>
      <c r="F32" s="67">
        <v>7</v>
      </c>
      <c r="G32" s="17" t="s">
        <v>1013</v>
      </c>
      <c r="H32" s="18">
        <v>7.9120099999999987</v>
      </c>
      <c r="I32" s="19">
        <v>7.9120099999999995</v>
      </c>
      <c r="J32" s="19">
        <f t="shared" si="0"/>
        <v>0</v>
      </c>
      <c r="K32" s="19">
        <v>0</v>
      </c>
      <c r="L32" s="19">
        <v>0</v>
      </c>
      <c r="M32" s="20">
        <f t="shared" si="1"/>
        <v>0</v>
      </c>
      <c r="N32" s="21">
        <f t="shared" si="2"/>
        <v>0</v>
      </c>
      <c r="O32" s="68">
        <v>0</v>
      </c>
      <c r="P32" s="19">
        <v>0</v>
      </c>
      <c r="Q32" s="21">
        <f t="shared" si="3"/>
        <v>0</v>
      </c>
    </row>
    <row r="33" spans="1:17" ht="51" x14ac:dyDescent="0.25">
      <c r="A33" s="15"/>
      <c r="B33" s="17">
        <v>5005646</v>
      </c>
      <c r="C33" s="17" t="s">
        <v>1314</v>
      </c>
      <c r="D33" s="66">
        <v>3000387</v>
      </c>
      <c r="E33" s="17" t="s">
        <v>1287</v>
      </c>
      <c r="F33" s="67">
        <v>7</v>
      </c>
      <c r="G33" s="17" t="s">
        <v>1013</v>
      </c>
      <c r="H33" s="18">
        <v>28.086601999999985</v>
      </c>
      <c r="I33" s="19">
        <v>27.814503999999992</v>
      </c>
      <c r="J33" s="19">
        <f t="shared" si="0"/>
        <v>0.86981385</v>
      </c>
      <c r="K33" s="19">
        <v>0</v>
      </c>
      <c r="L33" s="19">
        <v>0.86981385</v>
      </c>
      <c r="M33" s="20">
        <f t="shared" si="1"/>
        <v>0</v>
      </c>
      <c r="N33" s="21">
        <f t="shared" si="2"/>
        <v>3.127195257553398E-2</v>
      </c>
      <c r="O33" s="68">
        <v>6.0895573200000008</v>
      </c>
      <c r="P33" s="19">
        <v>5868</v>
      </c>
      <c r="Q33" s="21">
        <f t="shared" si="3"/>
        <v>963.61684300559295</v>
      </c>
    </row>
    <row r="34" spans="1:17" ht="51" x14ac:dyDescent="0.25">
      <c r="A34" s="15"/>
      <c r="B34" s="17">
        <v>5005647</v>
      </c>
      <c r="C34" s="17" t="s">
        <v>1315</v>
      </c>
      <c r="D34" s="66">
        <v>3000387</v>
      </c>
      <c r="E34" s="17" t="s">
        <v>1287</v>
      </c>
      <c r="F34" s="67">
        <v>236</v>
      </c>
      <c r="G34" s="17" t="s">
        <v>1320</v>
      </c>
      <c r="H34" s="18">
        <v>291.56541399999998</v>
      </c>
      <c r="I34" s="19">
        <v>177.739766</v>
      </c>
      <c r="J34" s="19">
        <f t="shared" si="0"/>
        <v>1.07125E-2</v>
      </c>
      <c r="K34" s="19">
        <v>0</v>
      </c>
      <c r="L34" s="19">
        <v>1.07125E-2</v>
      </c>
      <c r="M34" s="20">
        <f t="shared" si="1"/>
        <v>0</v>
      </c>
      <c r="N34" s="21">
        <f t="shared" si="2"/>
        <v>6.0270699354920943E-5</v>
      </c>
      <c r="O34" s="68">
        <v>6.0641466600000014</v>
      </c>
      <c r="P34" s="19">
        <v>718</v>
      </c>
      <c r="Q34" s="21">
        <f t="shared" si="3"/>
        <v>118.40083036514157</v>
      </c>
    </row>
    <row r="35" spans="1:17" ht="51" x14ac:dyDescent="0.25">
      <c r="A35" s="15"/>
      <c r="B35" s="17">
        <v>5005648</v>
      </c>
      <c r="C35" s="17" t="s">
        <v>1316</v>
      </c>
      <c r="D35" s="66">
        <v>3000387</v>
      </c>
      <c r="E35" s="17" t="s">
        <v>1287</v>
      </c>
      <c r="F35" s="67">
        <v>236</v>
      </c>
      <c r="G35" s="17" t="s">
        <v>1320</v>
      </c>
      <c r="H35" s="18">
        <v>2.6791299999999998</v>
      </c>
      <c r="I35" s="19">
        <v>2.6791299999999998</v>
      </c>
      <c r="J35" s="19">
        <f t="shared" si="0"/>
        <v>0</v>
      </c>
      <c r="K35" s="19">
        <v>0</v>
      </c>
      <c r="L35" s="19">
        <v>0</v>
      </c>
      <c r="M35" s="20">
        <f t="shared" si="1"/>
        <v>0</v>
      </c>
      <c r="N35" s="21">
        <f t="shared" si="2"/>
        <v>0</v>
      </c>
      <c r="O35" s="68">
        <v>0</v>
      </c>
      <c r="P35" s="19">
        <v>0</v>
      </c>
      <c r="Q35" s="21">
        <f t="shared" si="3"/>
        <v>0</v>
      </c>
    </row>
    <row r="36" spans="1:17" ht="15.75" thickBot="1" x14ac:dyDescent="0.3">
      <c r="A36" s="39" t="s">
        <v>299</v>
      </c>
      <c r="B36" s="41"/>
      <c r="C36" s="41"/>
      <c r="D36" s="63"/>
      <c r="E36" s="41"/>
      <c r="F36" s="64"/>
      <c r="G36" s="41"/>
      <c r="H36" s="42">
        <f ca="1">OFFSET(H36,-MATCH("PROYECTOS",$A$8:$A$50,0)-1,0)-(OFFSET(H36,-MATCH("PROYECTOS",$A$8:$A$50,0),0))</f>
        <v>868.50542499999756</v>
      </c>
      <c r="I36" s="43">
        <f t="shared" ref="I36:L36" ca="1" si="4">OFFSET(I36,-MATCH("PROYECTOS",$A$8:$A$50,0)-1,0)-(OFFSET(I36,-MATCH("PROYECTOS",$A$8:$A$50,0),0))</f>
        <v>1301.2288509999998</v>
      </c>
      <c r="J36" s="43">
        <f t="shared" ca="1" si="4"/>
        <v>15.517491320001</v>
      </c>
      <c r="K36" s="43">
        <f t="shared" ca="1" si="4"/>
        <v>0</v>
      </c>
      <c r="L36" s="43">
        <f t="shared" ca="1" si="4"/>
        <v>15.517491320001</v>
      </c>
      <c r="M36" s="44">
        <f t="shared" ca="1" si="1"/>
        <v>0</v>
      </c>
      <c r="N36" s="45">
        <f t="shared" ca="1" si="2"/>
        <v>1.1925259194857032E-2</v>
      </c>
      <c r="O36" s="65"/>
      <c r="P36" s="43"/>
      <c r="Q3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91</v>
      </c>
      <c r="B1" s="48" t="s">
        <v>54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1324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710.96227299999998</v>
      </c>
      <c r="E6" s="12">
        <v>794.98907900000006</v>
      </c>
      <c r="F6" s="12">
        <v>2.9194204000000004</v>
      </c>
      <c r="G6" s="12">
        <v>0</v>
      </c>
      <c r="H6" s="12">
        <v>2.9194204000000004</v>
      </c>
      <c r="I6" s="13">
        <v>0</v>
      </c>
      <c r="J6" s="14">
        <v>3.6722773647057862E-3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487.35599600000103</v>
      </c>
      <c r="E7" s="36">
        <f ca="1">SUM(E8:OFFSET(E6,MATCH("GOBIERNOS REGIONALES",$A$8:$A$50,0),0))</f>
        <v>489.50692199999969</v>
      </c>
      <c r="F7" s="36">
        <f ca="1">SUM(F8:OFFSET(F6,MATCH("GOBIERNOS REGIONALES",$A$8:$A$50,0),0))</f>
        <v>1.3316364700000001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1.3316364700000001</v>
      </c>
      <c r="I7" s="37">
        <f ca="1">IFERROR(G7/E7,0)</f>
        <v>0</v>
      </c>
      <c r="J7" s="38">
        <f ca="1">IFERROR(SUM(G7,H7)/E7,0)</f>
        <v>2.7203629002002161E-3</v>
      </c>
      <c r="K7" s="4"/>
    </row>
    <row r="8" spans="1:11" x14ac:dyDescent="0.25">
      <c r="A8" s="15"/>
      <c r="B8" s="16">
        <v>10</v>
      </c>
      <c r="C8" s="17" t="s">
        <v>112</v>
      </c>
      <c r="D8" s="18">
        <v>487.35599600000103</v>
      </c>
      <c r="E8" s="19">
        <v>489.50692199999969</v>
      </c>
      <c r="F8" s="19">
        <f t="shared" ref="F8:F35" si="0">SUM(G8,H8)</f>
        <v>1.3316364700000001</v>
      </c>
      <c r="G8" s="19">
        <v>0</v>
      </c>
      <c r="H8" s="19">
        <v>1.3316364700000001</v>
      </c>
      <c r="I8" s="20">
        <f t="shared" ref="I8:I35" si="1">IFERROR(G8/E8,0)</f>
        <v>0</v>
      </c>
      <c r="J8" s="21">
        <f t="shared" ref="J8:J35" si="2">IFERROR(SUM(G8,H8)/E8,0)</f>
        <v>2.7203629002002161E-3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164.39491100000004</v>
      </c>
      <c r="E9" s="36">
        <f ca="1">SUM(E10:OFFSET(E8,(MATCH("GOBIERNOS LOCALES",$A$8:$A$50,0)-MATCH("GOBIERNOS REGIONALES",$A$8:$A$50,0)),0))</f>
        <v>194.53718900000001</v>
      </c>
      <c r="F9" s="36">
        <f ca="1">SUM(F10:OFFSET(F8,(MATCH("GOBIERNOS LOCALES",$A$8:$A$50,0)-MATCH("GOBIERNOS REGIONALES",$A$8:$A$50,0)),0))</f>
        <v>1.2594805599999999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1.2594805599999999</v>
      </c>
      <c r="I9" s="37">
        <f t="shared" ca="1" si="1"/>
        <v>0</v>
      </c>
      <c r="J9" s="38">
        <f t="shared" ca="1" si="2"/>
        <v>6.4742405628159857E-3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1.2918829999999999</v>
      </c>
      <c r="E10" s="19">
        <v>1.6297299999999999</v>
      </c>
      <c r="F10" s="19">
        <f t="shared" si="0"/>
        <v>2.9735999999999999E-2</v>
      </c>
      <c r="G10" s="19">
        <v>0</v>
      </c>
      <c r="H10" s="19">
        <v>2.9735999999999999E-2</v>
      </c>
      <c r="I10" s="20">
        <f t="shared" si="1"/>
        <v>0</v>
      </c>
      <c r="J10" s="21">
        <f t="shared" si="2"/>
        <v>1.8245967123388537E-2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12.965085999999999</v>
      </c>
      <c r="E11" s="19">
        <v>12.965085999999999</v>
      </c>
      <c r="F11" s="19">
        <f t="shared" si="0"/>
        <v>6.6800000000000002E-3</v>
      </c>
      <c r="G11" s="19">
        <v>0</v>
      </c>
      <c r="H11" s="19">
        <v>6.6800000000000002E-3</v>
      </c>
      <c r="I11" s="20">
        <f t="shared" si="1"/>
        <v>0</v>
      </c>
      <c r="J11" s="21">
        <f t="shared" si="2"/>
        <v>5.1522990283288524E-4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0.72615699999999994</v>
      </c>
      <c r="E12" s="19">
        <v>1.0411570000000001</v>
      </c>
      <c r="F12" s="19">
        <f t="shared" si="0"/>
        <v>7.7132999999999993E-3</v>
      </c>
      <c r="G12" s="19">
        <v>0</v>
      </c>
      <c r="H12" s="19">
        <v>7.7132999999999993E-3</v>
      </c>
      <c r="I12" s="20">
        <f t="shared" si="1"/>
        <v>0</v>
      </c>
      <c r="J12" s="21">
        <f t="shared" si="2"/>
        <v>7.4083927784186236E-3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1.1125239999999998</v>
      </c>
      <c r="E13" s="19">
        <v>2.1822439999999999</v>
      </c>
      <c r="F13" s="19">
        <f t="shared" si="0"/>
        <v>1.333995E-2</v>
      </c>
      <c r="G13" s="19">
        <v>0</v>
      </c>
      <c r="H13" s="19">
        <v>1.333995E-2</v>
      </c>
      <c r="I13" s="20">
        <f t="shared" si="1"/>
        <v>0</v>
      </c>
      <c r="J13" s="21">
        <f t="shared" si="2"/>
        <v>6.112950705787254E-3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1.7229499999999995</v>
      </c>
      <c r="E14" s="19">
        <v>2.7730299999999994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4.5734880000000002</v>
      </c>
      <c r="E15" s="19">
        <v>6.0562159999999992</v>
      </c>
      <c r="F15" s="19">
        <f t="shared" si="0"/>
        <v>8.2129999999999998E-3</v>
      </c>
      <c r="G15" s="19">
        <v>0</v>
      </c>
      <c r="H15" s="19">
        <v>8.2129999999999998E-3</v>
      </c>
      <c r="I15" s="20">
        <f t="shared" si="1"/>
        <v>0</v>
      </c>
      <c r="J15" s="21">
        <f t="shared" si="2"/>
        <v>1.3561273243886944E-3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17.843802</v>
      </c>
      <c r="E16" s="19">
        <v>16.395664</v>
      </c>
      <c r="F16" s="19">
        <f t="shared" si="0"/>
        <v>8.1750210000000004E-2</v>
      </c>
      <c r="G16" s="19">
        <v>0</v>
      </c>
      <c r="H16" s="19">
        <v>8.1750210000000004E-2</v>
      </c>
      <c r="I16" s="20">
        <f t="shared" si="1"/>
        <v>0</v>
      </c>
      <c r="J16" s="21">
        <f t="shared" si="2"/>
        <v>4.9860871752434059E-3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48.448560000000001</v>
      </c>
      <c r="E17" s="19">
        <v>51.308459000000006</v>
      </c>
      <c r="F17" s="19">
        <f t="shared" si="0"/>
        <v>0.60128227000000001</v>
      </c>
      <c r="G17" s="19">
        <v>0</v>
      </c>
      <c r="H17" s="19">
        <v>0.60128227000000001</v>
      </c>
      <c r="I17" s="20">
        <f t="shared" si="1"/>
        <v>0</v>
      </c>
      <c r="J17" s="21">
        <f t="shared" si="2"/>
        <v>1.1718969575757477E-2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22.064475000000002</v>
      </c>
      <c r="E18" s="19">
        <v>22.837651999999999</v>
      </c>
      <c r="F18" s="19">
        <f t="shared" si="0"/>
        <v>1.4019E-2</v>
      </c>
      <c r="G18" s="19">
        <v>0</v>
      </c>
      <c r="H18" s="19">
        <v>1.4019E-2</v>
      </c>
      <c r="I18" s="20">
        <f t="shared" si="1"/>
        <v>0</v>
      </c>
      <c r="J18" s="21">
        <f t="shared" si="2"/>
        <v>6.138546992484167E-4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0.55711299999999986</v>
      </c>
      <c r="E19" s="19">
        <v>0.95311299999999988</v>
      </c>
      <c r="F19" s="19">
        <f t="shared" si="0"/>
        <v>9.5844999999999993E-3</v>
      </c>
      <c r="G19" s="19">
        <v>0</v>
      </c>
      <c r="H19" s="19">
        <v>9.5844999999999993E-3</v>
      </c>
      <c r="I19" s="20">
        <f t="shared" si="1"/>
        <v>0</v>
      </c>
      <c r="J19" s="21">
        <f t="shared" si="2"/>
        <v>1.0055995459090371E-2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7.3047580000000014</v>
      </c>
      <c r="E20" s="19">
        <v>7.8425530000000014</v>
      </c>
      <c r="F20" s="19">
        <f t="shared" si="0"/>
        <v>3.1999899999999998E-3</v>
      </c>
      <c r="G20" s="19">
        <v>0</v>
      </c>
      <c r="H20" s="19">
        <v>3.1999899999999998E-3</v>
      </c>
      <c r="I20" s="20">
        <f t="shared" si="1"/>
        <v>0</v>
      </c>
      <c r="J20" s="21">
        <f t="shared" si="2"/>
        <v>4.0802912010922966E-4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1.0913920000000001</v>
      </c>
      <c r="E21" s="19">
        <v>1.0913920000000001</v>
      </c>
      <c r="F21" s="19">
        <f t="shared" si="0"/>
        <v>3.49E-3</v>
      </c>
      <c r="G21" s="19">
        <v>0</v>
      </c>
      <c r="H21" s="19">
        <v>3.49E-3</v>
      </c>
      <c r="I21" s="20">
        <f t="shared" si="1"/>
        <v>0</v>
      </c>
      <c r="J21" s="21">
        <f t="shared" si="2"/>
        <v>3.197751128833636E-3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2.5208370000000002</v>
      </c>
      <c r="E22" s="19">
        <v>3.2735469999999998</v>
      </c>
      <c r="F22" s="19">
        <f t="shared" si="0"/>
        <v>8.0932999999999995E-3</v>
      </c>
      <c r="G22" s="19">
        <v>0</v>
      </c>
      <c r="H22" s="19">
        <v>8.0932999999999995E-3</v>
      </c>
      <c r="I22" s="20">
        <f t="shared" si="1"/>
        <v>0</v>
      </c>
      <c r="J22" s="21">
        <f t="shared" si="2"/>
        <v>2.4723335269052193E-3</v>
      </c>
      <c r="K22" s="4"/>
    </row>
    <row r="23" spans="1:11" x14ac:dyDescent="0.25">
      <c r="A23" s="15"/>
      <c r="B23" s="16">
        <v>453</v>
      </c>
      <c r="C23" s="17" t="s">
        <v>225</v>
      </c>
      <c r="D23" s="18">
        <v>4.7837630000000013</v>
      </c>
      <c r="E23" s="19">
        <v>5.4955060000000007</v>
      </c>
      <c r="F23" s="19">
        <f t="shared" si="0"/>
        <v>6.2E-4</v>
      </c>
      <c r="G23" s="19">
        <v>0</v>
      </c>
      <c r="H23" s="19">
        <v>6.2E-4</v>
      </c>
      <c r="I23" s="20">
        <f t="shared" si="1"/>
        <v>0</v>
      </c>
      <c r="J23" s="21">
        <f t="shared" si="2"/>
        <v>1.1281945647953072E-4</v>
      </c>
      <c r="K23" s="4"/>
    </row>
    <row r="24" spans="1:11" x14ac:dyDescent="0.25">
      <c r="A24" s="15"/>
      <c r="B24" s="16">
        <v>454</v>
      </c>
      <c r="C24" s="17" t="s">
        <v>226</v>
      </c>
      <c r="D24" s="18">
        <v>16.885636999999999</v>
      </c>
      <c r="E24" s="19">
        <v>16.832768999999999</v>
      </c>
      <c r="F24" s="19">
        <f t="shared" si="0"/>
        <v>0.11781322999999999</v>
      </c>
      <c r="G24" s="19">
        <v>0</v>
      </c>
      <c r="H24" s="19">
        <v>0.11781322999999999</v>
      </c>
      <c r="I24" s="20">
        <f t="shared" si="1"/>
        <v>0</v>
      </c>
      <c r="J24" s="21">
        <f t="shared" si="2"/>
        <v>6.9990403836706844E-3</v>
      </c>
      <c r="K24" s="4"/>
    </row>
    <row r="25" spans="1:11" x14ac:dyDescent="0.25">
      <c r="A25" s="15"/>
      <c r="B25" s="16">
        <v>455</v>
      </c>
      <c r="C25" s="17" t="s">
        <v>227</v>
      </c>
      <c r="D25" s="18">
        <v>0.23634500000000003</v>
      </c>
      <c r="E25" s="19">
        <v>0.59014500000000003</v>
      </c>
      <c r="F25" s="19">
        <f t="shared" si="0"/>
        <v>3.8419999999999999E-3</v>
      </c>
      <c r="G25" s="19">
        <v>0</v>
      </c>
      <c r="H25" s="19">
        <v>3.8419999999999999E-3</v>
      </c>
      <c r="I25" s="20">
        <f t="shared" si="1"/>
        <v>0</v>
      </c>
      <c r="J25" s="21">
        <f t="shared" si="2"/>
        <v>6.5102644265392397E-3</v>
      </c>
      <c r="K25" s="4"/>
    </row>
    <row r="26" spans="1:11" x14ac:dyDescent="0.25">
      <c r="A26" s="15"/>
      <c r="B26" s="16">
        <v>456</v>
      </c>
      <c r="C26" s="17" t="s">
        <v>228</v>
      </c>
      <c r="D26" s="18">
        <v>0.48010599999999998</v>
      </c>
      <c r="E26" s="19">
        <v>1.2200119999999999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</row>
    <row r="27" spans="1:11" x14ac:dyDescent="0.25">
      <c r="A27" s="15"/>
      <c r="B27" s="16">
        <v>457</v>
      </c>
      <c r="C27" s="17" t="s">
        <v>229</v>
      </c>
      <c r="D27" s="18">
        <v>0.60623999999999989</v>
      </c>
      <c r="E27" s="19">
        <v>1.1333410000000002</v>
      </c>
      <c r="F27" s="19">
        <f t="shared" si="0"/>
        <v>9.9732999999999992E-3</v>
      </c>
      <c r="G27" s="19">
        <v>0</v>
      </c>
      <c r="H27" s="19">
        <v>9.9732999999999992E-3</v>
      </c>
      <c r="I27" s="20">
        <f t="shared" si="1"/>
        <v>0</v>
      </c>
      <c r="J27" s="21">
        <f t="shared" si="2"/>
        <v>8.7999110594251841E-3</v>
      </c>
      <c r="K27" s="4"/>
    </row>
    <row r="28" spans="1:11" x14ac:dyDescent="0.25">
      <c r="A28" s="15"/>
      <c r="B28" s="16">
        <v>458</v>
      </c>
      <c r="C28" s="17" t="s">
        <v>230</v>
      </c>
      <c r="D28" s="18">
        <v>0.73293300000000017</v>
      </c>
      <c r="E28" s="19">
        <v>2.5079359999999999</v>
      </c>
      <c r="F28" s="19">
        <f t="shared" si="0"/>
        <v>9.8199999999999989E-3</v>
      </c>
      <c r="G28" s="19">
        <v>0</v>
      </c>
      <c r="H28" s="19">
        <v>9.8199999999999989E-3</v>
      </c>
      <c r="I28" s="20">
        <f t="shared" si="1"/>
        <v>0</v>
      </c>
      <c r="J28" s="21">
        <f t="shared" si="2"/>
        <v>3.9155704132800831E-3</v>
      </c>
      <c r="K28" s="4"/>
    </row>
    <row r="29" spans="1:11" x14ac:dyDescent="0.25">
      <c r="A29" s="15"/>
      <c r="B29" s="16">
        <v>459</v>
      </c>
      <c r="C29" s="17" t="s">
        <v>231</v>
      </c>
      <c r="D29" s="18">
        <v>6.3042259999999999</v>
      </c>
      <c r="E29" s="19">
        <v>16.527957999999998</v>
      </c>
      <c r="F29" s="19">
        <f t="shared" si="0"/>
        <v>0.26863693</v>
      </c>
      <c r="G29" s="19">
        <v>0</v>
      </c>
      <c r="H29" s="19">
        <v>0.26863693</v>
      </c>
      <c r="I29" s="20">
        <f t="shared" si="1"/>
        <v>0</v>
      </c>
      <c r="J29" s="21">
        <f t="shared" si="2"/>
        <v>1.6253485760309896E-2</v>
      </c>
      <c r="K29" s="4"/>
    </row>
    <row r="30" spans="1:11" x14ac:dyDescent="0.25">
      <c r="A30" s="15"/>
      <c r="B30" s="16">
        <v>460</v>
      </c>
      <c r="C30" s="17" t="s">
        <v>232</v>
      </c>
      <c r="D30" s="18">
        <v>10.429798999999999</v>
      </c>
      <c r="E30" s="19">
        <v>13.641674999999999</v>
      </c>
      <c r="F30" s="19">
        <f t="shared" si="0"/>
        <v>3.0585640000000001E-2</v>
      </c>
      <c r="G30" s="19">
        <v>0</v>
      </c>
      <c r="H30" s="19">
        <v>3.0585640000000001E-2</v>
      </c>
      <c r="I30" s="20">
        <f t="shared" si="1"/>
        <v>0</v>
      </c>
      <c r="J30" s="21">
        <f t="shared" si="2"/>
        <v>2.2420736456483536E-3</v>
      </c>
      <c r="K30" s="4"/>
    </row>
    <row r="31" spans="1:11" x14ac:dyDescent="0.25">
      <c r="A31" s="15"/>
      <c r="B31" s="16">
        <v>461</v>
      </c>
      <c r="C31" s="17" t="s">
        <v>233</v>
      </c>
      <c r="D31" s="18">
        <v>0.25958899999999996</v>
      </c>
      <c r="E31" s="19">
        <v>2.7423320000000002</v>
      </c>
      <c r="F31" s="19">
        <f t="shared" si="0"/>
        <v>8.2132999999999998E-3</v>
      </c>
      <c r="G31" s="19">
        <v>0</v>
      </c>
      <c r="H31" s="19">
        <v>8.2132999999999998E-3</v>
      </c>
      <c r="I31" s="20">
        <f t="shared" si="1"/>
        <v>0</v>
      </c>
      <c r="J31" s="21">
        <f t="shared" si="2"/>
        <v>2.9950057104683164E-3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0.41623700000000002</v>
      </c>
      <c r="E32" s="19">
        <v>0.55832099999999996</v>
      </c>
      <c r="F32" s="19">
        <f t="shared" si="0"/>
        <v>8.2140000000000008E-3</v>
      </c>
      <c r="G32" s="19">
        <v>0</v>
      </c>
      <c r="H32" s="19">
        <v>8.2140000000000008E-3</v>
      </c>
      <c r="I32" s="20">
        <f t="shared" si="1"/>
        <v>0</v>
      </c>
      <c r="J32" s="21">
        <f t="shared" si="2"/>
        <v>1.4711966771803321E-2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0.40072899999999989</v>
      </c>
      <c r="E33" s="19">
        <v>0.82184300000000021</v>
      </c>
      <c r="F33" s="19">
        <f t="shared" si="0"/>
        <v>7.9466399999999996E-3</v>
      </c>
      <c r="G33" s="19">
        <v>0</v>
      </c>
      <c r="H33" s="19">
        <v>7.9466399999999996E-3</v>
      </c>
      <c r="I33" s="20">
        <f t="shared" si="1"/>
        <v>0</v>
      </c>
      <c r="J33" s="21">
        <f t="shared" si="2"/>
        <v>9.6692920667329381E-3</v>
      </c>
      <c r="K33" s="4"/>
    </row>
    <row r="34" spans="1:11" x14ac:dyDescent="0.25">
      <c r="A34" s="15"/>
      <c r="B34" s="16">
        <v>464</v>
      </c>
      <c r="C34" s="17" t="s">
        <v>236</v>
      </c>
      <c r="D34" s="18">
        <v>0.6362819999999999</v>
      </c>
      <c r="E34" s="19">
        <v>2.1155079999999997</v>
      </c>
      <c r="F34" s="19">
        <f t="shared" si="0"/>
        <v>6.7140000000000003E-3</v>
      </c>
      <c r="G34" s="19">
        <v>0</v>
      </c>
      <c r="H34" s="19">
        <v>6.7140000000000003E-3</v>
      </c>
      <c r="I34" s="20">
        <f t="shared" si="1"/>
        <v>0</v>
      </c>
      <c r="J34" s="21">
        <f t="shared" si="2"/>
        <v>3.17370579548742E-3</v>
      </c>
      <c r="K34" s="4"/>
    </row>
    <row r="35" spans="1:11" ht="15.75" thickBot="1" x14ac:dyDescent="0.3">
      <c r="A35" s="39" t="s">
        <v>238</v>
      </c>
      <c r="B35" s="56"/>
      <c r="C35" s="41"/>
      <c r="D35" s="42">
        <v>59.211365999999991</v>
      </c>
      <c r="E35" s="43">
        <v>110.94496800000003</v>
      </c>
      <c r="F35" s="43">
        <f t="shared" si="0"/>
        <v>0.32830336999999998</v>
      </c>
      <c r="G35" s="43">
        <v>0</v>
      </c>
      <c r="H35" s="43">
        <v>0.32830336999999998</v>
      </c>
      <c r="I35" s="44">
        <f t="shared" si="1"/>
        <v>0</v>
      </c>
      <c r="J35" s="45">
        <f t="shared" si="2"/>
        <v>2.9591551191397872E-3</v>
      </c>
      <c r="K35" s="4"/>
    </row>
    <row r="36" spans="1:11" x14ac:dyDescent="0.25">
      <c r="D36" s="5"/>
      <c r="E36" s="5"/>
      <c r="F36" s="5"/>
      <c r="G36" s="5"/>
      <c r="H36" s="5"/>
      <c r="I36" s="4"/>
      <c r="J36" s="4"/>
      <c r="K3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91</v>
      </c>
      <c r="B1" s="49" t="s">
        <v>54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1325</v>
      </c>
      <c r="L2" s="70" t="s">
        <v>1348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710.96227299999998</v>
      </c>
      <c r="E6" s="12">
        <f ca="1">SUM(E7:OFFSET(E7,50,0))</f>
        <v>794.98907900000006</v>
      </c>
      <c r="F6" s="12">
        <f ca="1">SUM(F7:OFFSET(F7,50,0))</f>
        <v>2.9194204000000004</v>
      </c>
      <c r="G6" s="12">
        <f ca="1">SUM(G7:OFFSET(G7,50,0))</f>
        <v>0</v>
      </c>
      <c r="H6" s="12">
        <f ca="1">SUM(H7:OFFSET(H7,50,0))</f>
        <v>2.9194204000000004</v>
      </c>
      <c r="I6" s="13">
        <f ca="1">IFERROR(G6/E6,0)</f>
        <v>0</v>
      </c>
      <c r="J6" s="14">
        <f ca="1">IFERROR(SUM(G6,H6)/E6,0)</f>
        <v>3.6722773647057862E-3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10.406861999999999</v>
      </c>
      <c r="E7" s="19">
        <v>10.744708999999999</v>
      </c>
      <c r="F7" s="19">
        <f t="shared" ref="F7:F31" si="0">SUM(G7,H7)</f>
        <v>2.9735999999999999E-2</v>
      </c>
      <c r="G7" s="19">
        <v>0</v>
      </c>
      <c r="H7" s="19">
        <v>2.9735999999999999E-2</v>
      </c>
      <c r="I7" s="20">
        <f t="shared" ref="I7:I31" si="1">IFERROR(G7/E7,0)</f>
        <v>0</v>
      </c>
      <c r="J7" s="21">
        <f t="shared" ref="J7:J31" si="2">IFERROR(SUM(G7,H7)/E7,0)</f>
        <v>2.7675016605847587E-3</v>
      </c>
      <c r="K7" s="4"/>
      <c r="L7" t="s">
        <v>276</v>
      </c>
      <c r="M7" s="5">
        <v>0.26863693</v>
      </c>
      <c r="N7" s="69">
        <v>9.3683588086159886E-3</v>
      </c>
    </row>
    <row r="8" spans="1:14" x14ac:dyDescent="0.25">
      <c r="A8" s="15"/>
      <c r="B8" s="53">
        <v>2</v>
      </c>
      <c r="C8" s="17" t="s">
        <v>256</v>
      </c>
      <c r="D8" s="18">
        <v>16.027156000000002</v>
      </c>
      <c r="E8" s="19">
        <v>16.580494000000002</v>
      </c>
      <c r="F8" s="19">
        <f t="shared" si="0"/>
        <v>0.12574514000000001</v>
      </c>
      <c r="G8" s="19">
        <v>0</v>
      </c>
      <c r="H8" s="19">
        <v>0.12574514000000001</v>
      </c>
      <c r="I8" s="20">
        <f t="shared" si="1"/>
        <v>0</v>
      </c>
      <c r="J8" s="21">
        <f t="shared" si="2"/>
        <v>7.5839199965935869E-3</v>
      </c>
      <c r="K8" s="4"/>
      <c r="L8" t="s">
        <v>274</v>
      </c>
      <c r="M8" s="5">
        <v>0.10559494999999999</v>
      </c>
      <c r="N8" s="69">
        <v>8.1437299804857314E-3</v>
      </c>
    </row>
    <row r="9" spans="1:14" x14ac:dyDescent="0.25">
      <c r="A9" s="15"/>
      <c r="B9" s="53">
        <v>3</v>
      </c>
      <c r="C9" s="17" t="s">
        <v>257</v>
      </c>
      <c r="D9" s="18">
        <v>0.73415699999999995</v>
      </c>
      <c r="E9" s="19">
        <v>51.146562000000003</v>
      </c>
      <c r="F9" s="19">
        <f t="shared" si="0"/>
        <v>4.7387810000000002E-2</v>
      </c>
      <c r="G9" s="19">
        <v>0</v>
      </c>
      <c r="H9" s="19">
        <v>4.7387810000000002E-2</v>
      </c>
      <c r="I9" s="20">
        <f t="shared" si="1"/>
        <v>0</v>
      </c>
      <c r="J9" s="21">
        <f t="shared" si="2"/>
        <v>9.2651017286362279E-4</v>
      </c>
      <c r="K9" s="4"/>
      <c r="L9" t="s">
        <v>263</v>
      </c>
      <c r="M9" s="5">
        <v>0.60128227000000001</v>
      </c>
      <c r="N9" s="69">
        <v>8.0063122172750086E-3</v>
      </c>
    </row>
    <row r="10" spans="1:14" x14ac:dyDescent="0.25">
      <c r="A10" s="15"/>
      <c r="B10" s="53">
        <v>4</v>
      </c>
      <c r="C10" s="17" t="s">
        <v>258</v>
      </c>
      <c r="D10" s="18">
        <v>6.5563419999999972</v>
      </c>
      <c r="E10" s="19">
        <v>7.5623579999999979</v>
      </c>
      <c r="F10" s="19">
        <f t="shared" si="0"/>
        <v>1.333995E-2</v>
      </c>
      <c r="G10" s="19">
        <v>0</v>
      </c>
      <c r="H10" s="19">
        <v>1.333995E-2</v>
      </c>
      <c r="I10" s="20">
        <f t="shared" si="1"/>
        <v>0</v>
      </c>
      <c r="J10" s="21">
        <f t="shared" si="2"/>
        <v>1.763993452835743E-3</v>
      </c>
      <c r="K10" s="4"/>
      <c r="L10" t="s">
        <v>256</v>
      </c>
      <c r="M10" s="5">
        <v>0.12574514000000001</v>
      </c>
      <c r="N10" s="69">
        <v>7.5839199965935869E-3</v>
      </c>
    </row>
    <row r="11" spans="1:14" x14ac:dyDescent="0.25">
      <c r="A11" s="15"/>
      <c r="B11" s="53">
        <v>5</v>
      </c>
      <c r="C11" s="17" t="s">
        <v>259</v>
      </c>
      <c r="D11" s="18">
        <v>42.079285000000006</v>
      </c>
      <c r="E11" s="19">
        <v>44.702834999999979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271</v>
      </c>
      <c r="M11" s="5">
        <v>0.11781322999999999</v>
      </c>
      <c r="N11" s="69">
        <v>5.4618122882075871E-3</v>
      </c>
    </row>
    <row r="12" spans="1:14" x14ac:dyDescent="0.25">
      <c r="A12" s="15"/>
      <c r="B12" s="53">
        <v>6</v>
      </c>
      <c r="C12" s="17" t="s">
        <v>260</v>
      </c>
      <c r="D12" s="18">
        <v>16.227735000000003</v>
      </c>
      <c r="E12" s="19">
        <v>19.337949000000002</v>
      </c>
      <c r="F12" s="19">
        <f t="shared" si="0"/>
        <v>8.2129999999999998E-3</v>
      </c>
      <c r="G12" s="19">
        <v>0</v>
      </c>
      <c r="H12" s="19">
        <v>8.2129999999999998E-3</v>
      </c>
      <c r="I12" s="20">
        <f t="shared" si="1"/>
        <v>0</v>
      </c>
      <c r="J12" s="21">
        <f t="shared" si="2"/>
        <v>4.2470894922724221E-4</v>
      </c>
      <c r="K12" s="4"/>
      <c r="L12" t="s">
        <v>277</v>
      </c>
      <c r="M12" s="5">
        <v>7.5052710000000009E-2</v>
      </c>
      <c r="N12" s="69">
        <v>4.1244478769944465E-3</v>
      </c>
    </row>
    <row r="13" spans="1:14" x14ac:dyDescent="0.25">
      <c r="A13" s="15"/>
      <c r="B13" s="53">
        <v>7</v>
      </c>
      <c r="C13" s="17" t="s">
        <v>261</v>
      </c>
      <c r="D13" s="18">
        <v>0.75541399999999992</v>
      </c>
      <c r="E13" s="19">
        <v>2.2346400000000002</v>
      </c>
      <c r="F13" s="19">
        <f t="shared" si="0"/>
        <v>6.7140000000000003E-3</v>
      </c>
      <c r="G13" s="19">
        <v>0</v>
      </c>
      <c r="H13" s="19">
        <v>6.7140000000000003E-3</v>
      </c>
      <c r="I13" s="20">
        <f t="shared" si="1"/>
        <v>0</v>
      </c>
      <c r="J13" s="21">
        <f t="shared" si="2"/>
        <v>3.0045107936848888E-3</v>
      </c>
      <c r="K13" s="4"/>
      <c r="L13" t="s">
        <v>269</v>
      </c>
      <c r="M13" s="5">
        <v>1.3324764600000003</v>
      </c>
      <c r="N13" s="69">
        <v>4.1130552646690115E-3</v>
      </c>
    </row>
    <row r="14" spans="1:14" x14ac:dyDescent="0.25">
      <c r="A14" s="15"/>
      <c r="B14" s="53">
        <v>8</v>
      </c>
      <c r="C14" s="17" t="s">
        <v>262</v>
      </c>
      <c r="D14" s="18">
        <v>50.207176000000004</v>
      </c>
      <c r="E14" s="19">
        <v>38.022994000000011</v>
      </c>
      <c r="F14" s="19">
        <f t="shared" si="0"/>
        <v>8.1750210000000004E-2</v>
      </c>
      <c r="G14" s="19">
        <v>0</v>
      </c>
      <c r="H14" s="19">
        <v>8.1750210000000004E-2</v>
      </c>
      <c r="I14" s="20">
        <f t="shared" si="1"/>
        <v>0</v>
      </c>
      <c r="J14" s="21">
        <f t="shared" si="2"/>
        <v>2.1500203271736041E-3</v>
      </c>
      <c r="K14" s="4"/>
      <c r="L14" t="s">
        <v>261</v>
      </c>
      <c r="M14" s="5">
        <v>6.7140000000000003E-3</v>
      </c>
      <c r="N14" s="69">
        <v>3.0045107936848888E-3</v>
      </c>
    </row>
    <row r="15" spans="1:14" x14ac:dyDescent="0.25">
      <c r="A15" s="15"/>
      <c r="B15" s="53">
        <v>9</v>
      </c>
      <c r="C15" s="17" t="s">
        <v>263</v>
      </c>
      <c r="D15" s="18">
        <v>52.250160000000008</v>
      </c>
      <c r="E15" s="19">
        <v>75.101026999999974</v>
      </c>
      <c r="F15" s="19">
        <f t="shared" si="0"/>
        <v>0.60128227000000001</v>
      </c>
      <c r="G15" s="19">
        <v>0</v>
      </c>
      <c r="H15" s="19">
        <v>0.60128227000000001</v>
      </c>
      <c r="I15" s="20">
        <f t="shared" si="1"/>
        <v>0</v>
      </c>
      <c r="J15" s="21">
        <f t="shared" si="2"/>
        <v>8.0063122172750086E-3</v>
      </c>
      <c r="K15" s="4"/>
      <c r="L15" t="s">
        <v>268</v>
      </c>
      <c r="M15" s="5">
        <v>1.9293299999999999E-2</v>
      </c>
      <c r="N15" s="69">
        <v>2.9956721571718237E-3</v>
      </c>
    </row>
    <row r="16" spans="1:14" x14ac:dyDescent="0.25">
      <c r="A16" s="15"/>
      <c r="B16" s="53">
        <v>10</v>
      </c>
      <c r="C16" s="17" t="s">
        <v>264</v>
      </c>
      <c r="D16" s="18">
        <v>56.406869000000007</v>
      </c>
      <c r="E16" s="19">
        <v>44.092577000000013</v>
      </c>
      <c r="F16" s="19">
        <f t="shared" si="0"/>
        <v>1.4019E-2</v>
      </c>
      <c r="G16" s="19">
        <v>0</v>
      </c>
      <c r="H16" s="19">
        <v>1.4019E-2</v>
      </c>
      <c r="I16" s="20">
        <f t="shared" si="1"/>
        <v>0</v>
      </c>
      <c r="J16" s="21">
        <f t="shared" si="2"/>
        <v>3.1794467354448339E-4</v>
      </c>
      <c r="K16" s="4"/>
      <c r="L16" t="s">
        <v>278</v>
      </c>
      <c r="M16" s="5">
        <v>8.2132999999999998E-3</v>
      </c>
      <c r="N16" s="69">
        <v>2.9950057104683164E-3</v>
      </c>
    </row>
    <row r="17" spans="1:14" x14ac:dyDescent="0.25">
      <c r="A17" s="15"/>
      <c r="B17" s="53">
        <v>11</v>
      </c>
      <c r="C17" s="17" t="s">
        <v>265</v>
      </c>
      <c r="D17" s="18">
        <v>3.7592629999999994</v>
      </c>
      <c r="E17" s="19">
        <v>4.1179049999999995</v>
      </c>
      <c r="F17" s="19">
        <f t="shared" si="0"/>
        <v>9.5844999999999993E-3</v>
      </c>
      <c r="G17" s="19">
        <v>0</v>
      </c>
      <c r="H17" s="19">
        <v>9.5844999999999993E-3</v>
      </c>
      <c r="I17" s="20">
        <f t="shared" si="1"/>
        <v>0</v>
      </c>
      <c r="J17" s="21">
        <f t="shared" si="2"/>
        <v>2.3275184833064389E-3</v>
      </c>
      <c r="K17" s="4"/>
      <c r="L17" t="s">
        <v>255</v>
      </c>
      <c r="M17" s="5">
        <v>2.9735999999999999E-2</v>
      </c>
      <c r="N17" s="69">
        <v>2.7675016605847587E-3</v>
      </c>
    </row>
    <row r="18" spans="1:14" x14ac:dyDescent="0.25">
      <c r="A18" s="15"/>
      <c r="B18" s="53">
        <v>12</v>
      </c>
      <c r="C18" s="17" t="s">
        <v>266</v>
      </c>
      <c r="D18" s="18">
        <v>9.852552999999995</v>
      </c>
      <c r="E18" s="19">
        <v>10.525819999999996</v>
      </c>
      <c r="F18" s="19">
        <f t="shared" si="0"/>
        <v>3.1999899999999998E-3</v>
      </c>
      <c r="G18" s="19">
        <v>0</v>
      </c>
      <c r="H18" s="19">
        <v>3.1999899999999998E-3</v>
      </c>
      <c r="I18" s="20">
        <f t="shared" si="1"/>
        <v>0</v>
      </c>
      <c r="J18" s="21">
        <f t="shared" si="2"/>
        <v>3.0401336902968138E-4</v>
      </c>
      <c r="K18" s="4"/>
      <c r="L18" t="s">
        <v>267</v>
      </c>
      <c r="M18" s="5">
        <v>3.49E-3</v>
      </c>
      <c r="N18" s="69">
        <v>2.4063041030587648E-3</v>
      </c>
    </row>
    <row r="19" spans="1:14" x14ac:dyDescent="0.25">
      <c r="A19" s="15"/>
      <c r="B19" s="53">
        <v>13</v>
      </c>
      <c r="C19" s="17" t="s">
        <v>267</v>
      </c>
      <c r="D19" s="18">
        <v>1.3736799999999996</v>
      </c>
      <c r="E19" s="19">
        <v>1.4503569999999997</v>
      </c>
      <c r="F19" s="19">
        <f t="shared" si="0"/>
        <v>3.49E-3</v>
      </c>
      <c r="G19" s="19">
        <v>0</v>
      </c>
      <c r="H19" s="19">
        <v>3.49E-3</v>
      </c>
      <c r="I19" s="20">
        <f t="shared" si="1"/>
        <v>0</v>
      </c>
      <c r="J19" s="21">
        <f t="shared" si="2"/>
        <v>2.4063041030587648E-3</v>
      </c>
      <c r="K19" s="4"/>
      <c r="L19" t="s">
        <v>265</v>
      </c>
      <c r="M19" s="5">
        <v>9.5844999999999993E-3</v>
      </c>
      <c r="N19" s="69">
        <v>2.3275184833064389E-3</v>
      </c>
    </row>
    <row r="20" spans="1:14" x14ac:dyDescent="0.25">
      <c r="A20" s="15"/>
      <c r="B20" s="53">
        <v>14</v>
      </c>
      <c r="C20" s="17" t="s">
        <v>268</v>
      </c>
      <c r="D20" s="18">
        <v>5.4320100000000009</v>
      </c>
      <c r="E20" s="19">
        <v>6.440391</v>
      </c>
      <c r="F20" s="19">
        <f t="shared" si="0"/>
        <v>1.9293299999999999E-2</v>
      </c>
      <c r="G20" s="19">
        <v>0</v>
      </c>
      <c r="H20" s="19">
        <v>1.9293299999999999E-2</v>
      </c>
      <c r="I20" s="20">
        <f t="shared" si="1"/>
        <v>0</v>
      </c>
      <c r="J20" s="21">
        <f t="shared" si="2"/>
        <v>2.9956721571718237E-3</v>
      </c>
      <c r="K20" s="4"/>
      <c r="L20" t="s">
        <v>262</v>
      </c>
      <c r="M20" s="5">
        <v>8.1750210000000004E-2</v>
      </c>
      <c r="N20" s="69">
        <v>2.1500203271736041E-3</v>
      </c>
    </row>
    <row r="21" spans="1:14" x14ac:dyDescent="0.25">
      <c r="A21" s="15"/>
      <c r="B21" s="53">
        <v>15</v>
      </c>
      <c r="C21" s="17" t="s">
        <v>269</v>
      </c>
      <c r="D21" s="18">
        <v>316.61209300000002</v>
      </c>
      <c r="E21" s="19">
        <v>323.96269299999989</v>
      </c>
      <c r="F21" s="19">
        <f t="shared" si="0"/>
        <v>1.3324764600000003</v>
      </c>
      <c r="G21" s="19">
        <v>0</v>
      </c>
      <c r="H21" s="19">
        <v>1.3324764600000003</v>
      </c>
      <c r="I21" s="20">
        <f t="shared" si="1"/>
        <v>0</v>
      </c>
      <c r="J21" s="21">
        <f t="shared" si="2"/>
        <v>4.1130552646690115E-3</v>
      </c>
      <c r="K21" s="4"/>
      <c r="L21" t="s">
        <v>258</v>
      </c>
      <c r="M21" s="5">
        <v>1.333995E-2</v>
      </c>
      <c r="N21" s="69">
        <v>1.763993452835743E-3</v>
      </c>
    </row>
    <row r="22" spans="1:14" x14ac:dyDescent="0.25">
      <c r="A22" s="15"/>
      <c r="B22" s="53">
        <v>16</v>
      </c>
      <c r="C22" s="17" t="s">
        <v>270</v>
      </c>
      <c r="D22" s="18">
        <v>20.039357999999996</v>
      </c>
      <c r="E22" s="19">
        <v>17.287095999999995</v>
      </c>
      <c r="F22" s="19">
        <f t="shared" si="0"/>
        <v>1.222665E-2</v>
      </c>
      <c r="G22" s="19">
        <v>0</v>
      </c>
      <c r="H22" s="19">
        <v>1.222665E-2</v>
      </c>
      <c r="I22" s="20">
        <f t="shared" si="1"/>
        <v>0</v>
      </c>
      <c r="J22" s="21">
        <f t="shared" si="2"/>
        <v>7.072703246398356E-4</v>
      </c>
      <c r="K22" s="4"/>
      <c r="L22" t="s">
        <v>272</v>
      </c>
      <c r="M22" s="5">
        <v>4.3420000000000004E-3</v>
      </c>
      <c r="N22" s="69">
        <v>1.730770687233952E-3</v>
      </c>
    </row>
    <row r="23" spans="1:14" x14ac:dyDescent="0.25">
      <c r="A23" s="15"/>
      <c r="B23" s="53">
        <v>17</v>
      </c>
      <c r="C23" s="17" t="s">
        <v>271</v>
      </c>
      <c r="D23" s="18">
        <v>21.319651000000007</v>
      </c>
      <c r="E23" s="19">
        <v>21.570355000000003</v>
      </c>
      <c r="F23" s="19">
        <f t="shared" si="0"/>
        <v>0.11781322999999999</v>
      </c>
      <c r="G23" s="19">
        <v>0</v>
      </c>
      <c r="H23" s="19">
        <v>0.11781322999999999</v>
      </c>
      <c r="I23" s="20">
        <f t="shared" si="1"/>
        <v>0</v>
      </c>
      <c r="J23" s="21">
        <f t="shared" si="2"/>
        <v>5.4618122882075871E-3</v>
      </c>
      <c r="K23" s="4"/>
      <c r="L23" t="s">
        <v>279</v>
      </c>
      <c r="M23" s="5">
        <v>8.2140000000000008E-3</v>
      </c>
      <c r="N23" s="69">
        <v>1.2087240030160713E-3</v>
      </c>
    </row>
    <row r="24" spans="1:14" x14ac:dyDescent="0.25">
      <c r="A24" s="15"/>
      <c r="B24" s="53">
        <v>18</v>
      </c>
      <c r="C24" s="17" t="s">
        <v>272</v>
      </c>
      <c r="D24" s="18">
        <v>1.414452</v>
      </c>
      <c r="E24" s="19">
        <v>2.5087090000000001</v>
      </c>
      <c r="F24" s="19">
        <f t="shared" si="0"/>
        <v>4.3420000000000004E-3</v>
      </c>
      <c r="G24" s="19">
        <v>0</v>
      </c>
      <c r="H24" s="19">
        <v>4.3420000000000004E-3</v>
      </c>
      <c r="I24" s="20">
        <f t="shared" si="1"/>
        <v>0</v>
      </c>
      <c r="J24" s="21">
        <f t="shared" si="2"/>
        <v>1.730770687233952E-3</v>
      </c>
      <c r="K24" s="4"/>
      <c r="L24" t="s">
        <v>257</v>
      </c>
      <c r="M24" s="5">
        <v>4.7387810000000002E-2</v>
      </c>
      <c r="N24" s="69">
        <v>9.2651017286362279E-4</v>
      </c>
    </row>
    <row r="25" spans="1:14" x14ac:dyDescent="0.25">
      <c r="A25" s="15"/>
      <c r="B25" s="53">
        <v>19</v>
      </c>
      <c r="C25" s="17" t="s">
        <v>273</v>
      </c>
      <c r="D25" s="18">
        <v>0.48010599999999992</v>
      </c>
      <c r="E25" s="19">
        <v>1.2200120000000001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275</v>
      </c>
      <c r="M25" s="5">
        <v>2.3094999999999997E-2</v>
      </c>
      <c r="N25" s="69">
        <v>8.5526564784326744E-4</v>
      </c>
    </row>
    <row r="26" spans="1:14" x14ac:dyDescent="0.25">
      <c r="A26" s="15"/>
      <c r="B26" s="53">
        <v>20</v>
      </c>
      <c r="C26" s="17" t="s">
        <v>274</v>
      </c>
      <c r="D26" s="18">
        <v>13.502510000000001</v>
      </c>
      <c r="E26" s="19">
        <v>12.966411000000003</v>
      </c>
      <c r="F26" s="19">
        <f t="shared" si="0"/>
        <v>0.10559494999999999</v>
      </c>
      <c r="G26" s="19">
        <v>0</v>
      </c>
      <c r="H26" s="19">
        <v>0.10559494999999999</v>
      </c>
      <c r="I26" s="20">
        <f t="shared" si="1"/>
        <v>0</v>
      </c>
      <c r="J26" s="21">
        <f t="shared" si="2"/>
        <v>8.1437299804857314E-3</v>
      </c>
      <c r="K26" s="4"/>
      <c r="L26" t="s">
        <v>270</v>
      </c>
      <c r="M26" s="5">
        <v>1.222665E-2</v>
      </c>
      <c r="N26" s="69">
        <v>7.072703246398356E-4</v>
      </c>
    </row>
    <row r="27" spans="1:14" x14ac:dyDescent="0.25">
      <c r="A27" s="15"/>
      <c r="B27" s="53">
        <v>21</v>
      </c>
      <c r="C27" s="17" t="s">
        <v>275</v>
      </c>
      <c r="D27" s="18">
        <v>24.798270000000006</v>
      </c>
      <c r="E27" s="19">
        <v>27.003306000000009</v>
      </c>
      <c r="F27" s="19">
        <f t="shared" si="0"/>
        <v>2.3094999999999997E-2</v>
      </c>
      <c r="G27" s="19">
        <v>0</v>
      </c>
      <c r="H27" s="19">
        <v>2.3094999999999997E-2</v>
      </c>
      <c r="I27" s="20">
        <f t="shared" si="1"/>
        <v>0</v>
      </c>
      <c r="J27" s="21">
        <f t="shared" si="2"/>
        <v>8.5526564784326744E-4</v>
      </c>
      <c r="K27" s="4"/>
      <c r="L27" t="s">
        <v>260</v>
      </c>
      <c r="M27" s="5">
        <v>8.2129999999999998E-3</v>
      </c>
      <c r="N27" s="69">
        <v>4.2470894922724221E-4</v>
      </c>
    </row>
    <row r="28" spans="1:14" x14ac:dyDescent="0.25">
      <c r="A28" s="15"/>
      <c r="B28" s="53">
        <v>22</v>
      </c>
      <c r="C28" s="17" t="s">
        <v>276</v>
      </c>
      <c r="D28" s="18">
        <v>18.580662000000004</v>
      </c>
      <c r="E28" s="19">
        <v>28.674919000000003</v>
      </c>
      <c r="F28" s="19">
        <f t="shared" si="0"/>
        <v>0.26863693</v>
      </c>
      <c r="G28" s="19">
        <v>0</v>
      </c>
      <c r="H28" s="19">
        <v>0.26863693</v>
      </c>
      <c r="I28" s="20">
        <f t="shared" si="1"/>
        <v>0</v>
      </c>
      <c r="J28" s="21">
        <f t="shared" si="2"/>
        <v>9.3683588086159886E-3</v>
      </c>
      <c r="K28" s="4"/>
      <c r="L28" t="s">
        <v>264</v>
      </c>
      <c r="M28" s="5">
        <v>1.4019E-2</v>
      </c>
      <c r="N28" s="69">
        <v>3.1794467354448339E-4</v>
      </c>
    </row>
    <row r="29" spans="1:14" x14ac:dyDescent="0.25">
      <c r="A29" s="15"/>
      <c r="B29" s="53">
        <v>23</v>
      </c>
      <c r="C29" s="17" t="s">
        <v>277</v>
      </c>
      <c r="D29" s="18">
        <v>16.667390000000001</v>
      </c>
      <c r="E29" s="19">
        <v>18.197032</v>
      </c>
      <c r="F29" s="19">
        <f t="shared" si="0"/>
        <v>7.5052710000000009E-2</v>
      </c>
      <c r="G29" s="19">
        <v>0</v>
      </c>
      <c r="H29" s="19">
        <v>7.5052710000000009E-2</v>
      </c>
      <c r="I29" s="20">
        <f t="shared" si="1"/>
        <v>0</v>
      </c>
      <c r="J29" s="21">
        <f t="shared" si="2"/>
        <v>4.1244478769944465E-3</v>
      </c>
      <c r="K29" s="4"/>
      <c r="L29" t="s">
        <v>266</v>
      </c>
      <c r="M29" s="5">
        <v>3.1999899999999998E-3</v>
      </c>
      <c r="N29" s="69">
        <v>3.0401336902968138E-4</v>
      </c>
    </row>
    <row r="30" spans="1:14" x14ac:dyDescent="0.25">
      <c r="A30" s="15"/>
      <c r="B30" s="53">
        <v>24</v>
      </c>
      <c r="C30" s="17" t="s">
        <v>278</v>
      </c>
      <c r="D30" s="18">
        <v>0.25958899999999996</v>
      </c>
      <c r="E30" s="19">
        <v>2.7423320000000002</v>
      </c>
      <c r="F30" s="19">
        <f t="shared" si="0"/>
        <v>8.2132999999999998E-3</v>
      </c>
      <c r="G30" s="19">
        <v>0</v>
      </c>
      <c r="H30" s="19">
        <v>8.2132999999999998E-3</v>
      </c>
      <c r="I30" s="20">
        <f t="shared" si="1"/>
        <v>0</v>
      </c>
      <c r="J30" s="21">
        <f t="shared" si="2"/>
        <v>2.9950057104683164E-3</v>
      </c>
      <c r="K30" s="4"/>
      <c r="L30" t="s">
        <v>259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5.2195299999999989</v>
      </c>
      <c r="E31" s="26">
        <v>6.7955959999999989</v>
      </c>
      <c r="F31" s="26">
        <f t="shared" si="0"/>
        <v>8.2140000000000008E-3</v>
      </c>
      <c r="G31" s="26">
        <v>0</v>
      </c>
      <c r="H31" s="26">
        <v>8.2140000000000008E-3</v>
      </c>
      <c r="I31" s="27">
        <f t="shared" si="1"/>
        <v>0</v>
      </c>
      <c r="J31" s="28">
        <f t="shared" si="2"/>
        <v>1.2087240030160713E-3</v>
      </c>
      <c r="K31" s="4"/>
      <c r="L31" t="s">
        <v>273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91</v>
      </c>
      <c r="B1" s="47" t="s">
        <v>54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1326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710.96227299999998</v>
      </c>
      <c r="E6" s="12">
        <v>794.98907900000006</v>
      </c>
      <c r="F6" s="12">
        <v>2.9194204000000004</v>
      </c>
      <c r="G6" s="12">
        <v>0</v>
      </c>
      <c r="H6" s="12">
        <v>2.9194204000000004</v>
      </c>
      <c r="I6" s="13">
        <v>0</v>
      </c>
      <c r="J6" s="14">
        <v>3.6722773647057862E-3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430.32062800000017</v>
      </c>
      <c r="E7" s="36">
        <f ca="1">SUM(E8:OFFSET(E6,MATCH("PROYECTOS",$A$8:$A$50,0),0))</f>
        <v>444.40982900000017</v>
      </c>
      <c r="F7" s="36">
        <f ca="1">SUM(F8:OFFSET(F6,MATCH("PROYECTOS",$A$8:$A$50,0),0))</f>
        <v>1.10043175</v>
      </c>
      <c r="G7" s="36">
        <f ca="1">SUM(G8:OFFSET(G6,MATCH("PROYECTOS",$A$8:$A$50,0),0))</f>
        <v>0</v>
      </c>
      <c r="H7" s="36">
        <f ca="1">SUM(H8:OFFSET(H6,MATCH("PROYECTOS",$A$8:$A$50,0),0))</f>
        <v>1.10043175</v>
      </c>
      <c r="I7" s="37">
        <f ca="1">IFERROR(G7/E7,0)</f>
        <v>0</v>
      </c>
      <c r="J7" s="38">
        <f ca="1">IFERROR(SUM(G7,H7)/E7,0)</f>
        <v>2.4761642929369133E-3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200.15298199999995</v>
      </c>
      <c r="E8" s="19">
        <v>196.279391</v>
      </c>
      <c r="F8" s="19">
        <f t="shared" ref="F8:F10" si="0">SUM(G8,H8)</f>
        <v>7.4523640000000002E-2</v>
      </c>
      <c r="G8" s="19">
        <v>0</v>
      </c>
      <c r="H8" s="19">
        <v>7.4523640000000002E-2</v>
      </c>
      <c r="I8" s="20">
        <f t="shared" ref="I8:I11" si="1">IFERROR(G8/E8,0)</f>
        <v>0</v>
      </c>
      <c r="J8" s="21">
        <f t="shared" ref="J8:J11" si="2">IFERROR(SUM(G8,H8)/E8,0)</f>
        <v>3.7968143074175323E-4</v>
      </c>
      <c r="K8" s="4"/>
    </row>
    <row r="9" spans="1:11" ht="38.25" x14ac:dyDescent="0.25">
      <c r="A9" s="15"/>
      <c r="B9" s="17">
        <v>3000275</v>
      </c>
      <c r="C9" s="17" t="s">
        <v>1328</v>
      </c>
      <c r="D9" s="18">
        <v>14.549335999999998</v>
      </c>
      <c r="E9" s="19">
        <v>20.353313</v>
      </c>
      <c r="F9" s="19">
        <f t="shared" si="0"/>
        <v>0.36987952000000002</v>
      </c>
      <c r="G9" s="19">
        <v>0</v>
      </c>
      <c r="H9" s="19">
        <v>0.36987952000000002</v>
      </c>
      <c r="I9" s="20">
        <f t="shared" si="1"/>
        <v>0</v>
      </c>
      <c r="J9" s="21">
        <f t="shared" si="2"/>
        <v>1.8172939216332989E-2</v>
      </c>
      <c r="K9" s="4"/>
    </row>
    <row r="10" spans="1:11" ht="38.25" x14ac:dyDescent="0.25">
      <c r="A10" s="15"/>
      <c r="B10" s="17">
        <v>3000515</v>
      </c>
      <c r="C10" s="17" t="s">
        <v>1329</v>
      </c>
      <c r="D10" s="18">
        <v>215.61831000000018</v>
      </c>
      <c r="E10" s="19">
        <v>227.77712500000021</v>
      </c>
      <c r="F10" s="19">
        <f t="shared" si="0"/>
        <v>0.65602859000000002</v>
      </c>
      <c r="G10" s="19">
        <v>0</v>
      </c>
      <c r="H10" s="19">
        <v>0.65602859000000002</v>
      </c>
      <c r="I10" s="20">
        <f t="shared" si="1"/>
        <v>0</v>
      </c>
      <c r="J10" s="21">
        <f t="shared" si="2"/>
        <v>2.8801337711150733E-3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280.64164499999981</v>
      </c>
      <c r="E11" s="43">
        <f t="shared" ref="E11:H11" ca="1" si="3">OFFSET(E11,-MATCH("PROYECTOS",$A$8:$A$50,0)-1,0)-(OFFSET(E11,-MATCH("PROYECTOS",$A$8:$A$50,0),0))</f>
        <v>350.57924999999989</v>
      </c>
      <c r="F11" s="43">
        <f t="shared" ca="1" si="3"/>
        <v>1.8189886500000003</v>
      </c>
      <c r="G11" s="43">
        <f t="shared" ca="1" si="3"/>
        <v>0</v>
      </c>
      <c r="H11" s="43">
        <f t="shared" ca="1" si="3"/>
        <v>1.8189886500000003</v>
      </c>
      <c r="I11" s="44">
        <f t="shared" ca="1" si="1"/>
        <v>0</v>
      </c>
      <c r="J11" s="45">
        <f t="shared" ca="1" si="2"/>
        <v>5.1885234223075123E-3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1349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3.7968143074175323E-4</v>
      </c>
    </row>
    <row r="18" spans="1:4" ht="38.25" x14ac:dyDescent="0.25">
      <c r="A18" s="15"/>
      <c r="B18" s="17">
        <v>3000275</v>
      </c>
      <c r="C18" s="17" t="s">
        <v>1328</v>
      </c>
      <c r="D18" s="21">
        <v>1.8172939216332989E-2</v>
      </c>
    </row>
    <row r="19" spans="1:4" ht="39" thickBot="1" x14ac:dyDescent="0.3">
      <c r="A19" s="22"/>
      <c r="B19" s="24">
        <v>3000515</v>
      </c>
      <c r="C19" s="24" t="s">
        <v>1329</v>
      </c>
      <c r="D19" s="28">
        <v>2.8801337711150733E-3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91</v>
      </c>
      <c r="B1" s="47" t="s">
        <v>54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1327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710.96227299999998</v>
      </c>
      <c r="I6" s="12">
        <v>794.98907900000006</v>
      </c>
      <c r="J6" s="12">
        <v>2.9194204000000004</v>
      </c>
      <c r="K6" s="12">
        <v>0</v>
      </c>
      <c r="L6" s="12">
        <v>2.9194204000000004</v>
      </c>
      <c r="M6" s="13">
        <v>0</v>
      </c>
      <c r="N6" s="14">
        <v>3.6722773647057862E-3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430.320628</v>
      </c>
      <c r="I7" s="36">
        <f ca="1">SUM(I8:OFFSET(I6,MATCH("PROYECTOS",$A$8:$A$50,0),0))</f>
        <v>444.40982900000006</v>
      </c>
      <c r="J7" s="36">
        <f ca="1">SUM(J8:OFFSET(J6,MATCH("PROYECTOS",$A$8:$A$50,0),0))</f>
        <v>1.1004317499999998</v>
      </c>
      <c r="K7" s="36">
        <f ca="1">SUM(K8:OFFSET(K6,MATCH("PROYECTOS",$A$8:$A$50,0),0))</f>
        <v>0</v>
      </c>
      <c r="L7" s="36">
        <f ca="1">SUM(L8:OFFSET(L6,MATCH("PROYECTOS",$A$8:$A$50,0),0))</f>
        <v>1.1004317499999998</v>
      </c>
      <c r="M7" s="37">
        <f ca="1">IFERROR(K7/I7,0)</f>
        <v>0</v>
      </c>
      <c r="N7" s="38">
        <f ca="1">IFERROR(SUM(K7,L7)/I7,0)</f>
        <v>2.4761642929369138E-3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200.15298200000001</v>
      </c>
      <c r="I8" s="19">
        <v>196.279391</v>
      </c>
      <c r="J8" s="19">
        <f t="shared" ref="J8:J23" si="0">SUM(K8,L8)</f>
        <v>7.4523640000000002E-2</v>
      </c>
      <c r="K8" s="19">
        <v>0</v>
      </c>
      <c r="L8" s="19">
        <v>7.4523640000000002E-2</v>
      </c>
      <c r="M8" s="20">
        <f t="shared" ref="M8:M24" si="1">IFERROR(K8/I8,0)</f>
        <v>0</v>
      </c>
      <c r="N8" s="21">
        <f t="shared" ref="N8:N24" si="2">IFERROR(SUM(K8,L8)/I8,0)</f>
        <v>3.7968143074175323E-4</v>
      </c>
      <c r="O8" s="68">
        <v>0.12857784999999997</v>
      </c>
      <c r="P8" s="19">
        <v>72</v>
      </c>
      <c r="Q8" s="21">
        <f>IFERROR(P8/O8,0)</f>
        <v>559.97203250793211</v>
      </c>
    </row>
    <row r="9" spans="1:17" ht="38.25" x14ac:dyDescent="0.25">
      <c r="A9" s="15"/>
      <c r="B9" s="17">
        <v>5002775</v>
      </c>
      <c r="C9" s="17" t="s">
        <v>1330</v>
      </c>
      <c r="D9" s="66">
        <v>3000275</v>
      </c>
      <c r="E9" s="17" t="s">
        <v>1328</v>
      </c>
      <c r="F9" s="67">
        <v>240</v>
      </c>
      <c r="G9" s="17" t="s">
        <v>1011</v>
      </c>
      <c r="H9" s="18">
        <v>4.7679779999999994</v>
      </c>
      <c r="I9" s="19">
        <v>4.7679779999999994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4.4077500000000002E-3</v>
      </c>
      <c r="P9" s="19">
        <v>0</v>
      </c>
      <c r="Q9" s="21">
        <f t="shared" ref="Q9:Q23" si="3">IFERROR(P9/O9,0)</f>
        <v>0</v>
      </c>
    </row>
    <row r="10" spans="1:17" ht="38.25" x14ac:dyDescent="0.25">
      <c r="A10" s="15"/>
      <c r="B10" s="17">
        <v>5002776</v>
      </c>
      <c r="C10" s="17" t="s">
        <v>1331</v>
      </c>
      <c r="D10" s="66">
        <v>3000275</v>
      </c>
      <c r="E10" s="17" t="s">
        <v>1328</v>
      </c>
      <c r="F10" s="67">
        <v>291</v>
      </c>
      <c r="G10" s="17" t="s">
        <v>1345</v>
      </c>
      <c r="H10" s="18">
        <v>7.4946979999999996</v>
      </c>
      <c r="I10" s="19">
        <v>10.809457</v>
      </c>
      <c r="J10" s="19">
        <f t="shared" si="0"/>
        <v>1.507296E-2</v>
      </c>
      <c r="K10" s="19">
        <v>0</v>
      </c>
      <c r="L10" s="19">
        <v>1.507296E-2</v>
      </c>
      <c r="M10" s="20">
        <f t="shared" si="1"/>
        <v>0</v>
      </c>
      <c r="N10" s="21">
        <f t="shared" si="2"/>
        <v>1.3944234201588479E-3</v>
      </c>
      <c r="O10" s="68">
        <v>2.924904E-2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5002778</v>
      </c>
      <c r="C11" s="17" t="s">
        <v>1332</v>
      </c>
      <c r="D11" s="66">
        <v>3000275</v>
      </c>
      <c r="E11" s="17" t="s">
        <v>1328</v>
      </c>
      <c r="F11" s="67">
        <v>291</v>
      </c>
      <c r="G11" s="17" t="s">
        <v>1345</v>
      </c>
      <c r="H11" s="18">
        <v>2.2866599999999999</v>
      </c>
      <c r="I11" s="19">
        <v>4.7758780000000005</v>
      </c>
      <c r="J11" s="19">
        <f t="shared" si="0"/>
        <v>0.35480655999999999</v>
      </c>
      <c r="K11" s="19">
        <v>0</v>
      </c>
      <c r="L11" s="19">
        <v>0.35480655999999999</v>
      </c>
      <c r="M11" s="20">
        <f t="shared" si="1"/>
        <v>0</v>
      </c>
      <c r="N11" s="21">
        <f t="shared" si="2"/>
        <v>7.429137846486028E-2</v>
      </c>
      <c r="O11" s="68">
        <v>0.30061359999999998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5002779</v>
      </c>
      <c r="C12" s="17" t="s">
        <v>1333</v>
      </c>
      <c r="D12" s="66">
        <v>3000515</v>
      </c>
      <c r="E12" s="17" t="s">
        <v>1329</v>
      </c>
      <c r="F12" s="67">
        <v>216</v>
      </c>
      <c r="G12" s="17" t="s">
        <v>1346</v>
      </c>
      <c r="H12" s="18">
        <v>6.6085419999999999</v>
      </c>
      <c r="I12" s="19">
        <v>10.039024000000001</v>
      </c>
      <c r="J12" s="19">
        <f t="shared" si="0"/>
        <v>0.14024705999999998</v>
      </c>
      <c r="K12" s="19">
        <v>0</v>
      </c>
      <c r="L12" s="19">
        <v>0.14024705999999998</v>
      </c>
      <c r="M12" s="20">
        <f t="shared" si="1"/>
        <v>0</v>
      </c>
      <c r="N12" s="21">
        <f t="shared" si="2"/>
        <v>1.3970188735478664E-2</v>
      </c>
      <c r="O12" s="68">
        <v>0.34875317000000006</v>
      </c>
      <c r="P12" s="19">
        <v>80</v>
      </c>
      <c r="Q12" s="21">
        <f t="shared" si="3"/>
        <v>229.38859595168694</v>
      </c>
    </row>
    <row r="13" spans="1:17" ht="38.25" x14ac:dyDescent="0.25">
      <c r="A13" s="15"/>
      <c r="B13" s="17">
        <v>5002780</v>
      </c>
      <c r="C13" s="17" t="s">
        <v>1334</v>
      </c>
      <c r="D13" s="66">
        <v>3000515</v>
      </c>
      <c r="E13" s="17" t="s">
        <v>1329</v>
      </c>
      <c r="F13" s="67">
        <v>216</v>
      </c>
      <c r="G13" s="17" t="s">
        <v>1346</v>
      </c>
      <c r="H13" s="18">
        <v>3.3617130000000008</v>
      </c>
      <c r="I13" s="19">
        <v>3.4521639999999998</v>
      </c>
      <c r="J13" s="19">
        <f t="shared" si="0"/>
        <v>9.0867370000000031E-2</v>
      </c>
      <c r="K13" s="19">
        <v>0</v>
      </c>
      <c r="L13" s="19">
        <v>9.0867370000000031E-2</v>
      </c>
      <c r="M13" s="20">
        <f t="shared" si="1"/>
        <v>0</v>
      </c>
      <c r="N13" s="21">
        <f t="shared" si="2"/>
        <v>2.6321857825989739E-2</v>
      </c>
      <c r="O13" s="68">
        <v>0.10632555</v>
      </c>
      <c r="P13" s="19">
        <v>1</v>
      </c>
      <c r="Q13" s="21">
        <f t="shared" si="3"/>
        <v>9.4050771427939939</v>
      </c>
    </row>
    <row r="14" spans="1:17" ht="38.25" x14ac:dyDescent="0.25">
      <c r="A14" s="15"/>
      <c r="B14" s="17">
        <v>5002783</v>
      </c>
      <c r="C14" s="17" t="s">
        <v>1335</v>
      </c>
      <c r="D14" s="66">
        <v>3000515</v>
      </c>
      <c r="E14" s="17" t="s">
        <v>1329</v>
      </c>
      <c r="F14" s="67">
        <v>534</v>
      </c>
      <c r="G14" s="17" t="s">
        <v>1347</v>
      </c>
      <c r="H14" s="18">
        <v>4.8593459999999995</v>
      </c>
      <c r="I14" s="19">
        <v>4.9323859999999993</v>
      </c>
      <c r="J14" s="19">
        <f t="shared" si="0"/>
        <v>0.21609295999999997</v>
      </c>
      <c r="K14" s="19">
        <v>0</v>
      </c>
      <c r="L14" s="19">
        <v>0.21609295999999997</v>
      </c>
      <c r="M14" s="20">
        <f t="shared" si="1"/>
        <v>0</v>
      </c>
      <c r="N14" s="21">
        <f t="shared" si="2"/>
        <v>4.3811039930775897E-2</v>
      </c>
      <c r="O14" s="68">
        <v>0.244369</v>
      </c>
      <c r="P14" s="19">
        <v>188</v>
      </c>
      <c r="Q14" s="21">
        <f t="shared" si="3"/>
        <v>769.3283517958497</v>
      </c>
    </row>
    <row r="15" spans="1:17" ht="51" x14ac:dyDescent="0.25">
      <c r="A15" s="15"/>
      <c r="B15" s="17">
        <v>5002784</v>
      </c>
      <c r="C15" s="17" t="s">
        <v>1336</v>
      </c>
      <c r="D15" s="66">
        <v>3000515</v>
      </c>
      <c r="E15" s="17" t="s">
        <v>1329</v>
      </c>
      <c r="F15" s="67">
        <v>534</v>
      </c>
      <c r="G15" s="17" t="s">
        <v>1347</v>
      </c>
      <c r="H15" s="18">
        <v>0.87139100000000003</v>
      </c>
      <c r="I15" s="19">
        <v>0.87112100000000003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7.816E-3</v>
      </c>
      <c r="P15" s="19">
        <v>7</v>
      </c>
      <c r="Q15" s="21">
        <f t="shared" si="3"/>
        <v>895.59877175025588</v>
      </c>
    </row>
    <row r="16" spans="1:17" ht="51" x14ac:dyDescent="0.25">
      <c r="A16" s="15"/>
      <c r="B16" s="17">
        <v>5002785</v>
      </c>
      <c r="C16" s="17" t="s">
        <v>1337</v>
      </c>
      <c r="D16" s="66">
        <v>3000515</v>
      </c>
      <c r="E16" s="17" t="s">
        <v>1329</v>
      </c>
      <c r="F16" s="67">
        <v>56</v>
      </c>
      <c r="G16" s="17" t="s">
        <v>425</v>
      </c>
      <c r="H16" s="18">
        <v>5.163894</v>
      </c>
      <c r="I16" s="19">
        <v>3.7485489999999997</v>
      </c>
      <c r="J16" s="19">
        <f t="shared" si="0"/>
        <v>1.674374E-2</v>
      </c>
      <c r="K16" s="19">
        <v>0</v>
      </c>
      <c r="L16" s="19">
        <v>1.674374E-2</v>
      </c>
      <c r="M16" s="20">
        <f t="shared" si="1"/>
        <v>0</v>
      </c>
      <c r="N16" s="21">
        <f t="shared" si="2"/>
        <v>4.4667256583814166E-3</v>
      </c>
      <c r="O16" s="68">
        <v>5.1896999999999999E-2</v>
      </c>
      <c r="P16" s="19">
        <v>306</v>
      </c>
      <c r="Q16" s="21">
        <f t="shared" si="3"/>
        <v>5896.2945835019364</v>
      </c>
    </row>
    <row r="17" spans="1:17" ht="51" x14ac:dyDescent="0.25">
      <c r="A17" s="15"/>
      <c r="B17" s="17">
        <v>5002786</v>
      </c>
      <c r="C17" s="17" t="s">
        <v>1338</v>
      </c>
      <c r="D17" s="66">
        <v>3000515</v>
      </c>
      <c r="E17" s="17" t="s">
        <v>1329</v>
      </c>
      <c r="F17" s="67">
        <v>56</v>
      </c>
      <c r="G17" s="17" t="s">
        <v>425</v>
      </c>
      <c r="H17" s="18">
        <v>2.1897960000000003</v>
      </c>
      <c r="I17" s="19">
        <v>0.85187599999999997</v>
      </c>
      <c r="J17" s="19">
        <f t="shared" si="0"/>
        <v>6.1066499999999999E-3</v>
      </c>
      <c r="K17" s="19">
        <v>0</v>
      </c>
      <c r="L17" s="19">
        <v>6.1066499999999999E-3</v>
      </c>
      <c r="M17" s="20">
        <f t="shared" si="1"/>
        <v>0</v>
      </c>
      <c r="N17" s="21">
        <f t="shared" si="2"/>
        <v>7.1684728763341142E-3</v>
      </c>
      <c r="O17" s="68">
        <v>1.007109E-2</v>
      </c>
      <c r="P17" s="19">
        <v>1289</v>
      </c>
      <c r="Q17" s="21">
        <f t="shared" si="3"/>
        <v>127990.11824936527</v>
      </c>
    </row>
    <row r="18" spans="1:17" ht="38.25" x14ac:dyDescent="0.25">
      <c r="A18" s="15"/>
      <c r="B18" s="17">
        <v>5004139</v>
      </c>
      <c r="C18" s="17" t="s">
        <v>1339</v>
      </c>
      <c r="D18" s="66">
        <v>3000515</v>
      </c>
      <c r="E18" s="17" t="s">
        <v>1329</v>
      </c>
      <c r="F18" s="67">
        <v>46</v>
      </c>
      <c r="G18" s="17" t="s">
        <v>768</v>
      </c>
      <c r="H18" s="18">
        <v>7.4070199999999993</v>
      </c>
      <c r="I18" s="19">
        <v>3.4015899999999997</v>
      </c>
      <c r="J18" s="19">
        <f t="shared" si="0"/>
        <v>9.6774239999999997E-2</v>
      </c>
      <c r="K18" s="19">
        <v>0</v>
      </c>
      <c r="L18" s="19">
        <v>9.6774239999999997E-2</v>
      </c>
      <c r="M18" s="20">
        <f t="shared" si="1"/>
        <v>0</v>
      </c>
      <c r="N18" s="21">
        <f t="shared" si="2"/>
        <v>2.8449707342742662E-2</v>
      </c>
      <c r="O18" s="68">
        <v>0.10531774999999999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5004141</v>
      </c>
      <c r="C19" s="17" t="s">
        <v>1340</v>
      </c>
      <c r="D19" s="66">
        <v>3000515</v>
      </c>
      <c r="E19" s="17" t="s">
        <v>1329</v>
      </c>
      <c r="F19" s="67">
        <v>46</v>
      </c>
      <c r="G19" s="17" t="s">
        <v>768</v>
      </c>
      <c r="H19" s="18">
        <v>4.4279599999999997</v>
      </c>
      <c r="I19" s="19">
        <v>12.126601000000001</v>
      </c>
      <c r="J19" s="19">
        <f t="shared" si="0"/>
        <v>7.0553299999999999E-2</v>
      </c>
      <c r="K19" s="19">
        <v>0</v>
      </c>
      <c r="L19" s="19">
        <v>7.0553299999999999E-2</v>
      </c>
      <c r="M19" s="20">
        <f t="shared" si="1"/>
        <v>0</v>
      </c>
      <c r="N19" s="21">
        <f t="shared" si="2"/>
        <v>5.818060642054603E-3</v>
      </c>
      <c r="O19" s="68">
        <v>0.21354525999999999</v>
      </c>
      <c r="P19" s="19">
        <v>22</v>
      </c>
      <c r="Q19" s="21">
        <f t="shared" si="3"/>
        <v>103.02265664899329</v>
      </c>
    </row>
    <row r="20" spans="1:17" ht="38.25" x14ac:dyDescent="0.25">
      <c r="A20" s="15"/>
      <c r="B20" s="17">
        <v>5005657</v>
      </c>
      <c r="C20" s="17" t="s">
        <v>1341</v>
      </c>
      <c r="D20" s="66">
        <v>3000515</v>
      </c>
      <c r="E20" s="17" t="s">
        <v>1329</v>
      </c>
      <c r="F20" s="67">
        <v>236</v>
      </c>
      <c r="G20" s="17" t="s">
        <v>1320</v>
      </c>
      <c r="H20" s="18">
        <v>2.0040329999999997</v>
      </c>
      <c r="I20" s="19">
        <v>9.1643810000000006</v>
      </c>
      <c r="J20" s="19">
        <f t="shared" si="0"/>
        <v>1.8243269999999999E-2</v>
      </c>
      <c r="K20" s="19">
        <v>0</v>
      </c>
      <c r="L20" s="19">
        <v>1.8243269999999999E-2</v>
      </c>
      <c r="M20" s="20">
        <f t="shared" si="1"/>
        <v>0</v>
      </c>
      <c r="N20" s="21">
        <f t="shared" si="2"/>
        <v>1.9906712739245561E-3</v>
      </c>
      <c r="O20" s="68">
        <v>0.11222721999999999</v>
      </c>
      <c r="P20" s="19">
        <v>158</v>
      </c>
      <c r="Q20" s="21">
        <f t="shared" si="3"/>
        <v>1407.8580936068809</v>
      </c>
    </row>
    <row r="21" spans="1:17" ht="38.25" x14ac:dyDescent="0.25">
      <c r="A21" s="15"/>
      <c r="B21" s="17">
        <v>5005658</v>
      </c>
      <c r="C21" s="17" t="s">
        <v>1342</v>
      </c>
      <c r="D21" s="66">
        <v>3000515</v>
      </c>
      <c r="E21" s="17" t="s">
        <v>1329</v>
      </c>
      <c r="F21" s="67">
        <v>236</v>
      </c>
      <c r="G21" s="17" t="s">
        <v>1320</v>
      </c>
      <c r="H21" s="18">
        <v>0.40147499999999997</v>
      </c>
      <c r="I21" s="19">
        <v>0.50834699999999999</v>
      </c>
      <c r="J21" s="19">
        <f t="shared" si="0"/>
        <v>4.0000000000000002E-4</v>
      </c>
      <c r="K21" s="19">
        <v>0</v>
      </c>
      <c r="L21" s="19">
        <v>4.0000000000000002E-4</v>
      </c>
      <c r="M21" s="20">
        <f t="shared" si="1"/>
        <v>0</v>
      </c>
      <c r="N21" s="21">
        <f t="shared" si="2"/>
        <v>7.8686409086706525E-4</v>
      </c>
      <c r="O21" s="68">
        <v>2.0508200000000001E-3</v>
      </c>
      <c r="P21" s="19">
        <v>28.5</v>
      </c>
      <c r="Q21" s="21">
        <f t="shared" si="3"/>
        <v>13896.880272281331</v>
      </c>
    </row>
    <row r="22" spans="1:17" ht="51" x14ac:dyDescent="0.25">
      <c r="A22" s="15"/>
      <c r="B22" s="17">
        <v>5005659</v>
      </c>
      <c r="C22" s="17" t="s">
        <v>1343</v>
      </c>
      <c r="D22" s="66">
        <v>3000515</v>
      </c>
      <c r="E22" s="17" t="s">
        <v>1329</v>
      </c>
      <c r="F22" s="67">
        <v>236</v>
      </c>
      <c r="G22" s="17" t="s">
        <v>1320</v>
      </c>
      <c r="H22" s="18">
        <v>138.79588800000002</v>
      </c>
      <c r="I22" s="19">
        <v>139.15483399999999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5.2186258199999997</v>
      </c>
      <c r="P22" s="19">
        <v>38</v>
      </c>
      <c r="Q22" s="21">
        <f t="shared" si="3"/>
        <v>7.2816103914497559</v>
      </c>
    </row>
    <row r="23" spans="1:17" ht="51" x14ac:dyDescent="0.25">
      <c r="A23" s="15"/>
      <c r="B23" s="17">
        <v>5005660</v>
      </c>
      <c r="C23" s="17" t="s">
        <v>1344</v>
      </c>
      <c r="D23" s="66">
        <v>3000515</v>
      </c>
      <c r="E23" s="17" t="s">
        <v>1329</v>
      </c>
      <c r="F23" s="67">
        <v>236</v>
      </c>
      <c r="G23" s="17" t="s">
        <v>1320</v>
      </c>
      <c r="H23" s="18">
        <v>39.527251999999969</v>
      </c>
      <c r="I23" s="19">
        <v>39.526251999999971</v>
      </c>
      <c r="J23" s="19">
        <f t="shared" si="0"/>
        <v>0</v>
      </c>
      <c r="K23" s="19">
        <v>0</v>
      </c>
      <c r="L23" s="19">
        <v>0</v>
      </c>
      <c r="M23" s="20">
        <f t="shared" si="1"/>
        <v>0</v>
      </c>
      <c r="N23" s="21">
        <f t="shared" si="2"/>
        <v>0</v>
      </c>
      <c r="O23" s="68">
        <v>0</v>
      </c>
      <c r="P23" s="19">
        <v>5</v>
      </c>
      <c r="Q23" s="21">
        <f t="shared" si="3"/>
        <v>0</v>
      </c>
    </row>
    <row r="24" spans="1:17" ht="15.75" thickBot="1" x14ac:dyDescent="0.3">
      <c r="A24" s="39" t="s">
        <v>299</v>
      </c>
      <c r="B24" s="41"/>
      <c r="C24" s="41"/>
      <c r="D24" s="63"/>
      <c r="E24" s="41"/>
      <c r="F24" s="64"/>
      <c r="G24" s="41"/>
      <c r="H24" s="42">
        <f ca="1">OFFSET(H24,-MATCH("PROYECTOS",$A$8:$A$50,0)-1,0)-(OFFSET(H24,-MATCH("PROYECTOS",$A$8:$A$50,0),0))</f>
        <v>280.64164499999998</v>
      </c>
      <c r="I24" s="43">
        <f t="shared" ref="I24:L24" ca="1" si="4">OFFSET(I24,-MATCH("PROYECTOS",$A$8:$A$50,0)-1,0)-(OFFSET(I24,-MATCH("PROYECTOS",$A$8:$A$50,0),0))</f>
        <v>350.57925</v>
      </c>
      <c r="J24" s="43">
        <f t="shared" ca="1" si="4"/>
        <v>1.8189886500000005</v>
      </c>
      <c r="K24" s="43">
        <f t="shared" ca="1" si="4"/>
        <v>0</v>
      </c>
      <c r="L24" s="43">
        <f t="shared" ca="1" si="4"/>
        <v>1.8189886500000005</v>
      </c>
      <c r="M24" s="44">
        <f t="shared" ca="1" si="1"/>
        <v>0</v>
      </c>
      <c r="N24" s="45">
        <f t="shared" ca="1" si="2"/>
        <v>5.1885234223075114E-3</v>
      </c>
      <c r="O24" s="65"/>
      <c r="P24" s="43"/>
      <c r="Q2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93</v>
      </c>
      <c r="B1" s="48" t="s">
        <v>55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1350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223.46996300000001</v>
      </c>
      <c r="E6" s="12">
        <v>224.11366799999996</v>
      </c>
      <c r="F6" s="12">
        <v>5.9252966599999999</v>
      </c>
      <c r="G6" s="12">
        <v>0</v>
      </c>
      <c r="H6" s="12">
        <v>5.9252966599999999</v>
      </c>
      <c r="I6" s="13">
        <v>0</v>
      </c>
      <c r="J6" s="14">
        <v>2.6438800957021509E-2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221.28886099999994</v>
      </c>
      <c r="E7" s="36">
        <f ca="1">SUM(E8:OFFSET(E6,MATCH("GOBIERNOS REGIONALES",$A$8:$A$50,0),0))</f>
        <v>221.98172300000004</v>
      </c>
      <c r="F7" s="36">
        <f ca="1">SUM(F8:OFFSET(F6,MATCH("GOBIERNOS REGIONALES",$A$8:$A$50,0),0))</f>
        <v>5.8460190399999989</v>
      </c>
      <c r="G7" s="36">
        <f ca="1">SUM(G8:OFFSET(G6,MATCH("GOBIERNOS REGIONALES",$A$8:$A$50,0),0))</f>
        <v>0</v>
      </c>
      <c r="H7" s="36">
        <f ca="1">SUM(H8:OFFSET(H6,MATCH("GOBIERNOS REGIONALES",$A$8:$A$50,0),0))</f>
        <v>5.8460190399999989</v>
      </c>
      <c r="I7" s="37">
        <f ca="1">IFERROR(G7/E7,0)</f>
        <v>0</v>
      </c>
      <c r="J7" s="38">
        <f ca="1">IFERROR(SUM(G7,H7)/E7,0)</f>
        <v>2.6335587277156135E-2</v>
      </c>
      <c r="K7" s="4"/>
    </row>
    <row r="8" spans="1:11" x14ac:dyDescent="0.25">
      <c r="A8" s="15"/>
      <c r="B8" s="16">
        <v>38</v>
      </c>
      <c r="C8" s="17" t="s">
        <v>127</v>
      </c>
      <c r="D8" s="18">
        <v>32.364235999999998</v>
      </c>
      <c r="E8" s="19">
        <v>32.380873999999991</v>
      </c>
      <c r="F8" s="19">
        <f t="shared" ref="F8:F12" si="0">SUM(G8,H8)</f>
        <v>0.89621150999999999</v>
      </c>
      <c r="G8" s="19">
        <v>0</v>
      </c>
      <c r="H8" s="19">
        <v>0.89621150999999999</v>
      </c>
      <c r="I8" s="20">
        <f t="shared" ref="I8:I12" si="1">IFERROR(G8/E8,0)</f>
        <v>0</v>
      </c>
      <c r="J8" s="21">
        <f t="shared" ref="J8:J12" si="2">IFERROR(SUM(G8,H8)/E8,0)</f>
        <v>2.7677187156838329E-2</v>
      </c>
      <c r="K8" s="4"/>
    </row>
    <row r="9" spans="1:11" ht="25.5" x14ac:dyDescent="0.25">
      <c r="A9" s="15"/>
      <c r="B9" s="16">
        <v>241</v>
      </c>
      <c r="C9" s="17" t="s">
        <v>163</v>
      </c>
      <c r="D9" s="18">
        <v>188.92462499999993</v>
      </c>
      <c r="E9" s="19">
        <v>189.60084900000007</v>
      </c>
      <c r="F9" s="19">
        <f t="shared" si="0"/>
        <v>4.9498075299999993</v>
      </c>
      <c r="G9" s="19">
        <v>0</v>
      </c>
      <c r="H9" s="19">
        <v>4.9498075299999993</v>
      </c>
      <c r="I9" s="20">
        <f t="shared" si="1"/>
        <v>0</v>
      </c>
      <c r="J9" s="21">
        <f t="shared" si="2"/>
        <v>2.6106462898802724E-2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0.34162799999999999</v>
      </c>
      <c r="E10" s="36">
        <f ca="1">SUM(E11:OFFSET(E9,(MATCH("GOBIERNOS LOCALES",$A$8:$A$50,0)-MATCH("GOBIERNOS REGIONALES",$A$8:$A$50,0)),0))</f>
        <v>0.34281499999999998</v>
      </c>
      <c r="F10" s="36">
        <f ca="1">SUM(F11:OFFSET(F9,(MATCH("GOBIERNOS LOCALES",$A$8:$A$50,0)-MATCH("GOBIERNOS REGIONALES",$A$8:$A$50,0)),0))</f>
        <v>2.256855E-2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2.256855E-2</v>
      </c>
      <c r="I10" s="37">
        <f t="shared" ca="1" si="1"/>
        <v>0</v>
      </c>
      <c r="J10" s="38">
        <f t="shared" ca="1" si="2"/>
        <v>6.5833029476539823E-2</v>
      </c>
      <c r="K10" s="4"/>
    </row>
    <row r="11" spans="1:11" x14ac:dyDescent="0.25">
      <c r="A11" s="15"/>
      <c r="B11" s="16">
        <v>457</v>
      </c>
      <c r="C11" s="17" t="s">
        <v>229</v>
      </c>
      <c r="D11" s="18">
        <v>0.34162799999999999</v>
      </c>
      <c r="E11" s="19">
        <v>0.34281499999999998</v>
      </c>
      <c r="F11" s="19">
        <f t="shared" si="0"/>
        <v>2.256855E-2</v>
      </c>
      <c r="G11" s="19">
        <v>0</v>
      </c>
      <c r="H11" s="19">
        <v>2.256855E-2</v>
      </c>
      <c r="I11" s="20">
        <f t="shared" si="1"/>
        <v>0</v>
      </c>
      <c r="J11" s="21">
        <f t="shared" si="2"/>
        <v>6.5833029476539823E-2</v>
      </c>
      <c r="K11" s="4"/>
    </row>
    <row r="12" spans="1:11" ht="15.75" thickBot="1" x14ac:dyDescent="0.3">
      <c r="A12" s="39" t="s">
        <v>238</v>
      </c>
      <c r="B12" s="56"/>
      <c r="C12" s="41"/>
      <c r="D12" s="42">
        <v>1.8394740000000001</v>
      </c>
      <c r="E12" s="43">
        <v>1.7891300000000001</v>
      </c>
      <c r="F12" s="43">
        <f t="shared" si="0"/>
        <v>5.670907E-2</v>
      </c>
      <c r="G12" s="43">
        <v>0</v>
      </c>
      <c r="H12" s="43">
        <v>5.670907E-2</v>
      </c>
      <c r="I12" s="44">
        <f t="shared" si="1"/>
        <v>0</v>
      </c>
      <c r="J12" s="45">
        <f t="shared" si="2"/>
        <v>3.1696450230000055E-2</v>
      </c>
      <c r="K12" s="4"/>
    </row>
    <row r="13" spans="1:11" x14ac:dyDescent="0.25">
      <c r="D13" s="5"/>
      <c r="E13" s="5"/>
      <c r="F13" s="5"/>
      <c r="G13" s="5"/>
      <c r="H13" s="5"/>
      <c r="I13" s="4"/>
      <c r="J13" s="4"/>
      <c r="K1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93</v>
      </c>
      <c r="B1" s="49" t="s">
        <v>55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1351</v>
      </c>
      <c r="L2" s="70" t="s">
        <v>1372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223.46996300000001</v>
      </c>
      <c r="E6" s="12">
        <f ca="1">SUM(E7:OFFSET(E7,50,0))</f>
        <v>224.11366799999996</v>
      </c>
      <c r="F6" s="12">
        <f ca="1">SUM(F7:OFFSET(F7,50,0))</f>
        <v>5.9252966599999999</v>
      </c>
      <c r="G6" s="12">
        <f ca="1">SUM(G7:OFFSET(G7,50,0))</f>
        <v>0</v>
      </c>
      <c r="H6" s="12">
        <f ca="1">SUM(H7:OFFSET(H7,50,0))</f>
        <v>5.9252966599999999</v>
      </c>
      <c r="I6" s="13">
        <f ca="1">IFERROR(G6/E6,0)</f>
        <v>0</v>
      </c>
      <c r="J6" s="14">
        <f ca="1">IFERROR(SUM(G6,H6)/E6,0)</f>
        <v>2.6438800957021509E-2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4</v>
      </c>
      <c r="C7" s="17" t="s">
        <v>258</v>
      </c>
      <c r="D7" s="18">
        <v>2.8704909999999999</v>
      </c>
      <c r="E7" s="19">
        <v>8.0987239999999989</v>
      </c>
      <c r="F7" s="19">
        <f t="shared" ref="F7:F23" si="0">SUM(G7,H7)</f>
        <v>0.52410678000000011</v>
      </c>
      <c r="G7" s="19">
        <v>0</v>
      </c>
      <c r="H7" s="19">
        <v>0.52410678000000011</v>
      </c>
      <c r="I7" s="20">
        <f t="shared" ref="I7:I23" si="1">IFERROR(G7/E7,0)</f>
        <v>0</v>
      </c>
      <c r="J7" s="21">
        <f t="shared" ref="J7:J23" si="2">IFERROR(SUM(G7,H7)/E7,0)</f>
        <v>6.4714735308920288E-2</v>
      </c>
      <c r="K7" s="4"/>
      <c r="L7" t="s">
        <v>259</v>
      </c>
      <c r="M7" s="5">
        <v>1.9693000000000002E-2</v>
      </c>
      <c r="N7" s="69">
        <v>0.58973437546791241</v>
      </c>
    </row>
    <row r="8" spans="1:14" x14ac:dyDescent="0.25">
      <c r="A8" s="15"/>
      <c r="B8" s="53">
        <v>5</v>
      </c>
      <c r="C8" s="17" t="s">
        <v>259</v>
      </c>
      <c r="D8" s="18">
        <v>0</v>
      </c>
      <c r="E8" s="19">
        <v>3.3393000000000006E-2</v>
      </c>
      <c r="F8" s="19">
        <f t="shared" si="0"/>
        <v>1.9693000000000002E-2</v>
      </c>
      <c r="G8" s="19">
        <v>0</v>
      </c>
      <c r="H8" s="19">
        <v>1.9693000000000002E-2</v>
      </c>
      <c r="I8" s="20">
        <f t="shared" si="1"/>
        <v>0</v>
      </c>
      <c r="J8" s="21">
        <f t="shared" si="2"/>
        <v>0.58973437546791241</v>
      </c>
      <c r="K8" s="4"/>
      <c r="L8" t="s">
        <v>264</v>
      </c>
      <c r="M8" s="5">
        <v>1.9926916599999998</v>
      </c>
      <c r="N8" s="69">
        <v>0.30339060786930955</v>
      </c>
    </row>
    <row r="9" spans="1:14" x14ac:dyDescent="0.25">
      <c r="A9" s="15"/>
      <c r="B9" s="53">
        <v>7</v>
      </c>
      <c r="C9" s="17" t="s">
        <v>261</v>
      </c>
      <c r="D9" s="18">
        <v>5.7381489999999999</v>
      </c>
      <c r="E9" s="19">
        <v>5.7381489999999991</v>
      </c>
      <c r="F9" s="19">
        <f t="shared" si="0"/>
        <v>0.64184518999999995</v>
      </c>
      <c r="G9" s="19">
        <v>0</v>
      </c>
      <c r="H9" s="19">
        <v>0.64184518999999995</v>
      </c>
      <c r="I9" s="20">
        <f t="shared" si="1"/>
        <v>0</v>
      </c>
      <c r="J9" s="21">
        <f t="shared" si="2"/>
        <v>0.11185579008143567</v>
      </c>
      <c r="K9" s="4"/>
      <c r="L9" t="s">
        <v>267</v>
      </c>
      <c r="M9" s="5">
        <v>0.84504643000000013</v>
      </c>
      <c r="N9" s="69">
        <v>0.12132203458938053</v>
      </c>
    </row>
    <row r="10" spans="1:14" x14ac:dyDescent="0.25">
      <c r="A10" s="15"/>
      <c r="B10" s="53">
        <v>8</v>
      </c>
      <c r="C10" s="17" t="s">
        <v>262</v>
      </c>
      <c r="D10" s="18">
        <v>0.55000000000000004</v>
      </c>
      <c r="E10" s="19">
        <v>0.117576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261</v>
      </c>
      <c r="M10" s="5">
        <v>0.64184518999999995</v>
      </c>
      <c r="N10" s="69">
        <v>0.11185579008143567</v>
      </c>
    </row>
    <row r="11" spans="1:14" x14ac:dyDescent="0.25">
      <c r="A11" s="15"/>
      <c r="B11" s="53">
        <v>9</v>
      </c>
      <c r="C11" s="17" t="s">
        <v>263</v>
      </c>
      <c r="D11" s="18">
        <v>0.05</v>
      </c>
      <c r="E11" s="19">
        <v>0.05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258</v>
      </c>
      <c r="M11" s="5">
        <v>0.52410678000000011</v>
      </c>
      <c r="N11" s="69">
        <v>6.4714735308920288E-2</v>
      </c>
    </row>
    <row r="12" spans="1:14" x14ac:dyDescent="0.25">
      <c r="A12" s="15"/>
      <c r="B12" s="53">
        <v>10</v>
      </c>
      <c r="C12" s="17" t="s">
        <v>264</v>
      </c>
      <c r="D12" s="18">
        <v>6.5680730000000001</v>
      </c>
      <c r="E12" s="19">
        <v>6.5680730000000001</v>
      </c>
      <c r="F12" s="19">
        <f t="shared" si="0"/>
        <v>1.9926916599999998</v>
      </c>
      <c r="G12" s="19">
        <v>0</v>
      </c>
      <c r="H12" s="19">
        <v>1.9926916599999998</v>
      </c>
      <c r="I12" s="20">
        <f t="shared" si="1"/>
        <v>0</v>
      </c>
      <c r="J12" s="21">
        <f t="shared" si="2"/>
        <v>0.30339060786930955</v>
      </c>
      <c r="K12" s="4"/>
      <c r="L12" t="s">
        <v>269</v>
      </c>
      <c r="M12" s="5">
        <v>1.5673590799999999</v>
      </c>
      <c r="N12" s="69">
        <v>2.5918049070362079E-2</v>
      </c>
    </row>
    <row r="13" spans="1:14" x14ac:dyDescent="0.25">
      <c r="A13" s="15"/>
      <c r="B13" s="53">
        <v>11</v>
      </c>
      <c r="C13" s="17" t="s">
        <v>265</v>
      </c>
      <c r="D13" s="18">
        <v>30.922672000000002</v>
      </c>
      <c r="E13" s="19">
        <v>28.318878999999999</v>
      </c>
      <c r="F13" s="19">
        <f t="shared" si="0"/>
        <v>0.20011475000000001</v>
      </c>
      <c r="G13" s="19">
        <v>0</v>
      </c>
      <c r="H13" s="19">
        <v>0.20011475000000001</v>
      </c>
      <c r="I13" s="20">
        <f t="shared" si="1"/>
        <v>0</v>
      </c>
      <c r="J13" s="21">
        <f t="shared" si="2"/>
        <v>7.0664785142095492E-3</v>
      </c>
      <c r="K13" s="4"/>
      <c r="L13" t="s">
        <v>271</v>
      </c>
      <c r="M13" s="5">
        <v>7.0945149999999998E-2</v>
      </c>
      <c r="N13" s="69">
        <v>7.3230853364467784E-3</v>
      </c>
    </row>
    <row r="14" spans="1:14" x14ac:dyDescent="0.25">
      <c r="A14" s="15"/>
      <c r="B14" s="53">
        <v>12</v>
      </c>
      <c r="C14" s="17" t="s">
        <v>266</v>
      </c>
      <c r="D14" s="18">
        <v>3.6754790000000002</v>
      </c>
      <c r="E14" s="19">
        <v>3.6208170000000002</v>
      </c>
      <c r="F14" s="19">
        <f t="shared" si="0"/>
        <v>2.1299999999999999E-3</v>
      </c>
      <c r="G14" s="19">
        <v>0</v>
      </c>
      <c r="H14" s="19">
        <v>2.1299999999999999E-3</v>
      </c>
      <c r="I14" s="20">
        <f t="shared" si="1"/>
        <v>0</v>
      </c>
      <c r="J14" s="21">
        <f t="shared" si="2"/>
        <v>5.8826502416443579E-4</v>
      </c>
      <c r="K14" s="4"/>
      <c r="L14" t="s">
        <v>265</v>
      </c>
      <c r="M14" s="5">
        <v>0.20011475000000001</v>
      </c>
      <c r="N14" s="69">
        <v>7.0664785142095492E-3</v>
      </c>
    </row>
    <row r="15" spans="1:14" x14ac:dyDescent="0.25">
      <c r="A15" s="15"/>
      <c r="B15" s="53">
        <v>13</v>
      </c>
      <c r="C15" s="17" t="s">
        <v>267</v>
      </c>
      <c r="D15" s="18">
        <v>5.7266380000000003</v>
      </c>
      <c r="E15" s="19">
        <v>6.9653169999999998</v>
      </c>
      <c r="F15" s="19">
        <f t="shared" si="0"/>
        <v>0.84504643000000013</v>
      </c>
      <c r="G15" s="19">
        <v>0</v>
      </c>
      <c r="H15" s="19">
        <v>0.84504643000000013</v>
      </c>
      <c r="I15" s="20">
        <f t="shared" si="1"/>
        <v>0</v>
      </c>
      <c r="J15" s="21">
        <f t="shared" si="2"/>
        <v>0.12132203458938053</v>
      </c>
      <c r="K15" s="4"/>
      <c r="L15" t="s">
        <v>274</v>
      </c>
      <c r="M15" s="5">
        <v>5.2698620000000002E-2</v>
      </c>
      <c r="N15" s="69">
        <v>7.0323307529207959E-3</v>
      </c>
    </row>
    <row r="16" spans="1:14" x14ac:dyDescent="0.25">
      <c r="A16" s="15"/>
      <c r="B16" s="53">
        <v>15</v>
      </c>
      <c r="C16" s="17" t="s">
        <v>269</v>
      </c>
      <c r="D16" s="18">
        <v>60.811349000000014</v>
      </c>
      <c r="E16" s="19">
        <v>60.473652000000001</v>
      </c>
      <c r="F16" s="19">
        <f t="shared" si="0"/>
        <v>1.5673590799999999</v>
      </c>
      <c r="G16" s="19">
        <v>0</v>
      </c>
      <c r="H16" s="19">
        <v>1.5673590799999999</v>
      </c>
      <c r="I16" s="20">
        <f t="shared" si="1"/>
        <v>0</v>
      </c>
      <c r="J16" s="21">
        <f t="shared" si="2"/>
        <v>2.5918049070362079E-2</v>
      </c>
      <c r="K16" s="4"/>
      <c r="L16" t="s">
        <v>275</v>
      </c>
      <c r="M16" s="5">
        <v>6.8859999999999998E-3</v>
      </c>
      <c r="N16" s="69">
        <v>6.495859950542412E-4</v>
      </c>
    </row>
    <row r="17" spans="1:14" x14ac:dyDescent="0.25">
      <c r="A17" s="15"/>
      <c r="B17" s="53">
        <v>16</v>
      </c>
      <c r="C17" s="17" t="s">
        <v>270</v>
      </c>
      <c r="D17" s="18">
        <v>10.376746000000001</v>
      </c>
      <c r="E17" s="19">
        <v>10.376746000000001</v>
      </c>
      <c r="F17" s="19">
        <f t="shared" si="0"/>
        <v>6.4000000000000005E-4</v>
      </c>
      <c r="G17" s="19">
        <v>0</v>
      </c>
      <c r="H17" s="19">
        <v>6.4000000000000005E-4</v>
      </c>
      <c r="I17" s="20">
        <f t="shared" si="1"/>
        <v>0</v>
      </c>
      <c r="J17" s="21">
        <f t="shared" si="2"/>
        <v>6.1676367524077398E-5</v>
      </c>
      <c r="K17" s="4"/>
      <c r="L17" t="s">
        <v>266</v>
      </c>
      <c r="M17" s="5">
        <v>2.1299999999999999E-3</v>
      </c>
      <c r="N17" s="69">
        <v>5.8826502416443579E-4</v>
      </c>
    </row>
    <row r="18" spans="1:14" x14ac:dyDescent="0.25">
      <c r="A18" s="15"/>
      <c r="B18" s="53">
        <v>17</v>
      </c>
      <c r="C18" s="17" t="s">
        <v>271</v>
      </c>
      <c r="D18" s="18">
        <v>9.8317189999999997</v>
      </c>
      <c r="E18" s="19">
        <v>9.6878769999999985</v>
      </c>
      <c r="F18" s="19">
        <f t="shared" si="0"/>
        <v>7.0945149999999998E-2</v>
      </c>
      <c r="G18" s="19">
        <v>0</v>
      </c>
      <c r="H18" s="19">
        <v>7.0945149999999998E-2</v>
      </c>
      <c r="I18" s="20">
        <f t="shared" si="1"/>
        <v>0</v>
      </c>
      <c r="J18" s="21">
        <f t="shared" si="2"/>
        <v>7.3230853364467784E-3</v>
      </c>
      <c r="K18" s="4"/>
      <c r="L18" t="s">
        <v>272</v>
      </c>
      <c r="M18" s="5">
        <v>1.14E-3</v>
      </c>
      <c r="N18" s="69">
        <v>1.6286160991844348E-4</v>
      </c>
    </row>
    <row r="19" spans="1:14" x14ac:dyDescent="0.25">
      <c r="A19" s="15"/>
      <c r="B19" s="53">
        <v>18</v>
      </c>
      <c r="C19" s="17" t="s">
        <v>272</v>
      </c>
      <c r="D19" s="18">
        <v>6.9998079999999998</v>
      </c>
      <c r="E19" s="19">
        <v>6.9998079999999998</v>
      </c>
      <c r="F19" s="19">
        <f t="shared" si="0"/>
        <v>1.14E-3</v>
      </c>
      <c r="G19" s="19">
        <v>0</v>
      </c>
      <c r="H19" s="19">
        <v>1.14E-3</v>
      </c>
      <c r="I19" s="20">
        <f t="shared" si="1"/>
        <v>0</v>
      </c>
      <c r="J19" s="21">
        <f t="shared" si="2"/>
        <v>1.6286160991844348E-4</v>
      </c>
      <c r="K19" s="4"/>
      <c r="L19" t="s">
        <v>270</v>
      </c>
      <c r="M19" s="5">
        <v>6.4000000000000005E-4</v>
      </c>
      <c r="N19" s="69">
        <v>6.1676367524077398E-5</v>
      </c>
    </row>
    <row r="20" spans="1:14" x14ac:dyDescent="0.25">
      <c r="A20" s="15"/>
      <c r="B20" s="53">
        <v>20</v>
      </c>
      <c r="C20" s="17" t="s">
        <v>274</v>
      </c>
      <c r="D20" s="18">
        <v>7.1719660000000003</v>
      </c>
      <c r="E20" s="19">
        <v>7.4937629999999995</v>
      </c>
      <c r="F20" s="19">
        <f t="shared" si="0"/>
        <v>5.2698620000000002E-2</v>
      </c>
      <c r="G20" s="19">
        <v>0</v>
      </c>
      <c r="H20" s="19">
        <v>5.2698620000000002E-2</v>
      </c>
      <c r="I20" s="20">
        <f t="shared" si="1"/>
        <v>0</v>
      </c>
      <c r="J20" s="21">
        <f t="shared" si="2"/>
        <v>7.0323307529207959E-3</v>
      </c>
      <c r="K20" s="4"/>
      <c r="L20" t="s">
        <v>262</v>
      </c>
      <c r="M20" s="5">
        <v>0</v>
      </c>
      <c r="N20" s="69">
        <v>0</v>
      </c>
    </row>
    <row r="21" spans="1:14" x14ac:dyDescent="0.25">
      <c r="A21" s="15"/>
      <c r="B21" s="53">
        <v>21</v>
      </c>
      <c r="C21" s="17" t="s">
        <v>275</v>
      </c>
      <c r="D21" s="18">
        <v>14.153813</v>
      </c>
      <c r="E21" s="19">
        <v>10.600598000000002</v>
      </c>
      <c r="F21" s="19">
        <f t="shared" si="0"/>
        <v>6.8859999999999998E-3</v>
      </c>
      <c r="G21" s="19">
        <v>0</v>
      </c>
      <c r="H21" s="19">
        <v>6.8859999999999998E-3</v>
      </c>
      <c r="I21" s="20">
        <f t="shared" si="1"/>
        <v>0</v>
      </c>
      <c r="J21" s="21">
        <f t="shared" si="2"/>
        <v>6.495859950542412E-4</v>
      </c>
      <c r="K21" s="4"/>
      <c r="L21" t="s">
        <v>263</v>
      </c>
      <c r="M21" s="5">
        <v>0</v>
      </c>
      <c r="N21" s="69">
        <v>0</v>
      </c>
    </row>
    <row r="22" spans="1:14" x14ac:dyDescent="0.25">
      <c r="A22" s="15"/>
      <c r="B22" s="53">
        <v>22</v>
      </c>
      <c r="C22" s="17" t="s">
        <v>276</v>
      </c>
      <c r="D22" s="18">
        <v>9.9701820000000012</v>
      </c>
      <c r="E22" s="19">
        <v>9.9697750000000003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276</v>
      </c>
      <c r="M22" s="5">
        <v>0</v>
      </c>
      <c r="N22" s="69">
        <v>0</v>
      </c>
    </row>
    <row r="23" spans="1:14" ht="15.75" thickBot="1" x14ac:dyDescent="0.3">
      <c r="A23" s="22"/>
      <c r="B23" s="54">
        <v>25</v>
      </c>
      <c r="C23" s="24" t="s">
        <v>279</v>
      </c>
      <c r="D23" s="25">
        <v>48.052878</v>
      </c>
      <c r="E23" s="26">
        <v>49.000520999999999</v>
      </c>
      <c r="F23" s="26">
        <f t="shared" si="0"/>
        <v>0</v>
      </c>
      <c r="G23" s="26">
        <v>0</v>
      </c>
      <c r="H23" s="26">
        <v>0</v>
      </c>
      <c r="I23" s="27">
        <f t="shared" si="1"/>
        <v>0</v>
      </c>
      <c r="J23" s="28">
        <f t="shared" si="2"/>
        <v>0</v>
      </c>
      <c r="K23" s="4"/>
      <c r="L23" t="s">
        <v>279</v>
      </c>
      <c r="M23" s="5">
        <v>0</v>
      </c>
      <c r="N23" s="69">
        <v>0</v>
      </c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8" width="0" hidden="1" customWidth="1"/>
  </cols>
  <sheetData>
    <row r="1" spans="1:11" ht="15.75" x14ac:dyDescent="0.25">
      <c r="A1" s="48">
        <v>93</v>
      </c>
      <c r="B1" s="47" t="s">
        <v>55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1352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223.46996300000001</v>
      </c>
      <c r="E6" s="12">
        <v>224.11366799999996</v>
      </c>
      <c r="F6" s="12">
        <v>5.9252966599999999</v>
      </c>
      <c r="G6" s="12">
        <v>0</v>
      </c>
      <c r="H6" s="12">
        <v>5.9252966599999999</v>
      </c>
      <c r="I6" s="13">
        <v>0</v>
      </c>
      <c r="J6" s="14">
        <v>2.6438800957021509E-2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57.304780000000008</v>
      </c>
      <c r="E7" s="36">
        <f ca="1">SUM(E8:OFFSET(E6,MATCH("PROYECTOS",$A$8:$A$50,0),0))</f>
        <v>57.998828999999994</v>
      </c>
      <c r="F7" s="36">
        <f ca="1">SUM(F8:OFFSET(F6,MATCH("PROYECTOS",$A$8:$A$50,0),0))</f>
        <v>1.8602475299999999</v>
      </c>
      <c r="G7" s="36">
        <f ca="1">SUM(G8:OFFSET(G6,MATCH("PROYECTOS",$A$8:$A$50,0),0))</f>
        <v>0</v>
      </c>
      <c r="H7" s="36">
        <f ca="1">SUM(H8:OFFSET(H6,MATCH("PROYECTOS",$A$8:$A$50,0),0))</f>
        <v>1.8602475299999999</v>
      </c>
      <c r="I7" s="37">
        <f ca="1">IFERROR(G7/E7,0)</f>
        <v>0</v>
      </c>
      <c r="J7" s="38">
        <f ca="1">IFERROR(SUM(G7,H7)/E7,0)</f>
        <v>3.2073880836456202E-2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3.3355180000000009</v>
      </c>
      <c r="E8" s="19">
        <v>3.3367049999999998</v>
      </c>
      <c r="F8" s="19">
        <f t="shared" ref="F8:F12" si="0">SUM(G8,H8)</f>
        <v>0.14347354000000001</v>
      </c>
      <c r="G8" s="19">
        <v>0</v>
      </c>
      <c r="H8" s="19">
        <v>0.14347354000000001</v>
      </c>
      <c r="I8" s="20">
        <f t="shared" ref="I8:I13" si="1">IFERROR(G8/E8,0)</f>
        <v>0</v>
      </c>
      <c r="J8" s="21">
        <f t="shared" ref="J8:J13" si="2">IFERROR(SUM(G8,H8)/E8,0)</f>
        <v>4.2998568947509599E-2</v>
      </c>
      <c r="K8" s="4"/>
    </row>
    <row r="9" spans="1:11" ht="38.25" x14ac:dyDescent="0.25">
      <c r="A9" s="15"/>
      <c r="B9" s="17">
        <v>3000534</v>
      </c>
      <c r="C9" s="17" t="s">
        <v>1354</v>
      </c>
      <c r="D9" s="18">
        <v>10.999962</v>
      </c>
      <c r="E9" s="19">
        <v>11.016599999999999</v>
      </c>
      <c r="F9" s="19">
        <f t="shared" si="0"/>
        <v>0.17145988000000001</v>
      </c>
      <c r="G9" s="19">
        <v>0</v>
      </c>
      <c r="H9" s="19">
        <v>0.17145988000000001</v>
      </c>
      <c r="I9" s="20">
        <f t="shared" si="1"/>
        <v>0</v>
      </c>
      <c r="J9" s="21">
        <f t="shared" si="2"/>
        <v>1.5563774667320229E-2</v>
      </c>
      <c r="K9" s="4"/>
    </row>
    <row r="10" spans="1:11" ht="38.25" x14ac:dyDescent="0.25">
      <c r="A10" s="15"/>
      <c r="B10" s="17">
        <v>3000535</v>
      </c>
      <c r="C10" s="17" t="s">
        <v>1355</v>
      </c>
      <c r="D10" s="18">
        <v>4.8885749999999994</v>
      </c>
      <c r="E10" s="19">
        <v>4.8885750000000003</v>
      </c>
      <c r="F10" s="19">
        <f t="shared" si="0"/>
        <v>0.13941862999999999</v>
      </c>
      <c r="G10" s="19">
        <v>0</v>
      </c>
      <c r="H10" s="19">
        <v>0.13941862999999999</v>
      </c>
      <c r="I10" s="20">
        <f t="shared" si="1"/>
        <v>0</v>
      </c>
      <c r="J10" s="21">
        <f t="shared" si="2"/>
        <v>2.851927811274246E-2</v>
      </c>
      <c r="K10" s="4"/>
    </row>
    <row r="11" spans="1:11" ht="51" x14ac:dyDescent="0.25">
      <c r="A11" s="15"/>
      <c r="B11" s="17">
        <v>3000670</v>
      </c>
      <c r="C11" s="17" t="s">
        <v>1356</v>
      </c>
      <c r="D11" s="18">
        <v>8.205093999999999</v>
      </c>
      <c r="E11" s="19">
        <v>8.205093999999999</v>
      </c>
      <c r="F11" s="19">
        <f t="shared" si="0"/>
        <v>0.34890975999999996</v>
      </c>
      <c r="G11" s="19">
        <v>0</v>
      </c>
      <c r="H11" s="19">
        <v>0.34890975999999996</v>
      </c>
      <c r="I11" s="20">
        <f t="shared" si="1"/>
        <v>0</v>
      </c>
      <c r="J11" s="21">
        <f t="shared" si="2"/>
        <v>4.2523554270066863E-2</v>
      </c>
      <c r="K11" s="4"/>
    </row>
    <row r="12" spans="1:11" ht="38.25" x14ac:dyDescent="0.25">
      <c r="A12" s="15"/>
      <c r="B12" s="17">
        <v>3000671</v>
      </c>
      <c r="C12" s="17" t="s">
        <v>1357</v>
      </c>
      <c r="D12" s="18">
        <v>29.875631000000006</v>
      </c>
      <c r="E12" s="19">
        <v>30.551854999999996</v>
      </c>
      <c r="F12" s="19">
        <f t="shared" si="0"/>
        <v>1.0569857199999999</v>
      </c>
      <c r="G12" s="19">
        <v>0</v>
      </c>
      <c r="H12" s="19">
        <v>1.0569857199999999</v>
      </c>
      <c r="I12" s="20">
        <f t="shared" si="1"/>
        <v>0</v>
      </c>
      <c r="J12" s="21">
        <f t="shared" si="2"/>
        <v>3.4596449871865394E-2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166.16518300000001</v>
      </c>
      <c r="E13" s="43">
        <f t="shared" ref="E13:H13" ca="1" si="3">OFFSET(E13,-MATCH("PROYECTOS",$A$8:$A$50,0)-1,0)-(OFFSET(E13,-MATCH("PROYECTOS",$A$8:$A$50,0),0))</f>
        <v>166.11483899999996</v>
      </c>
      <c r="F13" s="43">
        <f t="shared" ca="1" si="3"/>
        <v>4.0650491300000002</v>
      </c>
      <c r="G13" s="43">
        <f t="shared" ca="1" si="3"/>
        <v>0</v>
      </c>
      <c r="H13" s="43">
        <f t="shared" ca="1" si="3"/>
        <v>4.0650491300000002</v>
      </c>
      <c r="I13" s="44">
        <f t="shared" ca="1" si="1"/>
        <v>0</v>
      </c>
      <c r="J13" s="45">
        <f t="shared" ca="1" si="2"/>
        <v>2.4471318483473961E-2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1373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4.2998568947509599E-2</v>
      </c>
    </row>
    <row r="20" spans="1:4" ht="38.25" x14ac:dyDescent="0.25">
      <c r="A20" s="15"/>
      <c r="B20" s="17">
        <v>3000534</v>
      </c>
      <c r="C20" s="17" t="s">
        <v>1354</v>
      </c>
      <c r="D20" s="21">
        <v>1.5563774667320229E-2</v>
      </c>
    </row>
    <row r="21" spans="1:4" ht="38.25" x14ac:dyDescent="0.25">
      <c r="A21" s="15"/>
      <c r="B21" s="17">
        <v>3000535</v>
      </c>
      <c r="C21" s="17" t="s">
        <v>1355</v>
      </c>
      <c r="D21" s="21">
        <v>2.851927811274246E-2</v>
      </c>
    </row>
    <row r="22" spans="1:4" ht="51" x14ac:dyDescent="0.25">
      <c r="A22" s="15"/>
      <c r="B22" s="17">
        <v>3000670</v>
      </c>
      <c r="C22" s="17" t="s">
        <v>1356</v>
      </c>
      <c r="D22" s="21">
        <v>4.2523554270066863E-2</v>
      </c>
    </row>
    <row r="23" spans="1:4" ht="39" thickBot="1" x14ac:dyDescent="0.3">
      <c r="A23" s="22"/>
      <c r="B23" s="24">
        <v>3000671</v>
      </c>
      <c r="C23" s="24" t="s">
        <v>1357</v>
      </c>
      <c r="D23" s="28">
        <v>3.4596449871865394E-2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R10" sqref="R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93</v>
      </c>
      <c r="B1" s="47" t="s">
        <v>55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1353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223.46996300000001</v>
      </c>
      <c r="I6" s="12">
        <v>224.11366799999996</v>
      </c>
      <c r="J6" s="12">
        <v>5.9252966599999999</v>
      </c>
      <c r="K6" s="12">
        <v>0</v>
      </c>
      <c r="L6" s="12">
        <v>5.9252966599999999</v>
      </c>
      <c r="M6" s="13">
        <v>0</v>
      </c>
      <c r="N6" s="14">
        <v>2.6438800957021509E-2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57.304780000000015</v>
      </c>
      <c r="I7" s="36">
        <f ca="1">SUM(I8:OFFSET(I6,MATCH("PROYECTOS",$A$8:$A$50,0),0))</f>
        <v>57.998829000000001</v>
      </c>
      <c r="J7" s="36">
        <f ca="1">SUM(J8:OFFSET(J6,MATCH("PROYECTOS",$A$8:$A$50,0),0))</f>
        <v>1.8602475299999996</v>
      </c>
      <c r="K7" s="36">
        <f ca="1">SUM(K8:OFFSET(K6,MATCH("PROYECTOS",$A$8:$A$50,0),0))</f>
        <v>0</v>
      </c>
      <c r="L7" s="36">
        <f ca="1">SUM(L8:OFFSET(L6,MATCH("PROYECTOS",$A$8:$A$50,0),0))</f>
        <v>1.8602475299999996</v>
      </c>
      <c r="M7" s="37">
        <f ca="1">IFERROR(K7/I7,0)</f>
        <v>0</v>
      </c>
      <c r="N7" s="38">
        <f ca="1">IFERROR(SUM(K7,L7)/I7,0)</f>
        <v>3.2073880836456195E-2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0.51662800000000009</v>
      </c>
      <c r="I8" s="19">
        <v>0.51781500000000003</v>
      </c>
      <c r="J8" s="19">
        <f t="shared" ref="J8:J23" si="0">SUM(K8,L8)</f>
        <v>3.2568550000000002E-2</v>
      </c>
      <c r="K8" s="19">
        <v>0</v>
      </c>
      <c r="L8" s="19">
        <v>3.2568550000000002E-2</v>
      </c>
      <c r="M8" s="20">
        <f t="shared" ref="M8:M24" si="1">IFERROR(K8/I8,0)</f>
        <v>0</v>
      </c>
      <c r="N8" s="21">
        <f t="shared" ref="N8:N24" si="2">IFERROR(SUM(K8,L8)/I8,0)</f>
        <v>6.2896111545629227E-2</v>
      </c>
      <c r="O8" s="68">
        <v>3.3855070000000001E-2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1</v>
      </c>
      <c r="G9" s="17" t="s">
        <v>535</v>
      </c>
      <c r="H9" s="18">
        <v>1.0271530000000002</v>
      </c>
      <c r="I9" s="19">
        <v>1.027153</v>
      </c>
      <c r="J9" s="19">
        <f t="shared" si="0"/>
        <v>3.8931840000000002E-2</v>
      </c>
      <c r="K9" s="19">
        <v>0</v>
      </c>
      <c r="L9" s="19">
        <v>3.8931840000000002E-2</v>
      </c>
      <c r="M9" s="20">
        <f t="shared" si="1"/>
        <v>0</v>
      </c>
      <c r="N9" s="21">
        <f t="shared" si="2"/>
        <v>3.7902668833172858E-2</v>
      </c>
      <c r="O9" s="68">
        <v>3.6931840000000001E-2</v>
      </c>
      <c r="P9" s="19">
        <v>0</v>
      </c>
      <c r="Q9" s="21">
        <f t="shared" ref="Q9:Q23" si="3">IFERROR(P9/O9,0)</f>
        <v>0</v>
      </c>
    </row>
    <row r="10" spans="1:17" ht="25.5" x14ac:dyDescent="0.25">
      <c r="A10" s="15"/>
      <c r="B10" s="17">
        <v>5005077</v>
      </c>
      <c r="C10" s="17" t="s">
        <v>1358</v>
      </c>
      <c r="D10" s="66">
        <v>3000001</v>
      </c>
      <c r="E10" s="17" t="s">
        <v>281</v>
      </c>
      <c r="F10" s="67">
        <v>36</v>
      </c>
      <c r="G10" s="17" t="s">
        <v>537</v>
      </c>
      <c r="H10" s="18">
        <v>1.7917370000000004</v>
      </c>
      <c r="I10" s="19">
        <v>1.7917370000000001</v>
      </c>
      <c r="J10" s="19">
        <f t="shared" si="0"/>
        <v>7.197315E-2</v>
      </c>
      <c r="K10" s="19">
        <v>0</v>
      </c>
      <c r="L10" s="19">
        <v>7.197315E-2</v>
      </c>
      <c r="M10" s="20">
        <f t="shared" si="1"/>
        <v>0</v>
      </c>
      <c r="N10" s="21">
        <f t="shared" si="2"/>
        <v>4.0169483579342274E-2</v>
      </c>
      <c r="O10" s="68">
        <v>9.513315E-2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5005078</v>
      </c>
      <c r="C11" s="17" t="s">
        <v>1359</v>
      </c>
      <c r="D11" s="66">
        <v>3000534</v>
      </c>
      <c r="E11" s="17" t="s">
        <v>1354</v>
      </c>
      <c r="F11" s="67">
        <v>86</v>
      </c>
      <c r="G11" s="17" t="s">
        <v>504</v>
      </c>
      <c r="H11" s="18">
        <v>2.8763890000000001</v>
      </c>
      <c r="I11" s="19">
        <v>2.8930269999999991</v>
      </c>
      <c r="J11" s="19">
        <f t="shared" si="0"/>
        <v>4.5443280000000003E-2</v>
      </c>
      <c r="K11" s="19">
        <v>0</v>
      </c>
      <c r="L11" s="19">
        <v>4.5443280000000003E-2</v>
      </c>
      <c r="M11" s="20">
        <f t="shared" si="1"/>
        <v>0</v>
      </c>
      <c r="N11" s="21">
        <f t="shared" si="2"/>
        <v>1.5707865844321541E-2</v>
      </c>
      <c r="O11" s="68">
        <v>5.587114E-2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5005079</v>
      </c>
      <c r="C12" s="17" t="s">
        <v>1360</v>
      </c>
      <c r="D12" s="66">
        <v>3000534</v>
      </c>
      <c r="E12" s="17" t="s">
        <v>1354</v>
      </c>
      <c r="F12" s="67">
        <v>86</v>
      </c>
      <c r="G12" s="17" t="s">
        <v>504</v>
      </c>
      <c r="H12" s="18">
        <v>6.0817959999999998</v>
      </c>
      <c r="I12" s="19">
        <v>6.0817959999999998</v>
      </c>
      <c r="J12" s="19">
        <f t="shared" si="0"/>
        <v>0.10398335</v>
      </c>
      <c r="K12" s="19">
        <v>0</v>
      </c>
      <c r="L12" s="19">
        <v>0.10398335</v>
      </c>
      <c r="M12" s="20">
        <f t="shared" si="1"/>
        <v>0</v>
      </c>
      <c r="N12" s="21">
        <f t="shared" si="2"/>
        <v>1.7097474167170355E-2</v>
      </c>
      <c r="O12" s="68">
        <v>0.11200105999999999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5005080</v>
      </c>
      <c r="C13" s="17" t="s">
        <v>1361</v>
      </c>
      <c r="D13" s="66">
        <v>3000534</v>
      </c>
      <c r="E13" s="17" t="s">
        <v>1354</v>
      </c>
      <c r="F13" s="67">
        <v>41</v>
      </c>
      <c r="G13" s="17" t="s">
        <v>688</v>
      </c>
      <c r="H13" s="18">
        <v>2.0417770000000002</v>
      </c>
      <c r="I13" s="19">
        <v>2.0417769999999997</v>
      </c>
      <c r="J13" s="19">
        <f t="shared" si="0"/>
        <v>2.2033249999999997E-2</v>
      </c>
      <c r="K13" s="19">
        <v>0</v>
      </c>
      <c r="L13" s="19">
        <v>2.2033249999999997E-2</v>
      </c>
      <c r="M13" s="20">
        <f t="shared" si="1"/>
        <v>0</v>
      </c>
      <c r="N13" s="21">
        <f t="shared" si="2"/>
        <v>1.0791212752421052E-2</v>
      </c>
      <c r="O13" s="68">
        <v>1.9426599999999999E-2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5005081</v>
      </c>
      <c r="C14" s="17" t="s">
        <v>1362</v>
      </c>
      <c r="D14" s="66">
        <v>3000670</v>
      </c>
      <c r="E14" s="17" t="s">
        <v>1356</v>
      </c>
      <c r="F14" s="67">
        <v>41</v>
      </c>
      <c r="G14" s="17" t="s">
        <v>688</v>
      </c>
      <c r="H14" s="18">
        <v>0.81078000000000006</v>
      </c>
      <c r="I14" s="19">
        <v>0.81078000000000006</v>
      </c>
      <c r="J14" s="19">
        <f t="shared" si="0"/>
        <v>3.1426599999999999E-2</v>
      </c>
      <c r="K14" s="19">
        <v>0</v>
      </c>
      <c r="L14" s="19">
        <v>3.1426599999999999E-2</v>
      </c>
      <c r="M14" s="20">
        <f t="shared" si="1"/>
        <v>0</v>
      </c>
      <c r="N14" s="21">
        <f t="shared" si="2"/>
        <v>3.8760946249290801E-2</v>
      </c>
      <c r="O14" s="68">
        <v>3.1426599999999999E-2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5005082</v>
      </c>
      <c r="C15" s="17" t="s">
        <v>1363</v>
      </c>
      <c r="D15" s="66">
        <v>3000535</v>
      </c>
      <c r="E15" s="17" t="s">
        <v>1355</v>
      </c>
      <c r="F15" s="67">
        <v>41</v>
      </c>
      <c r="G15" s="17" t="s">
        <v>688</v>
      </c>
      <c r="H15" s="18">
        <v>2.3513249999999997</v>
      </c>
      <c r="I15" s="19">
        <v>2.3513250000000001</v>
      </c>
      <c r="J15" s="19">
        <f t="shared" si="0"/>
        <v>8.750870999999999E-2</v>
      </c>
      <c r="K15" s="19">
        <v>0</v>
      </c>
      <c r="L15" s="19">
        <v>8.750870999999999E-2</v>
      </c>
      <c r="M15" s="20">
        <f t="shared" si="1"/>
        <v>0</v>
      </c>
      <c r="N15" s="21">
        <f t="shared" si="2"/>
        <v>3.7216765015469992E-2</v>
      </c>
      <c r="O15" s="68">
        <v>8.6799600000000005E-2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5005083</v>
      </c>
      <c r="C16" s="17" t="s">
        <v>1364</v>
      </c>
      <c r="D16" s="66">
        <v>3000535</v>
      </c>
      <c r="E16" s="17" t="s">
        <v>1355</v>
      </c>
      <c r="F16" s="67">
        <v>41</v>
      </c>
      <c r="G16" s="17" t="s">
        <v>688</v>
      </c>
      <c r="H16" s="18">
        <v>2.5372500000000002</v>
      </c>
      <c r="I16" s="19">
        <v>2.5372500000000002</v>
      </c>
      <c r="J16" s="19">
        <f t="shared" si="0"/>
        <v>5.1909919999999998E-2</v>
      </c>
      <c r="K16" s="19">
        <v>0</v>
      </c>
      <c r="L16" s="19">
        <v>5.1909919999999998E-2</v>
      </c>
      <c r="M16" s="20">
        <f t="shared" si="1"/>
        <v>0</v>
      </c>
      <c r="N16" s="21">
        <f t="shared" si="2"/>
        <v>2.0459127007586952E-2</v>
      </c>
      <c r="O16" s="68">
        <v>3.6882720000000001E-2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5005085</v>
      </c>
      <c r="C17" s="17" t="s">
        <v>1365</v>
      </c>
      <c r="D17" s="66">
        <v>3000670</v>
      </c>
      <c r="E17" s="17" t="s">
        <v>1356</v>
      </c>
      <c r="F17" s="67">
        <v>41</v>
      </c>
      <c r="G17" s="17" t="s">
        <v>688</v>
      </c>
      <c r="H17" s="18">
        <v>4.3492439999999997</v>
      </c>
      <c r="I17" s="19">
        <v>4.3492439999999997</v>
      </c>
      <c r="J17" s="19">
        <f t="shared" si="0"/>
        <v>0.23571613999999996</v>
      </c>
      <c r="K17" s="19">
        <v>0</v>
      </c>
      <c r="L17" s="19">
        <v>0.23571613999999996</v>
      </c>
      <c r="M17" s="20">
        <f t="shared" si="1"/>
        <v>0</v>
      </c>
      <c r="N17" s="21">
        <f t="shared" si="2"/>
        <v>5.4197037462142841E-2</v>
      </c>
      <c r="O17" s="68">
        <v>0.23687477999999998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5005086</v>
      </c>
      <c r="C18" s="17" t="s">
        <v>1366</v>
      </c>
      <c r="D18" s="66">
        <v>3000670</v>
      </c>
      <c r="E18" s="17" t="s">
        <v>1356</v>
      </c>
      <c r="F18" s="67">
        <v>41</v>
      </c>
      <c r="G18" s="17" t="s">
        <v>688</v>
      </c>
      <c r="H18" s="18">
        <v>0.70238699999999998</v>
      </c>
      <c r="I18" s="19">
        <v>0.70238699999999998</v>
      </c>
      <c r="J18" s="19">
        <f t="shared" si="0"/>
        <v>3.8627120000000001E-2</v>
      </c>
      <c r="K18" s="19">
        <v>0</v>
      </c>
      <c r="L18" s="19">
        <v>3.8627120000000001E-2</v>
      </c>
      <c r="M18" s="20">
        <f t="shared" si="1"/>
        <v>0</v>
      </c>
      <c r="N18" s="21">
        <f t="shared" si="2"/>
        <v>5.4994070220547933E-2</v>
      </c>
      <c r="O18" s="68">
        <v>3.8999389999999995E-2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5005087</v>
      </c>
      <c r="C19" s="17" t="s">
        <v>1367</v>
      </c>
      <c r="D19" s="66">
        <v>3000671</v>
      </c>
      <c r="E19" s="17" t="s">
        <v>1357</v>
      </c>
      <c r="F19" s="67">
        <v>107</v>
      </c>
      <c r="G19" s="17" t="s">
        <v>1222</v>
      </c>
      <c r="H19" s="18">
        <v>8.7350260000000013</v>
      </c>
      <c r="I19" s="19">
        <v>3.6911839999999989</v>
      </c>
      <c r="J19" s="19">
        <f t="shared" si="0"/>
        <v>0.15999451000000001</v>
      </c>
      <c r="K19" s="19">
        <v>0</v>
      </c>
      <c r="L19" s="19">
        <v>0.15999451000000001</v>
      </c>
      <c r="M19" s="20">
        <f t="shared" si="1"/>
        <v>0</v>
      </c>
      <c r="N19" s="21">
        <f t="shared" si="2"/>
        <v>4.3345037798169922E-2</v>
      </c>
      <c r="O19" s="68">
        <v>0.18834999000000002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5005088</v>
      </c>
      <c r="C20" s="17" t="s">
        <v>1368</v>
      </c>
      <c r="D20" s="66">
        <v>3000671</v>
      </c>
      <c r="E20" s="17" t="s">
        <v>1357</v>
      </c>
      <c r="F20" s="67">
        <v>107</v>
      </c>
      <c r="G20" s="17" t="s">
        <v>1222</v>
      </c>
      <c r="H20" s="18">
        <v>7.4135320000000009</v>
      </c>
      <c r="I20" s="19">
        <v>7.6402899999999994</v>
      </c>
      <c r="J20" s="19">
        <f t="shared" si="0"/>
        <v>0.20011475000000001</v>
      </c>
      <c r="K20" s="19">
        <v>0</v>
      </c>
      <c r="L20" s="19">
        <v>0.20011475000000001</v>
      </c>
      <c r="M20" s="20">
        <f t="shared" si="1"/>
        <v>0</v>
      </c>
      <c r="N20" s="21">
        <f t="shared" si="2"/>
        <v>2.6192035904396303E-2</v>
      </c>
      <c r="O20" s="68">
        <v>0.25363125999999997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5005089</v>
      </c>
      <c r="C21" s="17" t="s">
        <v>1369</v>
      </c>
      <c r="D21" s="66">
        <v>3000671</v>
      </c>
      <c r="E21" s="17" t="s">
        <v>1357</v>
      </c>
      <c r="F21" s="67">
        <v>107</v>
      </c>
      <c r="G21" s="17" t="s">
        <v>1222</v>
      </c>
      <c r="H21" s="18">
        <v>5.4679660000000023</v>
      </c>
      <c r="I21" s="19">
        <v>5.8243309999999999</v>
      </c>
      <c r="J21" s="19">
        <f t="shared" si="0"/>
        <v>0.32009015000000002</v>
      </c>
      <c r="K21" s="19">
        <v>0</v>
      </c>
      <c r="L21" s="19">
        <v>0.32009015000000002</v>
      </c>
      <c r="M21" s="20">
        <f t="shared" si="1"/>
        <v>0</v>
      </c>
      <c r="N21" s="21">
        <f t="shared" si="2"/>
        <v>5.4957410559255654E-2</v>
      </c>
      <c r="O21" s="68">
        <v>0.34677480999999999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5005090</v>
      </c>
      <c r="C22" s="17" t="s">
        <v>1370</v>
      </c>
      <c r="D22" s="66">
        <v>3000671</v>
      </c>
      <c r="E22" s="17" t="s">
        <v>1357</v>
      </c>
      <c r="F22" s="67">
        <v>107</v>
      </c>
      <c r="G22" s="17" t="s">
        <v>1222</v>
      </c>
      <c r="H22" s="18">
        <v>8.2591070000000002</v>
      </c>
      <c r="I22" s="19">
        <v>13.396050000000001</v>
      </c>
      <c r="J22" s="19">
        <f t="shared" si="0"/>
        <v>0.37678631000000001</v>
      </c>
      <c r="K22" s="19">
        <v>0</v>
      </c>
      <c r="L22" s="19">
        <v>0.37678631000000001</v>
      </c>
      <c r="M22" s="20">
        <f t="shared" si="1"/>
        <v>0</v>
      </c>
      <c r="N22" s="21">
        <f t="shared" si="2"/>
        <v>2.8126672414629687E-2</v>
      </c>
      <c r="O22" s="68">
        <v>0.52957315999999999</v>
      </c>
      <c r="P22" s="19">
        <v>5</v>
      </c>
      <c r="Q22" s="21">
        <f t="shared" si="3"/>
        <v>9.4415661095815349</v>
      </c>
    </row>
    <row r="23" spans="1:17" ht="51" x14ac:dyDescent="0.25">
      <c r="A23" s="15"/>
      <c r="B23" s="17">
        <v>5005160</v>
      </c>
      <c r="C23" s="17" t="s">
        <v>1371</v>
      </c>
      <c r="D23" s="66">
        <v>3000670</v>
      </c>
      <c r="E23" s="17" t="s">
        <v>1356</v>
      </c>
      <c r="F23" s="67">
        <v>86</v>
      </c>
      <c r="G23" s="17" t="s">
        <v>504</v>
      </c>
      <c r="H23" s="18">
        <v>2.3426830000000001</v>
      </c>
      <c r="I23" s="19">
        <v>2.3426829999999996</v>
      </c>
      <c r="J23" s="19">
        <f t="shared" si="0"/>
        <v>4.3139900000000002E-2</v>
      </c>
      <c r="K23" s="19">
        <v>0</v>
      </c>
      <c r="L23" s="19">
        <v>4.3139900000000002E-2</v>
      </c>
      <c r="M23" s="20">
        <f t="shared" si="1"/>
        <v>0</v>
      </c>
      <c r="N23" s="21">
        <f t="shared" si="2"/>
        <v>1.8414740705421949E-2</v>
      </c>
      <c r="O23" s="68">
        <v>5.6904040000000003E-2</v>
      </c>
      <c r="P23" s="19">
        <v>0</v>
      </c>
      <c r="Q23" s="21">
        <f t="shared" si="3"/>
        <v>0</v>
      </c>
    </row>
    <row r="24" spans="1:17" ht="15.75" thickBot="1" x14ac:dyDescent="0.3">
      <c r="A24" s="39" t="s">
        <v>299</v>
      </c>
      <c r="B24" s="41"/>
      <c r="C24" s="41"/>
      <c r="D24" s="63"/>
      <c r="E24" s="41"/>
      <c r="F24" s="64"/>
      <c r="G24" s="41"/>
      <c r="H24" s="42">
        <f ca="1">OFFSET(H24,-MATCH("PROYECTOS",$A$8:$A$50,0)-1,0)-(OFFSET(H24,-MATCH("PROYECTOS",$A$8:$A$50,0),0))</f>
        <v>166.16518299999998</v>
      </c>
      <c r="I24" s="43">
        <f t="shared" ref="I24:L24" ca="1" si="4">OFFSET(I24,-MATCH("PROYECTOS",$A$8:$A$50,0)-1,0)-(OFFSET(I24,-MATCH("PROYECTOS",$A$8:$A$50,0),0))</f>
        <v>166.11483899999996</v>
      </c>
      <c r="J24" s="43">
        <f t="shared" ca="1" si="4"/>
        <v>4.0650491300000002</v>
      </c>
      <c r="K24" s="43">
        <f t="shared" ca="1" si="4"/>
        <v>0</v>
      </c>
      <c r="L24" s="43">
        <f t="shared" ca="1" si="4"/>
        <v>4.0650491300000002</v>
      </c>
      <c r="M24" s="44">
        <f t="shared" ca="1" si="1"/>
        <v>0</v>
      </c>
      <c r="N24" s="45">
        <f t="shared" ca="1" si="2"/>
        <v>2.4471318483473961E-2</v>
      </c>
      <c r="O24" s="65"/>
      <c r="P24" s="43"/>
      <c r="Q2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94</v>
      </c>
      <c r="B1" s="48" t="s">
        <v>56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1374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28.876790000000003</v>
      </c>
      <c r="E6" s="12">
        <v>28.970206999999998</v>
      </c>
      <c r="F6" s="12">
        <v>0.79090017000000012</v>
      </c>
      <c r="G6" s="12">
        <v>0</v>
      </c>
      <c r="H6" s="12">
        <v>0.79090017000000012</v>
      </c>
      <c r="I6" s="13">
        <v>0</v>
      </c>
      <c r="J6" s="14">
        <v>2.7300466648374315E-2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25.227548000000002</v>
      </c>
      <c r="E7" s="36">
        <f ca="1">SUM(E8:OFFSET(E6,MATCH("GOBIERNOS REGIONALES",$A$8:$A$50,0),0))</f>
        <v>25.227548000000006</v>
      </c>
      <c r="F7" s="36">
        <f ca="1">SUM(F8:OFFSET(F6,MATCH("GOBIERNOS REGIONALES",$A$8:$A$50,0),0))</f>
        <v>0.61740722000000003</v>
      </c>
      <c r="G7" s="36">
        <f ca="1">SUM(G8:OFFSET(G6,MATCH("GOBIERNOS REGIONALES",$A$8:$A$50,0),0))</f>
        <v>0</v>
      </c>
      <c r="H7" s="36">
        <f ca="1">SUM(H8:OFFSET(H6,MATCH("GOBIERNOS REGIONALES",$A$8:$A$50,0),0))</f>
        <v>0.61740722000000003</v>
      </c>
      <c r="I7" s="37">
        <f ca="1">IFERROR(G7/E7,0)</f>
        <v>0</v>
      </c>
      <c r="J7" s="38">
        <f ca="1">IFERROR(SUM(G7,H7)/E7,0)</f>
        <v>2.4473532663578716E-2</v>
      </c>
      <c r="K7" s="4"/>
    </row>
    <row r="8" spans="1:11" x14ac:dyDescent="0.25">
      <c r="A8" s="15"/>
      <c r="B8" s="16">
        <v>38</v>
      </c>
      <c r="C8" s="17" t="s">
        <v>127</v>
      </c>
      <c r="D8" s="18">
        <v>3.443406</v>
      </c>
      <c r="E8" s="19">
        <v>3.443406</v>
      </c>
      <c r="F8" s="19">
        <f t="shared" ref="F8:F16" si="0">SUM(G8,H8)</f>
        <v>0.10502131000000001</v>
      </c>
      <c r="G8" s="19">
        <v>0</v>
      </c>
      <c r="H8" s="19">
        <v>0.10502131000000001</v>
      </c>
      <c r="I8" s="20">
        <f t="shared" ref="I8:I16" si="1">IFERROR(G8/E8,0)</f>
        <v>0</v>
      </c>
      <c r="J8" s="21">
        <f t="shared" ref="J8:J16" si="2">IFERROR(SUM(G8,H8)/E8,0)</f>
        <v>3.0499252774723633E-2</v>
      </c>
      <c r="K8" s="4"/>
    </row>
    <row r="9" spans="1:11" ht="25.5" x14ac:dyDescent="0.25">
      <c r="A9" s="15"/>
      <c r="B9" s="16">
        <v>59</v>
      </c>
      <c r="C9" s="17" t="s">
        <v>135</v>
      </c>
      <c r="D9" s="18">
        <v>8.7859740000000031</v>
      </c>
      <c r="E9" s="19">
        <v>8.7859740000000048</v>
      </c>
      <c r="F9" s="19">
        <f t="shared" si="0"/>
        <v>0.19248121000000001</v>
      </c>
      <c r="G9" s="19">
        <v>0</v>
      </c>
      <c r="H9" s="19">
        <v>0.19248121000000001</v>
      </c>
      <c r="I9" s="20">
        <f t="shared" si="1"/>
        <v>0</v>
      </c>
      <c r="J9" s="21">
        <f t="shared" si="2"/>
        <v>2.1907782791071303E-2</v>
      </c>
      <c r="K9" s="4"/>
    </row>
    <row r="10" spans="1:11" x14ac:dyDescent="0.25">
      <c r="A10" s="15"/>
      <c r="B10" s="16">
        <v>240</v>
      </c>
      <c r="C10" s="17" t="s">
        <v>162</v>
      </c>
      <c r="D10" s="18">
        <v>10.734797</v>
      </c>
      <c r="E10" s="19">
        <v>10.734797000000002</v>
      </c>
      <c r="F10" s="19">
        <f t="shared" si="0"/>
        <v>0.218586</v>
      </c>
      <c r="G10" s="19">
        <v>0</v>
      </c>
      <c r="H10" s="19">
        <v>0.218586</v>
      </c>
      <c r="I10" s="20">
        <f t="shared" si="1"/>
        <v>0</v>
      </c>
      <c r="J10" s="21">
        <f t="shared" si="2"/>
        <v>2.0362378534032825E-2</v>
      </c>
      <c r="K10" s="4"/>
    </row>
    <row r="11" spans="1:11" ht="25.5" x14ac:dyDescent="0.25">
      <c r="A11" s="15"/>
      <c r="B11" s="16">
        <v>243</v>
      </c>
      <c r="C11" s="17" t="s">
        <v>164</v>
      </c>
      <c r="D11" s="18">
        <v>2.2633710000000002</v>
      </c>
      <c r="E11" s="19">
        <v>2.2633709999999998</v>
      </c>
      <c r="F11" s="19">
        <f t="shared" si="0"/>
        <v>0.1013187</v>
      </c>
      <c r="G11" s="19">
        <v>0</v>
      </c>
      <c r="H11" s="19">
        <v>0.1013187</v>
      </c>
      <c r="I11" s="20">
        <f t="shared" si="1"/>
        <v>0</v>
      </c>
      <c r="J11" s="21">
        <f t="shared" si="2"/>
        <v>4.4764512755531463E-2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3.5372509999999995</v>
      </c>
      <c r="E12" s="36">
        <f ca="1">SUM(E13:OFFSET(E11,(MATCH("GOBIERNOS LOCALES",$A$8:$A$50,0)-MATCH("GOBIERNOS REGIONALES",$A$8:$A$50,0)),0))</f>
        <v>3.6256679999999992</v>
      </c>
      <c r="F12" s="36">
        <f ca="1">SUM(F13:OFFSET(F11,(MATCH("GOBIERNOS LOCALES",$A$8:$A$50,0)-MATCH("GOBIERNOS REGIONALES",$A$8:$A$50,0)),0))</f>
        <v>0.15897745000000002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0.15897745000000002</v>
      </c>
      <c r="I12" s="37">
        <f t="shared" ca="1" si="1"/>
        <v>0</v>
      </c>
      <c r="J12" s="38">
        <f t="shared" ca="1" si="2"/>
        <v>4.3847768190578965E-2</v>
      </c>
      <c r="K12" s="4"/>
    </row>
    <row r="13" spans="1:11" x14ac:dyDescent="0.25">
      <c r="A13" s="15"/>
      <c r="B13" s="16">
        <v>452</v>
      </c>
      <c r="C13" s="17" t="s">
        <v>224</v>
      </c>
      <c r="D13" s="18">
        <v>0.18901100000000001</v>
      </c>
      <c r="E13" s="19">
        <v>0.18901100000000001</v>
      </c>
      <c r="F13" s="19">
        <f t="shared" si="0"/>
        <v>1.2583469999999999E-2</v>
      </c>
      <c r="G13" s="19">
        <v>0</v>
      </c>
      <c r="H13" s="19">
        <v>1.2583469999999999E-2</v>
      </c>
      <c r="I13" s="20">
        <f t="shared" si="1"/>
        <v>0</v>
      </c>
      <c r="J13" s="21">
        <f t="shared" si="2"/>
        <v>6.6575331594457457E-2</v>
      </c>
      <c r="K13" s="4"/>
    </row>
    <row r="14" spans="1:11" x14ac:dyDescent="0.25">
      <c r="A14" s="15"/>
      <c r="B14" s="16">
        <v>457</v>
      </c>
      <c r="C14" s="17" t="s">
        <v>229</v>
      </c>
      <c r="D14" s="18">
        <v>2.2358739999999995</v>
      </c>
      <c r="E14" s="19">
        <v>2.3242909999999997</v>
      </c>
      <c r="F14" s="19">
        <f t="shared" si="0"/>
        <v>0.14639398000000001</v>
      </c>
      <c r="G14" s="19">
        <v>0</v>
      </c>
      <c r="H14" s="19">
        <v>0.14639398000000001</v>
      </c>
      <c r="I14" s="20">
        <f t="shared" si="1"/>
        <v>0</v>
      </c>
      <c r="J14" s="21">
        <f t="shared" si="2"/>
        <v>6.2984359531573303E-2</v>
      </c>
      <c r="K14" s="4"/>
    </row>
    <row r="15" spans="1:11" x14ac:dyDescent="0.25">
      <c r="A15" s="15"/>
      <c r="B15" s="16">
        <v>460</v>
      </c>
      <c r="C15" s="17" t="s">
        <v>232</v>
      </c>
      <c r="D15" s="18">
        <v>1.112366</v>
      </c>
      <c r="E15" s="19">
        <v>1.112366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ht="15.75" thickBot="1" x14ac:dyDescent="0.3">
      <c r="A16" s="39" t="s">
        <v>238</v>
      </c>
      <c r="B16" s="56"/>
      <c r="C16" s="41"/>
      <c r="D16" s="42">
        <v>0.11199100000000001</v>
      </c>
      <c r="E16" s="43">
        <v>0.11699100000000001</v>
      </c>
      <c r="F16" s="43">
        <f t="shared" si="0"/>
        <v>1.4515500000000001E-2</v>
      </c>
      <c r="G16" s="43">
        <v>0</v>
      </c>
      <c r="H16" s="43">
        <v>1.4515500000000001E-2</v>
      </c>
      <c r="I16" s="44">
        <f t="shared" si="1"/>
        <v>0</v>
      </c>
      <c r="J16" s="45">
        <f t="shared" si="2"/>
        <v>0.12407364669077107</v>
      </c>
      <c r="K16" s="4"/>
    </row>
    <row r="17" spans="4:11" x14ac:dyDescent="0.25">
      <c r="D17" s="5"/>
      <c r="E17" s="5"/>
      <c r="F17" s="5"/>
      <c r="G17" s="5"/>
      <c r="H17" s="5"/>
      <c r="I17" s="4"/>
      <c r="J17" s="4"/>
      <c r="K17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17</v>
      </c>
      <c r="B1" s="47" t="s">
        <v>15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408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295.62321900000001</v>
      </c>
      <c r="I6" s="12">
        <v>327.84533299999998</v>
      </c>
      <c r="J6" s="12">
        <v>25.636123449999999</v>
      </c>
      <c r="K6" s="12">
        <v>0</v>
      </c>
      <c r="L6" s="12">
        <v>25.636123449999999</v>
      </c>
      <c r="M6" s="13">
        <v>0</v>
      </c>
      <c r="N6" s="14">
        <v>7.8195785846370436E-2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287.58836600000006</v>
      </c>
      <c r="I7" s="36">
        <f ca="1">SUM(I8:OFFSET(I6,MATCH("PROYECTOS",$A$8:$A$50,0),0))</f>
        <v>322.15594400000009</v>
      </c>
      <c r="J7" s="36">
        <f ca="1">SUM(J8:OFFSET(J6,MATCH("PROYECTOS",$A$8:$A$50,0),0))</f>
        <v>25.636123449999999</v>
      </c>
      <c r="K7" s="36">
        <f ca="1">SUM(K8:OFFSET(K6,MATCH("PROYECTOS",$A$8:$A$50,0),0))</f>
        <v>0</v>
      </c>
      <c r="L7" s="36">
        <f ca="1">SUM(L8:OFFSET(L6,MATCH("PROYECTOS",$A$8:$A$50,0),0))</f>
        <v>25.636123449999999</v>
      </c>
      <c r="M7" s="37">
        <f ca="1">IFERROR(K7/I7,0)</f>
        <v>0</v>
      </c>
      <c r="N7" s="38">
        <f ca="1">IFERROR(SUM(K7,L7)/I7,0)</f>
        <v>7.9576751344994562E-2</v>
      </c>
      <c r="O7" s="62"/>
      <c r="P7" s="36"/>
      <c r="Q7" s="38"/>
    </row>
    <row r="8" spans="1:17" ht="25.5" x14ac:dyDescent="0.25">
      <c r="A8" s="15"/>
      <c r="B8" s="17">
        <v>5000085</v>
      </c>
      <c r="C8" s="17" t="s">
        <v>418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24.49028800000001</v>
      </c>
      <c r="I8" s="19">
        <v>25.48275300000001</v>
      </c>
      <c r="J8" s="19">
        <f t="shared" ref="J8:J15" si="0">SUM(K8,L8)</f>
        <v>0.69596081999999992</v>
      </c>
      <c r="K8" s="19">
        <v>0</v>
      </c>
      <c r="L8" s="19">
        <v>0.69596081999999992</v>
      </c>
      <c r="M8" s="20">
        <f t="shared" ref="M8:M16" si="1">IFERROR(K8/I8,0)</f>
        <v>0</v>
      </c>
      <c r="N8" s="21">
        <f t="shared" ref="N8:N16" si="2">IFERROR(SUM(K8,L8)/I8,0)</f>
        <v>2.7311053087552967E-2</v>
      </c>
      <c r="O8" s="68">
        <v>1.4279944799999995</v>
      </c>
      <c r="P8" s="19">
        <v>120.5</v>
      </c>
      <c r="Q8" s="21">
        <f>IFERROR(P8/O8,0)</f>
        <v>84.38407969196075</v>
      </c>
    </row>
    <row r="9" spans="1:17" ht="51" x14ac:dyDescent="0.25">
      <c r="A9" s="15"/>
      <c r="B9" s="17">
        <v>5000087</v>
      </c>
      <c r="C9" s="17" t="s">
        <v>419</v>
      </c>
      <c r="D9" s="66">
        <v>3043977</v>
      </c>
      <c r="E9" s="17" t="s">
        <v>409</v>
      </c>
      <c r="F9" s="67">
        <v>56</v>
      </c>
      <c r="G9" s="17" t="s">
        <v>425</v>
      </c>
      <c r="H9" s="18">
        <v>34.655059000000008</v>
      </c>
      <c r="I9" s="19">
        <v>35.255897000000012</v>
      </c>
      <c r="J9" s="19">
        <f t="shared" si="0"/>
        <v>11.026090380000001</v>
      </c>
      <c r="K9" s="19">
        <v>0</v>
      </c>
      <c r="L9" s="19">
        <v>11.026090380000001</v>
      </c>
      <c r="M9" s="20">
        <f t="shared" si="1"/>
        <v>0</v>
      </c>
      <c r="N9" s="21">
        <f t="shared" si="2"/>
        <v>0.31274457092950997</v>
      </c>
      <c r="O9" s="68">
        <v>2.3199739300000006</v>
      </c>
      <c r="P9" s="19">
        <v>14423</v>
      </c>
      <c r="Q9" s="21">
        <f t="shared" ref="Q9:Q15" si="3">IFERROR(P9/O9,0)</f>
        <v>6216.8802043391906</v>
      </c>
    </row>
    <row r="10" spans="1:17" ht="63.75" x14ac:dyDescent="0.25">
      <c r="A10" s="15"/>
      <c r="B10" s="17">
        <v>5000091</v>
      </c>
      <c r="C10" s="17" t="s">
        <v>420</v>
      </c>
      <c r="D10" s="66">
        <v>3043981</v>
      </c>
      <c r="E10" s="17" t="s">
        <v>413</v>
      </c>
      <c r="F10" s="67">
        <v>255</v>
      </c>
      <c r="G10" s="17" t="s">
        <v>426</v>
      </c>
      <c r="H10" s="18">
        <v>51.040122000000004</v>
      </c>
      <c r="I10" s="19">
        <v>55.734267000000003</v>
      </c>
      <c r="J10" s="19">
        <f t="shared" si="0"/>
        <v>2.4048043299999988</v>
      </c>
      <c r="K10" s="19">
        <v>0</v>
      </c>
      <c r="L10" s="19">
        <v>2.4048043299999988</v>
      </c>
      <c r="M10" s="20">
        <f t="shared" si="1"/>
        <v>0</v>
      </c>
      <c r="N10" s="21">
        <f t="shared" si="2"/>
        <v>4.3147680223371357E-2</v>
      </c>
      <c r="O10" s="68">
        <v>3.9001125999999986</v>
      </c>
      <c r="P10" s="19">
        <v>743446.5</v>
      </c>
      <c r="Q10" s="21">
        <f t="shared" si="3"/>
        <v>190621.80409868172</v>
      </c>
    </row>
    <row r="11" spans="1:17" ht="25.5" x14ac:dyDescent="0.25">
      <c r="A11" s="15"/>
      <c r="B11" s="17">
        <v>5000092</v>
      </c>
      <c r="C11" s="17" t="s">
        <v>421</v>
      </c>
      <c r="D11" s="66">
        <v>3043982</v>
      </c>
      <c r="E11" s="17" t="s">
        <v>414</v>
      </c>
      <c r="F11" s="67">
        <v>334</v>
      </c>
      <c r="G11" s="17" t="s">
        <v>427</v>
      </c>
      <c r="H11" s="18">
        <v>18.046958000000004</v>
      </c>
      <c r="I11" s="19">
        <v>18.636424000000009</v>
      </c>
      <c r="J11" s="19">
        <f t="shared" si="0"/>
        <v>0.85085774999999997</v>
      </c>
      <c r="K11" s="19">
        <v>0</v>
      </c>
      <c r="L11" s="19">
        <v>0.85085774999999997</v>
      </c>
      <c r="M11" s="20">
        <f t="shared" si="1"/>
        <v>0</v>
      </c>
      <c r="N11" s="21">
        <f t="shared" si="2"/>
        <v>4.5655633827605534E-2</v>
      </c>
      <c r="O11" s="68">
        <v>0.89040516000000025</v>
      </c>
      <c r="P11" s="19">
        <v>73248</v>
      </c>
      <c r="Q11" s="21">
        <f t="shared" si="3"/>
        <v>82263.674213208709</v>
      </c>
    </row>
    <row r="12" spans="1:17" ht="25.5" x14ac:dyDescent="0.25">
      <c r="A12" s="15"/>
      <c r="B12" s="17">
        <v>5000093</v>
      </c>
      <c r="C12" s="17" t="s">
        <v>422</v>
      </c>
      <c r="D12" s="66">
        <v>3043983</v>
      </c>
      <c r="E12" s="17" t="s">
        <v>415</v>
      </c>
      <c r="F12" s="67">
        <v>394</v>
      </c>
      <c r="G12" s="17" t="s">
        <v>402</v>
      </c>
      <c r="H12" s="18">
        <v>89.469160000000002</v>
      </c>
      <c r="I12" s="19">
        <v>96.009232000000068</v>
      </c>
      <c r="J12" s="19">
        <f t="shared" si="0"/>
        <v>6.3902672999999988</v>
      </c>
      <c r="K12" s="19">
        <v>0</v>
      </c>
      <c r="L12" s="19">
        <v>6.3902672999999988</v>
      </c>
      <c r="M12" s="20">
        <f t="shared" si="1"/>
        <v>0</v>
      </c>
      <c r="N12" s="21">
        <f t="shared" si="2"/>
        <v>6.6558883629024276E-2</v>
      </c>
      <c r="O12" s="68">
        <v>5.4814942899999988</v>
      </c>
      <c r="P12" s="19">
        <v>74388.5</v>
      </c>
      <c r="Q12" s="21">
        <f t="shared" si="3"/>
        <v>13570.843289157201</v>
      </c>
    </row>
    <row r="13" spans="1:17" ht="25.5" x14ac:dyDescent="0.25">
      <c r="A13" s="15"/>
      <c r="B13" s="17">
        <v>5000094</v>
      </c>
      <c r="C13" s="17" t="s">
        <v>423</v>
      </c>
      <c r="D13" s="66">
        <v>3043984</v>
      </c>
      <c r="E13" s="17" t="s">
        <v>416</v>
      </c>
      <c r="F13" s="67">
        <v>394</v>
      </c>
      <c r="G13" s="17" t="s">
        <v>402</v>
      </c>
      <c r="H13" s="18">
        <v>40.64898800000001</v>
      </c>
      <c r="I13" s="19">
        <v>60.688199999999995</v>
      </c>
      <c r="J13" s="19">
        <f t="shared" si="0"/>
        <v>2.23282683</v>
      </c>
      <c r="K13" s="19">
        <v>0</v>
      </c>
      <c r="L13" s="19">
        <v>2.23282683</v>
      </c>
      <c r="M13" s="20">
        <f t="shared" si="1"/>
        <v>0</v>
      </c>
      <c r="N13" s="21">
        <f t="shared" si="2"/>
        <v>3.679177879719616E-2</v>
      </c>
      <c r="O13" s="68">
        <v>2.5180477299999993</v>
      </c>
      <c r="P13" s="19">
        <v>14212.5</v>
      </c>
      <c r="Q13" s="21">
        <f t="shared" si="3"/>
        <v>5644.2536138899977</v>
      </c>
    </row>
    <row r="14" spans="1:17" ht="25.5" x14ac:dyDescent="0.25">
      <c r="A14" s="15"/>
      <c r="B14" s="17">
        <v>5004451</v>
      </c>
      <c r="C14" s="17" t="s">
        <v>424</v>
      </c>
      <c r="D14" s="66">
        <v>3000001</v>
      </c>
      <c r="E14" s="17" t="s">
        <v>281</v>
      </c>
      <c r="F14" s="67">
        <v>80</v>
      </c>
      <c r="G14" s="17" t="s">
        <v>316</v>
      </c>
      <c r="H14" s="18">
        <v>2.6888000000000001</v>
      </c>
      <c r="I14" s="19">
        <v>2.6650560000000003</v>
      </c>
      <c r="J14" s="19">
        <f t="shared" si="0"/>
        <v>5.9983410000000001E-2</v>
      </c>
      <c r="K14" s="19">
        <v>0</v>
      </c>
      <c r="L14" s="19">
        <v>5.9983410000000001E-2</v>
      </c>
      <c r="M14" s="20">
        <f t="shared" si="1"/>
        <v>0</v>
      </c>
      <c r="N14" s="21">
        <f t="shared" si="2"/>
        <v>2.2507373203414859E-2</v>
      </c>
      <c r="O14" s="68">
        <v>6.2944399999999998E-2</v>
      </c>
      <c r="P14" s="19">
        <v>21</v>
      </c>
      <c r="Q14" s="21">
        <f t="shared" si="3"/>
        <v>333.62777308227578</v>
      </c>
    </row>
    <row r="15" spans="1:17" x14ac:dyDescent="0.25">
      <c r="A15" s="15"/>
      <c r="B15" s="17">
        <v>9000000</v>
      </c>
      <c r="C15" s="17" t="s">
        <v>309</v>
      </c>
      <c r="D15" s="66">
        <v>9000000</v>
      </c>
      <c r="E15" s="17" t="s">
        <v>310</v>
      </c>
      <c r="F15" s="67"/>
      <c r="G15" s="17" t="s">
        <v>317</v>
      </c>
      <c r="H15" s="18">
        <v>26.548991000000019</v>
      </c>
      <c r="I15" s="19">
        <v>27.684115000000002</v>
      </c>
      <c r="J15" s="19">
        <f t="shared" si="0"/>
        <v>1.9753326300000003</v>
      </c>
      <c r="K15" s="19">
        <v>0</v>
      </c>
      <c r="L15" s="19">
        <v>1.9753326300000003</v>
      </c>
      <c r="M15" s="20">
        <f t="shared" si="1"/>
        <v>0</v>
      </c>
      <c r="N15" s="21">
        <f t="shared" si="2"/>
        <v>7.1352565541647262E-2</v>
      </c>
      <c r="O15" s="68">
        <v>2.3618995699999994</v>
      </c>
      <c r="P15" s="19"/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8.0348529999999414</v>
      </c>
      <c r="I16" s="43">
        <f t="shared" ref="I16:L16" ca="1" si="4">OFFSET(I16,-MATCH("PROYECTOS",$A$8:$A$50,0)-1,0)-(OFFSET(I16,-MATCH("PROYECTOS",$A$8:$A$50,0),0))</f>
        <v>5.6893889999998919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94</v>
      </c>
      <c r="B1" s="49" t="s">
        <v>56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1375</v>
      </c>
      <c r="L2" s="70" t="s">
        <v>1395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28.876790000000003</v>
      </c>
      <c r="E6" s="12">
        <f ca="1">SUM(E7:OFFSET(E7,50,0))</f>
        <v>28.970206999999998</v>
      </c>
      <c r="F6" s="12">
        <f ca="1">SUM(F7:OFFSET(F7,50,0))</f>
        <v>0.79090017000000012</v>
      </c>
      <c r="G6" s="12">
        <f ca="1">SUM(G7:OFFSET(G7,50,0))</f>
        <v>0</v>
      </c>
      <c r="H6" s="12">
        <f ca="1">SUM(H7:OFFSET(H7,50,0))</f>
        <v>0.79090017000000012</v>
      </c>
      <c r="I6" s="13">
        <f ca="1">IFERROR(G6/E6,0)</f>
        <v>0</v>
      </c>
      <c r="J6" s="14">
        <f ca="1">IFERROR(SUM(G6,H6)/E6,0)</f>
        <v>2.7300466648374315E-2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7.3616000000000001E-2</v>
      </c>
      <c r="E7" s="19">
        <v>7.2335999999999998E-2</v>
      </c>
      <c r="F7" s="19">
        <f t="shared" ref="F7:F30" si="0">SUM(G7,H7)</f>
        <v>0</v>
      </c>
      <c r="G7" s="19">
        <v>0</v>
      </c>
      <c r="H7" s="19">
        <v>0</v>
      </c>
      <c r="I7" s="20">
        <f t="shared" ref="I7:I30" si="1">IFERROR(G7/E7,0)</f>
        <v>0</v>
      </c>
      <c r="J7" s="21">
        <f t="shared" ref="J7:J30" si="2">IFERROR(SUM(G7,H7)/E7,0)</f>
        <v>0</v>
      </c>
      <c r="K7" s="4"/>
      <c r="L7" t="s">
        <v>268</v>
      </c>
      <c r="M7" s="5">
        <v>1.2583469999999999E-2</v>
      </c>
      <c r="N7" s="69">
        <v>5.8802635575597555E-2</v>
      </c>
    </row>
    <row r="8" spans="1:14" x14ac:dyDescent="0.25">
      <c r="A8" s="15"/>
      <c r="B8" s="53">
        <v>2</v>
      </c>
      <c r="C8" s="17" t="s">
        <v>256</v>
      </c>
      <c r="D8" s="18">
        <v>0.71394699999999989</v>
      </c>
      <c r="E8" s="19">
        <v>0.71392200000000017</v>
      </c>
      <c r="F8" s="19">
        <f t="shared" si="0"/>
        <v>1.1376600000000001E-2</v>
      </c>
      <c r="G8" s="19">
        <v>0</v>
      </c>
      <c r="H8" s="19">
        <v>1.1376600000000001E-2</v>
      </c>
      <c r="I8" s="20">
        <f t="shared" si="1"/>
        <v>0</v>
      </c>
      <c r="J8" s="21">
        <f t="shared" si="2"/>
        <v>1.5935354282400595E-2</v>
      </c>
      <c r="K8" s="4"/>
      <c r="L8" t="s">
        <v>274</v>
      </c>
      <c r="M8" s="5">
        <v>0.16415058000000002</v>
      </c>
      <c r="N8" s="69">
        <v>5.7677321561087513E-2</v>
      </c>
    </row>
    <row r="9" spans="1:14" x14ac:dyDescent="0.25">
      <c r="A9" s="15"/>
      <c r="B9" s="53">
        <v>3</v>
      </c>
      <c r="C9" s="17" t="s">
        <v>257</v>
      </c>
      <c r="D9" s="18">
        <v>0.34953800000000002</v>
      </c>
      <c r="E9" s="19">
        <v>0.34825800000000001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269</v>
      </c>
      <c r="M9" s="5">
        <v>0.26878648000000005</v>
      </c>
      <c r="N9" s="69">
        <v>4.6636459018145601E-2</v>
      </c>
    </row>
    <row r="10" spans="1:14" x14ac:dyDescent="0.25">
      <c r="A10" s="15"/>
      <c r="B10" s="53">
        <v>4</v>
      </c>
      <c r="C10" s="17" t="s">
        <v>258</v>
      </c>
      <c r="D10" s="18">
        <v>3.0287000000000001E-2</v>
      </c>
      <c r="E10" s="19">
        <v>3.0287000000000001E-2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275</v>
      </c>
      <c r="M10" s="5">
        <v>1.0313300000000001E-2</v>
      </c>
      <c r="N10" s="69">
        <v>2.2489200569573195E-2</v>
      </c>
    </row>
    <row r="11" spans="1:14" x14ac:dyDescent="0.25">
      <c r="A11" s="15"/>
      <c r="B11" s="53">
        <v>5</v>
      </c>
      <c r="C11" s="17" t="s">
        <v>259</v>
      </c>
      <c r="D11" s="18">
        <v>1.114133</v>
      </c>
      <c r="E11" s="19">
        <v>1.1135140000000001</v>
      </c>
      <c r="F11" s="19">
        <f t="shared" si="0"/>
        <v>1.4292619999999999E-2</v>
      </c>
      <c r="G11" s="19">
        <v>0</v>
      </c>
      <c r="H11" s="19">
        <v>1.4292619999999999E-2</v>
      </c>
      <c r="I11" s="20">
        <f t="shared" si="1"/>
        <v>0</v>
      </c>
      <c r="J11" s="21">
        <f t="shared" si="2"/>
        <v>1.2835599732019531E-2</v>
      </c>
      <c r="K11" s="4"/>
      <c r="L11" t="s">
        <v>261</v>
      </c>
      <c r="M11" s="5">
        <v>0.27884971999999997</v>
      </c>
      <c r="N11" s="69">
        <v>2.2159174312655648E-2</v>
      </c>
    </row>
    <row r="12" spans="1:14" x14ac:dyDescent="0.25">
      <c r="A12" s="15"/>
      <c r="B12" s="53">
        <v>6</v>
      </c>
      <c r="C12" s="17" t="s">
        <v>260</v>
      </c>
      <c r="D12" s="18">
        <v>0.16460900000000001</v>
      </c>
      <c r="E12" s="19">
        <v>0.163329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256</v>
      </c>
      <c r="M12" s="5">
        <v>1.1376600000000001E-2</v>
      </c>
      <c r="N12" s="69">
        <v>1.5935354282400595E-2</v>
      </c>
    </row>
    <row r="13" spans="1:14" x14ac:dyDescent="0.25">
      <c r="A13" s="15"/>
      <c r="B13" s="53">
        <v>7</v>
      </c>
      <c r="C13" s="17" t="s">
        <v>261</v>
      </c>
      <c r="D13" s="18">
        <v>12.576487</v>
      </c>
      <c r="E13" s="19">
        <v>12.583940000000002</v>
      </c>
      <c r="F13" s="19">
        <f t="shared" si="0"/>
        <v>0.27884971999999997</v>
      </c>
      <c r="G13" s="19">
        <v>0</v>
      </c>
      <c r="H13" s="19">
        <v>0.27884971999999997</v>
      </c>
      <c r="I13" s="20">
        <f t="shared" si="1"/>
        <v>0</v>
      </c>
      <c r="J13" s="21">
        <f t="shared" si="2"/>
        <v>2.2159174312655648E-2</v>
      </c>
      <c r="K13" s="4"/>
      <c r="L13" t="s">
        <v>276</v>
      </c>
      <c r="M13" s="5">
        <v>7.3899999999999999E-3</v>
      </c>
      <c r="N13" s="69">
        <v>1.2959637480884972E-2</v>
      </c>
    </row>
    <row r="14" spans="1:14" x14ac:dyDescent="0.25">
      <c r="A14" s="15"/>
      <c r="B14" s="53">
        <v>8</v>
      </c>
      <c r="C14" s="17" t="s">
        <v>262</v>
      </c>
      <c r="D14" s="18">
        <v>0.40003599999999995</v>
      </c>
      <c r="E14" s="19">
        <v>0.40003599999999995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259</v>
      </c>
      <c r="M14" s="5">
        <v>1.4292619999999999E-2</v>
      </c>
      <c r="N14" s="69">
        <v>1.2835599732019531E-2</v>
      </c>
    </row>
    <row r="15" spans="1:14" x14ac:dyDescent="0.25">
      <c r="A15" s="15"/>
      <c r="B15" s="53">
        <v>9</v>
      </c>
      <c r="C15" s="17" t="s">
        <v>263</v>
      </c>
      <c r="D15" s="18">
        <v>0.10711600000000002</v>
      </c>
      <c r="E15" s="19">
        <v>0.10583600000000001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271</v>
      </c>
      <c r="M15" s="5">
        <v>4.8241499999999993E-3</v>
      </c>
      <c r="N15" s="69">
        <v>1.1186849830950247E-2</v>
      </c>
    </row>
    <row r="16" spans="1:14" x14ac:dyDescent="0.25">
      <c r="A16" s="15"/>
      <c r="B16" s="53">
        <v>10</v>
      </c>
      <c r="C16" s="17" t="s">
        <v>264</v>
      </c>
      <c r="D16" s="18">
        <v>2.0865999999999999E-2</v>
      </c>
      <c r="E16" s="19">
        <v>1.9585999999999999E-2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270</v>
      </c>
      <c r="M16" s="5">
        <v>7.6132999999999999E-3</v>
      </c>
      <c r="N16" s="69">
        <v>1.0464729491972731E-2</v>
      </c>
    </row>
    <row r="17" spans="1:14" x14ac:dyDescent="0.25">
      <c r="A17" s="15"/>
      <c r="B17" s="53">
        <v>11</v>
      </c>
      <c r="C17" s="17" t="s">
        <v>265</v>
      </c>
      <c r="D17" s="18">
        <v>1.7686999999999998E-2</v>
      </c>
      <c r="E17" s="19">
        <v>1.6406999999999998E-2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266</v>
      </c>
      <c r="M17" s="5">
        <v>3.1066499999999999E-3</v>
      </c>
      <c r="N17" s="69">
        <v>5.1212455903201348E-3</v>
      </c>
    </row>
    <row r="18" spans="1:14" x14ac:dyDescent="0.25">
      <c r="A18" s="15"/>
      <c r="B18" s="53">
        <v>12</v>
      </c>
      <c r="C18" s="17" t="s">
        <v>266</v>
      </c>
      <c r="D18" s="18">
        <v>0.60725300000000004</v>
      </c>
      <c r="E18" s="19">
        <v>0.60661999999999994</v>
      </c>
      <c r="F18" s="19">
        <f t="shared" si="0"/>
        <v>3.1066499999999999E-3</v>
      </c>
      <c r="G18" s="19">
        <v>0</v>
      </c>
      <c r="H18" s="19">
        <v>3.1066499999999999E-3</v>
      </c>
      <c r="I18" s="20">
        <f t="shared" si="1"/>
        <v>0</v>
      </c>
      <c r="J18" s="21">
        <f t="shared" si="2"/>
        <v>5.1212455903201348E-3</v>
      </c>
      <c r="K18" s="4"/>
      <c r="L18" t="s">
        <v>277</v>
      </c>
      <c r="M18" s="5">
        <v>7.6132999999999999E-3</v>
      </c>
      <c r="N18" s="69">
        <v>4.9999507445777983E-3</v>
      </c>
    </row>
    <row r="19" spans="1:14" x14ac:dyDescent="0.25">
      <c r="A19" s="15"/>
      <c r="B19" s="53">
        <v>13</v>
      </c>
      <c r="C19" s="17" t="s">
        <v>267</v>
      </c>
      <c r="D19" s="18">
        <v>2.1397000000000003E-2</v>
      </c>
      <c r="E19" s="19">
        <v>2.0116999999999999E-2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255</v>
      </c>
      <c r="M19" s="5">
        <v>0</v>
      </c>
      <c r="N19" s="69">
        <v>0</v>
      </c>
    </row>
    <row r="20" spans="1:14" x14ac:dyDescent="0.25">
      <c r="A20" s="15"/>
      <c r="B20" s="53">
        <v>14</v>
      </c>
      <c r="C20" s="17" t="s">
        <v>268</v>
      </c>
      <c r="D20" s="18">
        <v>0.21527499999999999</v>
      </c>
      <c r="E20" s="19">
        <v>0.21399500000000002</v>
      </c>
      <c r="F20" s="19">
        <f t="shared" si="0"/>
        <v>1.2583469999999999E-2</v>
      </c>
      <c r="G20" s="19">
        <v>0</v>
      </c>
      <c r="H20" s="19">
        <v>1.2583469999999999E-2</v>
      </c>
      <c r="I20" s="20">
        <f t="shared" si="1"/>
        <v>0</v>
      </c>
      <c r="J20" s="21">
        <f t="shared" si="2"/>
        <v>5.8802635575597555E-2</v>
      </c>
      <c r="K20" s="4"/>
      <c r="L20" t="s">
        <v>257</v>
      </c>
      <c r="M20" s="5">
        <v>0</v>
      </c>
      <c r="N20" s="69">
        <v>0</v>
      </c>
    </row>
    <row r="21" spans="1:14" x14ac:dyDescent="0.25">
      <c r="A21" s="15"/>
      <c r="B21" s="53">
        <v>15</v>
      </c>
      <c r="C21" s="17" t="s">
        <v>269</v>
      </c>
      <c r="D21" s="18">
        <v>5.748939</v>
      </c>
      <c r="E21" s="19">
        <v>5.7634409999999985</v>
      </c>
      <c r="F21" s="19">
        <f t="shared" si="0"/>
        <v>0.26878648000000005</v>
      </c>
      <c r="G21" s="19">
        <v>0</v>
      </c>
      <c r="H21" s="19">
        <v>0.26878648000000005</v>
      </c>
      <c r="I21" s="20">
        <f t="shared" si="1"/>
        <v>0</v>
      </c>
      <c r="J21" s="21">
        <f t="shared" si="2"/>
        <v>4.6636459018145601E-2</v>
      </c>
      <c r="K21" s="4"/>
      <c r="L21" t="s">
        <v>258</v>
      </c>
      <c r="M21" s="5">
        <v>0</v>
      </c>
      <c r="N21" s="69">
        <v>0</v>
      </c>
    </row>
    <row r="22" spans="1:14" x14ac:dyDescent="0.25">
      <c r="A22" s="15"/>
      <c r="B22" s="53">
        <v>16</v>
      </c>
      <c r="C22" s="17" t="s">
        <v>270</v>
      </c>
      <c r="D22" s="18">
        <v>0.72814499999999982</v>
      </c>
      <c r="E22" s="19">
        <v>0.72751999999999994</v>
      </c>
      <c r="F22" s="19">
        <f t="shared" si="0"/>
        <v>7.6132999999999999E-3</v>
      </c>
      <c r="G22" s="19">
        <v>0</v>
      </c>
      <c r="H22" s="19">
        <v>7.6132999999999999E-3</v>
      </c>
      <c r="I22" s="20">
        <f t="shared" si="1"/>
        <v>0</v>
      </c>
      <c r="J22" s="21">
        <f t="shared" si="2"/>
        <v>1.0464729491972731E-2</v>
      </c>
      <c r="K22" s="4"/>
      <c r="L22" t="s">
        <v>260</v>
      </c>
      <c r="M22" s="5">
        <v>0</v>
      </c>
      <c r="N22" s="69">
        <v>0</v>
      </c>
    </row>
    <row r="23" spans="1:14" x14ac:dyDescent="0.25">
      <c r="A23" s="15"/>
      <c r="B23" s="53">
        <v>17</v>
      </c>
      <c r="C23" s="17" t="s">
        <v>271</v>
      </c>
      <c r="D23" s="18">
        <v>0.43187400000000004</v>
      </c>
      <c r="E23" s="19">
        <v>0.43123400000000006</v>
      </c>
      <c r="F23" s="19">
        <f t="shared" si="0"/>
        <v>4.8241499999999993E-3</v>
      </c>
      <c r="G23" s="19">
        <v>0</v>
      </c>
      <c r="H23" s="19">
        <v>4.8241499999999993E-3</v>
      </c>
      <c r="I23" s="20">
        <f t="shared" si="1"/>
        <v>0</v>
      </c>
      <c r="J23" s="21">
        <f t="shared" si="2"/>
        <v>1.1186849830950247E-2</v>
      </c>
      <c r="K23" s="4"/>
      <c r="L23" t="s">
        <v>262</v>
      </c>
      <c r="M23" s="5">
        <v>0</v>
      </c>
      <c r="N23" s="69">
        <v>0</v>
      </c>
    </row>
    <row r="24" spans="1:14" x14ac:dyDescent="0.25">
      <c r="A24" s="15"/>
      <c r="B24" s="53">
        <v>19</v>
      </c>
      <c r="C24" s="17" t="s">
        <v>273</v>
      </c>
      <c r="D24" s="18">
        <v>0.19405</v>
      </c>
      <c r="E24" s="19">
        <v>0.19277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263</v>
      </c>
      <c r="M24" s="5">
        <v>0</v>
      </c>
      <c r="N24" s="69">
        <v>0</v>
      </c>
    </row>
    <row r="25" spans="1:14" x14ac:dyDescent="0.25">
      <c r="A25" s="15"/>
      <c r="B25" s="53">
        <v>20</v>
      </c>
      <c r="C25" s="17" t="s">
        <v>274</v>
      </c>
      <c r="D25" s="18">
        <v>2.7582389999999992</v>
      </c>
      <c r="E25" s="19">
        <v>2.8460159999999997</v>
      </c>
      <c r="F25" s="19">
        <f t="shared" si="0"/>
        <v>0.16415058000000002</v>
      </c>
      <c r="G25" s="19">
        <v>0</v>
      </c>
      <c r="H25" s="19">
        <v>0.16415058000000002</v>
      </c>
      <c r="I25" s="20">
        <f t="shared" si="1"/>
        <v>0</v>
      </c>
      <c r="J25" s="21">
        <f t="shared" si="2"/>
        <v>5.7677321561087513E-2</v>
      </c>
      <c r="K25" s="4"/>
      <c r="L25" t="s">
        <v>264</v>
      </c>
      <c r="M25" s="5">
        <v>0</v>
      </c>
      <c r="N25" s="69">
        <v>0</v>
      </c>
    </row>
    <row r="26" spans="1:14" x14ac:dyDescent="0.25">
      <c r="A26" s="15"/>
      <c r="B26" s="53">
        <v>21</v>
      </c>
      <c r="C26" s="17" t="s">
        <v>275</v>
      </c>
      <c r="D26" s="18">
        <v>0.45857700000000001</v>
      </c>
      <c r="E26" s="19">
        <v>0.45858899999999997</v>
      </c>
      <c r="F26" s="19">
        <f t="shared" si="0"/>
        <v>1.0313300000000001E-2</v>
      </c>
      <c r="G26" s="19">
        <v>0</v>
      </c>
      <c r="H26" s="19">
        <v>1.0313300000000001E-2</v>
      </c>
      <c r="I26" s="20">
        <f t="shared" si="1"/>
        <v>0</v>
      </c>
      <c r="J26" s="21">
        <f t="shared" si="2"/>
        <v>2.2489200569573195E-2</v>
      </c>
      <c r="K26" s="4"/>
      <c r="L26" t="s">
        <v>265</v>
      </c>
      <c r="M26" s="5">
        <v>0</v>
      </c>
      <c r="N26" s="69">
        <v>0</v>
      </c>
    </row>
    <row r="27" spans="1:14" x14ac:dyDescent="0.25">
      <c r="A27" s="15"/>
      <c r="B27" s="53">
        <v>22</v>
      </c>
      <c r="C27" s="17" t="s">
        <v>276</v>
      </c>
      <c r="D27" s="18">
        <v>0.57023200000000007</v>
      </c>
      <c r="E27" s="19">
        <v>0.57023200000000007</v>
      </c>
      <c r="F27" s="19">
        <f t="shared" si="0"/>
        <v>7.3899999999999999E-3</v>
      </c>
      <c r="G27" s="19">
        <v>0</v>
      </c>
      <c r="H27" s="19">
        <v>7.3899999999999999E-3</v>
      </c>
      <c r="I27" s="20">
        <f t="shared" si="1"/>
        <v>0</v>
      </c>
      <c r="J27" s="21">
        <f t="shared" si="2"/>
        <v>1.2959637480884972E-2</v>
      </c>
      <c r="K27" s="4"/>
      <c r="L27" t="s">
        <v>267</v>
      </c>
      <c r="M27" s="5">
        <v>0</v>
      </c>
      <c r="N27" s="69">
        <v>0</v>
      </c>
    </row>
    <row r="28" spans="1:14" x14ac:dyDescent="0.25">
      <c r="A28" s="15"/>
      <c r="B28" s="53">
        <v>23</v>
      </c>
      <c r="C28" s="17" t="s">
        <v>277</v>
      </c>
      <c r="D28" s="18">
        <v>1.5233000000000001</v>
      </c>
      <c r="E28" s="19">
        <v>1.5226750000000002</v>
      </c>
      <c r="F28" s="19">
        <f t="shared" si="0"/>
        <v>7.6132999999999999E-3</v>
      </c>
      <c r="G28" s="19">
        <v>0</v>
      </c>
      <c r="H28" s="19">
        <v>7.6132999999999999E-3</v>
      </c>
      <c r="I28" s="20">
        <f t="shared" si="1"/>
        <v>0</v>
      </c>
      <c r="J28" s="21">
        <f t="shared" si="2"/>
        <v>4.9999507445777983E-3</v>
      </c>
      <c r="K28" s="4"/>
      <c r="L28" t="s">
        <v>273</v>
      </c>
      <c r="M28" s="5">
        <v>0</v>
      </c>
      <c r="N28" s="69">
        <v>0</v>
      </c>
    </row>
    <row r="29" spans="1:14" x14ac:dyDescent="0.25">
      <c r="A29" s="15"/>
      <c r="B29" s="53">
        <v>24</v>
      </c>
      <c r="C29" s="17" t="s">
        <v>278</v>
      </c>
      <c r="D29" s="18">
        <v>2.3526000000000002E-2</v>
      </c>
      <c r="E29" s="19">
        <v>2.2886E-2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278</v>
      </c>
      <c r="M29" s="5">
        <v>0</v>
      </c>
      <c r="N29" s="69">
        <v>0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2.7660999999999998E-2</v>
      </c>
      <c r="E30" s="26">
        <v>2.6660999999999997E-2</v>
      </c>
      <c r="F30" s="26">
        <f t="shared" si="0"/>
        <v>0</v>
      </c>
      <c r="G30" s="26">
        <v>0</v>
      </c>
      <c r="H30" s="26">
        <v>0</v>
      </c>
      <c r="I30" s="27">
        <f t="shared" si="1"/>
        <v>0</v>
      </c>
      <c r="J30" s="28">
        <f t="shared" si="2"/>
        <v>0</v>
      </c>
      <c r="K30" s="4"/>
      <c r="L30" t="s">
        <v>279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8" width="0" hidden="1" customWidth="1"/>
  </cols>
  <sheetData>
    <row r="1" spans="1:11" ht="15.75" x14ac:dyDescent="0.25">
      <c r="A1" s="48">
        <v>94</v>
      </c>
      <c r="B1" s="47" t="s">
        <v>56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1376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28.876790000000003</v>
      </c>
      <c r="E6" s="12">
        <v>28.970206999999998</v>
      </c>
      <c r="F6" s="12">
        <v>0.79090017000000012</v>
      </c>
      <c r="G6" s="12">
        <v>0</v>
      </c>
      <c r="H6" s="12">
        <v>0.79090017000000012</v>
      </c>
      <c r="I6" s="13">
        <v>0</v>
      </c>
      <c r="J6" s="14">
        <v>2.7300466648374315E-2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27.652432999999998</v>
      </c>
      <c r="E7" s="36">
        <f ca="1">SUM(E8:OFFSET(E6,MATCH("PROYECTOS",$A$8:$A$50,0),0))</f>
        <v>27.740849999999995</v>
      </c>
      <c r="F7" s="36">
        <f ca="1">SUM(F8:OFFSET(F6,MATCH("PROYECTOS",$A$8:$A$50,0),0))</f>
        <v>0.77638467</v>
      </c>
      <c r="G7" s="36">
        <f ca="1">SUM(G8:OFFSET(G6,MATCH("PROYECTOS",$A$8:$A$50,0),0))</f>
        <v>0</v>
      </c>
      <c r="H7" s="36">
        <f ca="1">SUM(H8:OFFSET(H6,MATCH("PROYECTOS",$A$8:$A$50,0),0))</f>
        <v>0.77638467</v>
      </c>
      <c r="I7" s="37">
        <f ca="1">IFERROR(G7/E7,0)</f>
        <v>0</v>
      </c>
      <c r="J7" s="38">
        <f ca="1">IFERROR(SUM(G7,H7)/E7,0)</f>
        <v>2.7987054109733484E-2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4.1724049999999995</v>
      </c>
      <c r="E8" s="19">
        <v>4.1878219999999988</v>
      </c>
      <c r="F8" s="19">
        <f t="shared" ref="F8:F11" si="0">SUM(G8,H8)</f>
        <v>0.29713355000000002</v>
      </c>
      <c r="G8" s="19">
        <v>0</v>
      </c>
      <c r="H8" s="19">
        <v>0.29713355000000002</v>
      </c>
      <c r="I8" s="20">
        <f t="shared" ref="I8:I12" si="1">IFERROR(G8/E8,0)</f>
        <v>0</v>
      </c>
      <c r="J8" s="21">
        <f t="shared" ref="J8:J12" si="2">IFERROR(SUM(G8,H8)/E8,0)</f>
        <v>7.0951809795163245E-2</v>
      </c>
      <c r="K8" s="4"/>
    </row>
    <row r="9" spans="1:11" ht="38.25" x14ac:dyDescent="0.25">
      <c r="A9" s="15"/>
      <c r="B9" s="17">
        <v>3000538</v>
      </c>
      <c r="C9" s="17" t="s">
        <v>1378</v>
      </c>
      <c r="D9" s="18">
        <v>7.4968589999999997</v>
      </c>
      <c r="E9" s="19">
        <v>7.4968589999999997</v>
      </c>
      <c r="F9" s="19">
        <f t="shared" si="0"/>
        <v>0.12190616999999999</v>
      </c>
      <c r="G9" s="19">
        <v>0</v>
      </c>
      <c r="H9" s="19">
        <v>0.12190616999999999</v>
      </c>
      <c r="I9" s="20">
        <f t="shared" si="1"/>
        <v>0</v>
      </c>
      <c r="J9" s="21">
        <f t="shared" si="2"/>
        <v>1.6260966092599579E-2</v>
      </c>
      <c r="K9" s="4"/>
    </row>
    <row r="10" spans="1:11" ht="51" x14ac:dyDescent="0.25">
      <c r="A10" s="15"/>
      <c r="B10" s="17">
        <v>3000539</v>
      </c>
      <c r="C10" s="17" t="s">
        <v>1379</v>
      </c>
      <c r="D10" s="18">
        <v>13.272676000000001</v>
      </c>
      <c r="E10" s="19">
        <v>13.345675999999999</v>
      </c>
      <c r="F10" s="19">
        <f t="shared" si="0"/>
        <v>0.24290627000000001</v>
      </c>
      <c r="G10" s="19">
        <v>0</v>
      </c>
      <c r="H10" s="19">
        <v>0.24290627000000001</v>
      </c>
      <c r="I10" s="20">
        <f t="shared" si="1"/>
        <v>0</v>
      </c>
      <c r="J10" s="21">
        <f t="shared" si="2"/>
        <v>1.8201121471853508E-2</v>
      </c>
      <c r="K10" s="4"/>
    </row>
    <row r="11" spans="1:11" ht="38.25" x14ac:dyDescent="0.25">
      <c r="A11" s="15"/>
      <c r="B11" s="17">
        <v>3000540</v>
      </c>
      <c r="C11" s="17" t="s">
        <v>1380</v>
      </c>
      <c r="D11" s="18">
        <v>2.710493</v>
      </c>
      <c r="E11" s="19">
        <v>2.7104929999999996</v>
      </c>
      <c r="F11" s="19">
        <f t="shared" si="0"/>
        <v>0.11443868</v>
      </c>
      <c r="G11" s="19">
        <v>0</v>
      </c>
      <c r="H11" s="19">
        <v>0.11443868</v>
      </c>
      <c r="I11" s="20">
        <f t="shared" si="1"/>
        <v>0</v>
      </c>
      <c r="J11" s="21">
        <f t="shared" si="2"/>
        <v>4.2220614478620688E-2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1.2243570000000048</v>
      </c>
      <c r="E12" s="43">
        <f t="shared" ref="E12:H12" ca="1" si="3">OFFSET(E12,-MATCH("PROYECTOS",$A$8:$A$50,0)-1,0)-(OFFSET(E12,-MATCH("PROYECTOS",$A$8:$A$50,0),0))</f>
        <v>1.2293570000000038</v>
      </c>
      <c r="F12" s="43">
        <f t="shared" ca="1" si="3"/>
        <v>1.4515500000000126E-2</v>
      </c>
      <c r="G12" s="43">
        <f t="shared" ca="1" si="3"/>
        <v>0</v>
      </c>
      <c r="H12" s="43">
        <f t="shared" ca="1" si="3"/>
        <v>1.4515500000000126E-2</v>
      </c>
      <c r="I12" s="44">
        <f t="shared" ca="1" si="1"/>
        <v>0</v>
      </c>
      <c r="J12" s="45">
        <f t="shared" ca="1" si="2"/>
        <v>1.1807391994351584E-2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1396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7.0951809795163245E-2</v>
      </c>
    </row>
    <row r="19" spans="1:4" ht="38.25" x14ac:dyDescent="0.25">
      <c r="A19" s="15"/>
      <c r="B19" s="17">
        <v>3000538</v>
      </c>
      <c r="C19" s="17" t="s">
        <v>1378</v>
      </c>
      <c r="D19" s="21">
        <v>1.6260966092599579E-2</v>
      </c>
    </row>
    <row r="20" spans="1:4" ht="51" x14ac:dyDescent="0.25">
      <c r="A20" s="15"/>
      <c r="B20" s="17">
        <v>3000539</v>
      </c>
      <c r="C20" s="17" t="s">
        <v>1379</v>
      </c>
      <c r="D20" s="21">
        <v>1.8201121471853508E-2</v>
      </c>
    </row>
    <row r="21" spans="1:4" ht="39" thickBot="1" x14ac:dyDescent="0.3">
      <c r="A21" s="22"/>
      <c r="B21" s="24">
        <v>3000540</v>
      </c>
      <c r="C21" s="24" t="s">
        <v>1380</v>
      </c>
      <c r="D21" s="28">
        <v>4.2220614478620688E-2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94</v>
      </c>
      <c r="B1" s="47" t="s">
        <v>56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1377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28.876790000000003</v>
      </c>
      <c r="I6" s="12">
        <v>28.970206999999998</v>
      </c>
      <c r="J6" s="12">
        <v>0.79090017000000012</v>
      </c>
      <c r="K6" s="12">
        <v>0</v>
      </c>
      <c r="L6" s="12">
        <v>0.79090017000000012</v>
      </c>
      <c r="M6" s="13">
        <v>0</v>
      </c>
      <c r="N6" s="14">
        <v>2.7300466648374315E-2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27.652433000000002</v>
      </c>
      <c r="I7" s="36">
        <f ca="1">SUM(I8:OFFSET(I6,MATCH("PROYECTOS",$A$8:$A$50,0),0))</f>
        <v>27.740849999999995</v>
      </c>
      <c r="J7" s="36">
        <f ca="1">SUM(J8:OFFSET(J6,MATCH("PROYECTOS",$A$8:$A$50,0),0))</f>
        <v>0.77638466999999989</v>
      </c>
      <c r="K7" s="36">
        <f ca="1">SUM(K8:OFFSET(K6,MATCH("PROYECTOS",$A$8:$A$50,0),0))</f>
        <v>0</v>
      </c>
      <c r="L7" s="36">
        <f ca="1">SUM(L8:OFFSET(L6,MATCH("PROYECTOS",$A$8:$A$50,0),0))</f>
        <v>0.77638466999999989</v>
      </c>
      <c r="M7" s="37">
        <f ca="1">IFERROR(K7/I7,0)</f>
        <v>0</v>
      </c>
      <c r="N7" s="38">
        <f ca="1">IFERROR(SUM(K7,L7)/I7,0)</f>
        <v>2.798705410973348E-2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4.0877549999999996</v>
      </c>
      <c r="I8" s="19">
        <v>4.1031719999999989</v>
      </c>
      <c r="J8" s="19">
        <f t="shared" ref="J8:J18" si="0">SUM(K8,L8)</f>
        <v>0.29713355000000002</v>
      </c>
      <c r="K8" s="19">
        <v>0</v>
      </c>
      <c r="L8" s="19">
        <v>0.29713355000000002</v>
      </c>
      <c r="M8" s="20">
        <f t="shared" ref="M8:M19" si="1">IFERROR(K8/I8,0)</f>
        <v>0</v>
      </c>
      <c r="N8" s="21">
        <f t="shared" ref="N8:N19" si="2">IFERROR(SUM(K8,L8)/I8,0)</f>
        <v>7.2415572635024836E-2</v>
      </c>
      <c r="O8" s="68">
        <v>0.29207949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5002853</v>
      </c>
      <c r="C9" s="17" t="s">
        <v>1381</v>
      </c>
      <c r="D9" s="66">
        <v>3000538</v>
      </c>
      <c r="E9" s="17" t="s">
        <v>1378</v>
      </c>
      <c r="F9" s="67">
        <v>36</v>
      </c>
      <c r="G9" s="17" t="s">
        <v>537</v>
      </c>
      <c r="H9" s="18">
        <v>0.35842000000000002</v>
      </c>
      <c r="I9" s="19">
        <v>0.35842000000000002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8" si="3">IFERROR(P9/O9,0)</f>
        <v>0</v>
      </c>
    </row>
    <row r="10" spans="1:17" ht="38.25" x14ac:dyDescent="0.25">
      <c r="A10" s="15"/>
      <c r="B10" s="17">
        <v>5002857</v>
      </c>
      <c r="C10" s="17" t="s">
        <v>1382</v>
      </c>
      <c r="D10" s="66">
        <v>3000538</v>
      </c>
      <c r="E10" s="17" t="s">
        <v>1378</v>
      </c>
      <c r="F10" s="67">
        <v>24</v>
      </c>
      <c r="G10" s="17" t="s">
        <v>1391</v>
      </c>
      <c r="H10" s="18">
        <v>4.3318460000000005</v>
      </c>
      <c r="I10" s="19">
        <v>4.3318460000000005</v>
      </c>
      <c r="J10" s="19">
        <f t="shared" si="0"/>
        <v>4.8273149999999994E-2</v>
      </c>
      <c r="K10" s="19">
        <v>0</v>
      </c>
      <c r="L10" s="19">
        <v>4.8273149999999994E-2</v>
      </c>
      <c r="M10" s="20">
        <f t="shared" si="1"/>
        <v>0</v>
      </c>
      <c r="N10" s="21">
        <f t="shared" si="2"/>
        <v>1.1143782581375236E-2</v>
      </c>
      <c r="O10" s="68">
        <v>9.675982000000001E-2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5002859</v>
      </c>
      <c r="C11" s="17" t="s">
        <v>1383</v>
      </c>
      <c r="D11" s="66">
        <v>3000539</v>
      </c>
      <c r="E11" s="17" t="s">
        <v>1379</v>
      </c>
      <c r="F11" s="67">
        <v>71</v>
      </c>
      <c r="G11" s="17" t="s">
        <v>1392</v>
      </c>
      <c r="H11" s="18">
        <v>10.251332000000001</v>
      </c>
      <c r="I11" s="19">
        <v>10.129760000000003</v>
      </c>
      <c r="J11" s="19">
        <f t="shared" si="0"/>
        <v>0.17107707999999999</v>
      </c>
      <c r="K11" s="19">
        <v>0</v>
      </c>
      <c r="L11" s="19">
        <v>0.17107707999999999</v>
      </c>
      <c r="M11" s="20">
        <f t="shared" si="1"/>
        <v>0</v>
      </c>
      <c r="N11" s="21">
        <f t="shared" si="2"/>
        <v>1.6888562019238357E-2</v>
      </c>
      <c r="O11" s="68">
        <v>0.45075319999999997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5004195</v>
      </c>
      <c r="C12" s="17" t="s">
        <v>1384</v>
      </c>
      <c r="D12" s="66">
        <v>3000001</v>
      </c>
      <c r="E12" s="17" t="s">
        <v>281</v>
      </c>
      <c r="F12" s="67">
        <v>60</v>
      </c>
      <c r="G12" s="17" t="s">
        <v>315</v>
      </c>
      <c r="H12" s="18">
        <v>8.4650000000000003E-2</v>
      </c>
      <c r="I12" s="19">
        <v>8.4650000000000003E-2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5005072</v>
      </c>
      <c r="C13" s="17" t="s">
        <v>1385</v>
      </c>
      <c r="D13" s="66">
        <v>3000538</v>
      </c>
      <c r="E13" s="17" t="s">
        <v>1378</v>
      </c>
      <c r="F13" s="67">
        <v>201</v>
      </c>
      <c r="G13" s="17" t="s">
        <v>628</v>
      </c>
      <c r="H13" s="18">
        <v>2.3636699999999995</v>
      </c>
      <c r="I13" s="19">
        <v>2.3636699999999995</v>
      </c>
      <c r="J13" s="19">
        <f t="shared" si="0"/>
        <v>5.8312919999999997E-2</v>
      </c>
      <c r="K13" s="19">
        <v>0</v>
      </c>
      <c r="L13" s="19">
        <v>5.8312919999999997E-2</v>
      </c>
      <c r="M13" s="20">
        <f t="shared" si="1"/>
        <v>0</v>
      </c>
      <c r="N13" s="21">
        <f t="shared" si="2"/>
        <v>2.4670499689042891E-2</v>
      </c>
      <c r="O13" s="68">
        <v>6.1236840000000001E-2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5005073</v>
      </c>
      <c r="C14" s="17" t="s">
        <v>1386</v>
      </c>
      <c r="D14" s="66">
        <v>3000538</v>
      </c>
      <c r="E14" s="17" t="s">
        <v>1378</v>
      </c>
      <c r="F14" s="67">
        <v>584</v>
      </c>
      <c r="G14" s="17" t="s">
        <v>1393</v>
      </c>
      <c r="H14" s="18">
        <v>0.44292300000000001</v>
      </c>
      <c r="I14" s="19">
        <v>0.44292300000000001</v>
      </c>
      <c r="J14" s="19">
        <f t="shared" si="0"/>
        <v>1.53201E-2</v>
      </c>
      <c r="K14" s="19">
        <v>0</v>
      </c>
      <c r="L14" s="19">
        <v>1.53201E-2</v>
      </c>
      <c r="M14" s="20">
        <f t="shared" si="1"/>
        <v>0</v>
      </c>
      <c r="N14" s="21">
        <f t="shared" si="2"/>
        <v>3.4588630529459971E-2</v>
      </c>
      <c r="O14" s="68">
        <v>1.9732100000000002E-2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5005074</v>
      </c>
      <c r="C15" s="17" t="s">
        <v>1387</v>
      </c>
      <c r="D15" s="66">
        <v>3000539</v>
      </c>
      <c r="E15" s="17" t="s">
        <v>1379</v>
      </c>
      <c r="F15" s="67">
        <v>535</v>
      </c>
      <c r="G15" s="17" t="s">
        <v>764</v>
      </c>
      <c r="H15" s="18">
        <v>3.0213439999999996</v>
      </c>
      <c r="I15" s="19">
        <v>3.2159159999999996</v>
      </c>
      <c r="J15" s="19">
        <f t="shared" si="0"/>
        <v>7.1829189999999987E-2</v>
      </c>
      <c r="K15" s="19">
        <v>0</v>
      </c>
      <c r="L15" s="19">
        <v>7.1829189999999987E-2</v>
      </c>
      <c r="M15" s="20">
        <f t="shared" si="1"/>
        <v>0</v>
      </c>
      <c r="N15" s="21">
        <f t="shared" si="2"/>
        <v>2.2335530530026283E-2</v>
      </c>
      <c r="O15" s="68">
        <v>0.11133531000000001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5005075</v>
      </c>
      <c r="C16" s="17" t="s">
        <v>1388</v>
      </c>
      <c r="D16" s="66">
        <v>3000540</v>
      </c>
      <c r="E16" s="17" t="s">
        <v>1380</v>
      </c>
      <c r="F16" s="67">
        <v>36</v>
      </c>
      <c r="G16" s="17" t="s">
        <v>537</v>
      </c>
      <c r="H16" s="18">
        <v>0.79110999999999998</v>
      </c>
      <c r="I16" s="19">
        <v>0.79148200000000002</v>
      </c>
      <c r="J16" s="19">
        <f t="shared" si="0"/>
        <v>3.9743769999999998E-2</v>
      </c>
      <c r="K16" s="19">
        <v>0</v>
      </c>
      <c r="L16" s="19">
        <v>3.9743769999999998E-2</v>
      </c>
      <c r="M16" s="20">
        <f t="shared" si="1"/>
        <v>0</v>
      </c>
      <c r="N16" s="21">
        <f t="shared" si="2"/>
        <v>5.0214370004624233E-2</v>
      </c>
      <c r="O16" s="68">
        <v>3.5402449999999995E-2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5005076</v>
      </c>
      <c r="C17" s="17" t="s">
        <v>1389</v>
      </c>
      <c r="D17" s="66">
        <v>3000540</v>
      </c>
      <c r="E17" s="17" t="s">
        <v>1380</v>
      </c>
      <c r="F17" s="67">
        <v>201</v>
      </c>
      <c r="G17" s="17" t="s">
        <v>628</v>
      </c>
      <c r="H17" s="18">
        <v>1.1721220000000001</v>
      </c>
      <c r="I17" s="19">
        <v>1.1717499999999998</v>
      </c>
      <c r="J17" s="19">
        <f t="shared" si="0"/>
        <v>1.311998E-2</v>
      </c>
      <c r="K17" s="19">
        <v>0</v>
      </c>
      <c r="L17" s="19">
        <v>1.311998E-2</v>
      </c>
      <c r="M17" s="20">
        <f t="shared" si="1"/>
        <v>0</v>
      </c>
      <c r="N17" s="21">
        <f t="shared" si="2"/>
        <v>1.119691060379774E-2</v>
      </c>
      <c r="O17" s="68">
        <v>2.8319980000000002E-2</v>
      </c>
      <c r="P17" s="19">
        <v>0</v>
      </c>
      <c r="Q17" s="21">
        <f t="shared" si="3"/>
        <v>0</v>
      </c>
    </row>
    <row r="18" spans="1:17" ht="38.25" x14ac:dyDescent="0.25">
      <c r="A18" s="15"/>
      <c r="B18" s="17">
        <v>5005587</v>
      </c>
      <c r="C18" s="17" t="s">
        <v>1390</v>
      </c>
      <c r="D18" s="66">
        <v>3000540</v>
      </c>
      <c r="E18" s="17" t="s">
        <v>1380</v>
      </c>
      <c r="F18" s="67">
        <v>471</v>
      </c>
      <c r="G18" s="17" t="s">
        <v>1394</v>
      </c>
      <c r="H18" s="18">
        <v>0.74726099999999995</v>
      </c>
      <c r="I18" s="19">
        <v>0.74726099999999984</v>
      </c>
      <c r="J18" s="19">
        <f t="shared" si="0"/>
        <v>6.157493E-2</v>
      </c>
      <c r="K18" s="19">
        <v>0</v>
      </c>
      <c r="L18" s="19">
        <v>6.157493E-2</v>
      </c>
      <c r="M18" s="20">
        <f t="shared" si="1"/>
        <v>0</v>
      </c>
      <c r="N18" s="21">
        <f t="shared" si="2"/>
        <v>8.2400834514312959E-2</v>
      </c>
      <c r="O18" s="68">
        <v>6.3807100000000005E-2</v>
      </c>
      <c r="P18" s="19">
        <v>0</v>
      </c>
      <c r="Q18" s="21">
        <f t="shared" si="3"/>
        <v>0</v>
      </c>
    </row>
    <row r="19" spans="1:17" ht="15.75" thickBot="1" x14ac:dyDescent="0.3">
      <c r="A19" s="39" t="s">
        <v>299</v>
      </c>
      <c r="B19" s="41"/>
      <c r="C19" s="41"/>
      <c r="D19" s="63"/>
      <c r="E19" s="41"/>
      <c r="F19" s="64"/>
      <c r="G19" s="41"/>
      <c r="H19" s="42">
        <f ca="1">OFFSET(H19,-MATCH("PROYECTOS",$A$8:$A$50,0)-1,0)-(OFFSET(H19,-MATCH("PROYECTOS",$A$8:$A$50,0),0))</f>
        <v>1.2243570000000012</v>
      </c>
      <c r="I19" s="43">
        <f t="shared" ref="I19:L19" ca="1" si="4">OFFSET(I19,-MATCH("PROYECTOS",$A$8:$A$50,0)-1,0)-(OFFSET(I19,-MATCH("PROYECTOS",$A$8:$A$50,0),0))</f>
        <v>1.2293570000000038</v>
      </c>
      <c r="J19" s="43">
        <f t="shared" ca="1" si="4"/>
        <v>1.4515500000000237E-2</v>
      </c>
      <c r="K19" s="43">
        <f t="shared" ca="1" si="4"/>
        <v>0</v>
      </c>
      <c r="L19" s="43">
        <f t="shared" ca="1" si="4"/>
        <v>1.4515500000000237E-2</v>
      </c>
      <c r="M19" s="44">
        <f t="shared" ca="1" si="1"/>
        <v>0</v>
      </c>
      <c r="N19" s="45">
        <f t="shared" ca="1" si="2"/>
        <v>1.1807391994351674E-2</v>
      </c>
      <c r="O19" s="65"/>
      <c r="P19" s="43"/>
      <c r="Q1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95</v>
      </c>
      <c r="B1" s="48" t="s">
        <v>57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1397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102.510873</v>
      </c>
      <c r="E6" s="12">
        <v>101.03394299999998</v>
      </c>
      <c r="F6" s="12">
        <v>0.66538911999999983</v>
      </c>
      <c r="G6" s="12">
        <v>0</v>
      </c>
      <c r="H6" s="12">
        <v>0.66538911999999983</v>
      </c>
      <c r="I6" s="13">
        <v>0</v>
      </c>
      <c r="J6" s="14">
        <v>6.5857978046051317E-3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96.097910999999968</v>
      </c>
      <c r="E7" s="36">
        <f ca="1">SUM(E8:OFFSET(E6,MATCH("GOBIERNOS REGIONALES",$A$8:$A$50,0),0))</f>
        <v>96.108467999999959</v>
      </c>
      <c r="F7" s="36">
        <f ca="1">SUM(F8:OFFSET(F6,MATCH("GOBIERNOS REGIONALES",$A$8:$A$50,0),0))</f>
        <v>0.54870111999999993</v>
      </c>
      <c r="G7" s="36">
        <f ca="1">SUM(G8:OFFSET(G6,MATCH("GOBIERNOS REGIONALES",$A$8:$A$50,0),0))</f>
        <v>0</v>
      </c>
      <c r="H7" s="36">
        <f ca="1">SUM(H8:OFFSET(H6,MATCH("GOBIERNOS REGIONALES",$A$8:$A$50,0),0))</f>
        <v>0.54870111999999993</v>
      </c>
      <c r="I7" s="37">
        <f ca="1">IFERROR(G7/E7,0)</f>
        <v>0</v>
      </c>
      <c r="J7" s="38">
        <f ca="1">IFERROR(SUM(G7,H7)/E7,0)</f>
        <v>5.7091860001347661E-3</v>
      </c>
      <c r="K7" s="4"/>
    </row>
    <row r="8" spans="1:11" x14ac:dyDescent="0.25">
      <c r="A8" s="15"/>
      <c r="B8" s="16">
        <v>38</v>
      </c>
      <c r="C8" s="17" t="s">
        <v>127</v>
      </c>
      <c r="D8" s="18">
        <v>6.2012619999999998</v>
      </c>
      <c r="E8" s="19">
        <v>6.2024830000000009</v>
      </c>
      <c r="F8" s="19">
        <f t="shared" ref="F8:F16" si="0">SUM(G8,H8)</f>
        <v>9.6316470000000001E-2</v>
      </c>
      <c r="G8" s="19">
        <v>0</v>
      </c>
      <c r="H8" s="19">
        <v>9.6316470000000001E-2</v>
      </c>
      <c r="I8" s="20">
        <f t="shared" ref="I8:I16" si="1">IFERROR(G8/E8,0)</f>
        <v>0</v>
      </c>
      <c r="J8" s="21">
        <f t="shared" ref="J8:J16" si="2">IFERROR(SUM(G8,H8)/E8,0)</f>
        <v>1.5528695524034486E-2</v>
      </c>
      <c r="K8" s="4"/>
    </row>
    <row r="9" spans="1:11" ht="25.5" x14ac:dyDescent="0.25">
      <c r="A9" s="15"/>
      <c r="B9" s="16">
        <v>59</v>
      </c>
      <c r="C9" s="17" t="s">
        <v>135</v>
      </c>
      <c r="D9" s="18">
        <v>81.324635999999984</v>
      </c>
      <c r="E9" s="19">
        <v>81.32463599999997</v>
      </c>
      <c r="F9" s="19">
        <f t="shared" si="0"/>
        <v>0.19024226999999999</v>
      </c>
      <c r="G9" s="19">
        <v>0</v>
      </c>
      <c r="H9" s="19">
        <v>0.19024226999999999</v>
      </c>
      <c r="I9" s="20">
        <f t="shared" si="1"/>
        <v>0</v>
      </c>
      <c r="J9" s="21">
        <f t="shared" si="2"/>
        <v>2.3392944543889514E-3</v>
      </c>
      <c r="K9" s="4"/>
    </row>
    <row r="10" spans="1:11" x14ac:dyDescent="0.25">
      <c r="A10" s="15"/>
      <c r="B10" s="16">
        <v>240</v>
      </c>
      <c r="C10" s="17" t="s">
        <v>162</v>
      </c>
      <c r="D10" s="18">
        <v>6.3205449999999992</v>
      </c>
      <c r="E10" s="19">
        <v>6.3298809999999985</v>
      </c>
      <c r="F10" s="19">
        <f t="shared" si="0"/>
        <v>0.23153574999999998</v>
      </c>
      <c r="G10" s="19">
        <v>0</v>
      </c>
      <c r="H10" s="19">
        <v>0.23153574999999998</v>
      </c>
      <c r="I10" s="20">
        <f t="shared" si="1"/>
        <v>0</v>
      </c>
      <c r="J10" s="21">
        <f t="shared" si="2"/>
        <v>3.6578215293462869E-2</v>
      </c>
      <c r="K10" s="4"/>
    </row>
    <row r="11" spans="1:11" ht="25.5" x14ac:dyDescent="0.25">
      <c r="A11" s="15"/>
      <c r="B11" s="16">
        <v>241</v>
      </c>
      <c r="C11" s="17" t="s">
        <v>163</v>
      </c>
      <c r="D11" s="18">
        <v>0.86782599999999999</v>
      </c>
      <c r="E11" s="19">
        <v>0.86782599999999999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25.5" x14ac:dyDescent="0.25">
      <c r="A12" s="15"/>
      <c r="B12" s="16">
        <v>243</v>
      </c>
      <c r="C12" s="17" t="s">
        <v>164</v>
      </c>
      <c r="D12" s="18">
        <v>1.383642</v>
      </c>
      <c r="E12" s="19">
        <v>1.383642</v>
      </c>
      <c r="F12" s="19">
        <f t="shared" si="0"/>
        <v>3.0606629999999999E-2</v>
      </c>
      <c r="G12" s="19">
        <v>0</v>
      </c>
      <c r="H12" s="19">
        <v>3.0606629999999999E-2</v>
      </c>
      <c r="I12" s="20">
        <f t="shared" si="1"/>
        <v>0</v>
      </c>
      <c r="J12" s="21">
        <f t="shared" si="2"/>
        <v>2.212033893160225E-2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6.1341540000000006</v>
      </c>
      <c r="E13" s="36">
        <f ca="1">SUM(E14:OFFSET(E12,(MATCH("GOBIERNOS LOCALES",$A$8:$A$50,0)-MATCH("GOBIERNOS REGIONALES",$A$8:$A$50,0)),0))</f>
        <v>4.6218810000000001</v>
      </c>
      <c r="F13" s="36">
        <f ca="1">SUM(F14:OFFSET(F12,(MATCH("GOBIERNOS LOCALES",$A$8:$A$50,0)-MATCH("GOBIERNOS REGIONALES",$A$8:$A$50,0)),0))</f>
        <v>0.116688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0.116688</v>
      </c>
      <c r="I13" s="37">
        <f t="shared" ca="1" si="1"/>
        <v>0</v>
      </c>
      <c r="J13" s="38">
        <f t="shared" ca="1" si="2"/>
        <v>2.5246863776890838E-2</v>
      </c>
      <c r="K13" s="4"/>
    </row>
    <row r="14" spans="1:11" x14ac:dyDescent="0.25">
      <c r="A14" s="15"/>
      <c r="B14" s="16">
        <v>457</v>
      </c>
      <c r="C14" s="17" t="s">
        <v>229</v>
      </c>
      <c r="D14" s="18">
        <v>3.1341540000000001</v>
      </c>
      <c r="E14" s="19">
        <v>1.6218810000000001</v>
      </c>
      <c r="F14" s="19">
        <f t="shared" si="0"/>
        <v>1.2307999999999999E-2</v>
      </c>
      <c r="G14" s="19">
        <v>0</v>
      </c>
      <c r="H14" s="19">
        <v>1.2307999999999999E-2</v>
      </c>
      <c r="I14" s="20">
        <f t="shared" si="1"/>
        <v>0</v>
      </c>
      <c r="J14" s="21">
        <f t="shared" si="2"/>
        <v>7.5887195176464846E-3</v>
      </c>
      <c r="K14" s="4"/>
    </row>
    <row r="15" spans="1:11" x14ac:dyDescent="0.25">
      <c r="A15" s="15"/>
      <c r="B15" s="16">
        <v>458</v>
      </c>
      <c r="C15" s="17" t="s">
        <v>230</v>
      </c>
      <c r="D15" s="18">
        <v>3</v>
      </c>
      <c r="E15" s="19">
        <v>3</v>
      </c>
      <c r="F15" s="19">
        <f t="shared" si="0"/>
        <v>0.10438</v>
      </c>
      <c r="G15" s="19">
        <v>0</v>
      </c>
      <c r="H15" s="19">
        <v>0.10438</v>
      </c>
      <c r="I15" s="20">
        <f t="shared" si="1"/>
        <v>0</v>
      </c>
      <c r="J15" s="21">
        <f t="shared" si="2"/>
        <v>3.4793333333333336E-2</v>
      </c>
      <c r="K15" s="4"/>
    </row>
    <row r="16" spans="1:11" ht="15.75" thickBot="1" x14ac:dyDescent="0.3">
      <c r="A16" s="39" t="s">
        <v>238</v>
      </c>
      <c r="B16" s="56"/>
      <c r="C16" s="41"/>
      <c r="D16" s="42">
        <v>0.278808</v>
      </c>
      <c r="E16" s="43">
        <v>0.30359400000000003</v>
      </c>
      <c r="F16" s="43">
        <f t="shared" si="0"/>
        <v>0</v>
      </c>
      <c r="G16" s="43">
        <v>0</v>
      </c>
      <c r="H16" s="43">
        <v>0</v>
      </c>
      <c r="I16" s="44">
        <f t="shared" si="1"/>
        <v>0</v>
      </c>
      <c r="J16" s="45">
        <f t="shared" si="2"/>
        <v>0</v>
      </c>
      <c r="K16" s="4"/>
    </row>
    <row r="17" spans="4:11" x14ac:dyDescent="0.25">
      <c r="D17" s="5"/>
      <c r="E17" s="5"/>
      <c r="F17" s="5"/>
      <c r="G17" s="5"/>
      <c r="H17" s="5"/>
      <c r="I17" s="4"/>
      <c r="J17" s="4"/>
      <c r="K17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95</v>
      </c>
      <c r="B1" s="49" t="s">
        <v>57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1398</v>
      </c>
      <c r="L2" s="70" t="s">
        <v>1414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102.510873</v>
      </c>
      <c r="E6" s="12">
        <f ca="1">SUM(E7:OFFSET(E7,50,0))</f>
        <v>101.03394299999998</v>
      </c>
      <c r="F6" s="12">
        <f ca="1">SUM(F7:OFFSET(F7,50,0))</f>
        <v>0.66538911999999983</v>
      </c>
      <c r="G6" s="12">
        <f ca="1">SUM(G7:OFFSET(G7,50,0))</f>
        <v>0</v>
      </c>
      <c r="H6" s="12">
        <f ca="1">SUM(H7:OFFSET(H7,50,0))</f>
        <v>0.66538911999999983</v>
      </c>
      <c r="I6" s="13">
        <f ca="1">IFERROR(G6/E6,0)</f>
        <v>0</v>
      </c>
      <c r="J6" s="14">
        <f ca="1">IFERROR(SUM(G6,H6)/E6,0)</f>
        <v>6.5857978046051317E-3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0.137458</v>
      </c>
      <c r="E7" s="19">
        <v>0.137458</v>
      </c>
      <c r="F7" s="19">
        <f t="shared" ref="F7:F20" si="0">SUM(G7,H7)</f>
        <v>0</v>
      </c>
      <c r="G7" s="19">
        <v>0</v>
      </c>
      <c r="H7" s="19">
        <v>0</v>
      </c>
      <c r="I7" s="20">
        <f t="shared" ref="I7:I20" si="1">IFERROR(G7/E7,0)</f>
        <v>0</v>
      </c>
      <c r="J7" s="21">
        <f t="shared" ref="J7:J20" si="2">IFERROR(SUM(G7,H7)/E7,0)</f>
        <v>0</v>
      </c>
      <c r="K7" s="4"/>
      <c r="L7" t="s">
        <v>261</v>
      </c>
      <c r="M7" s="5">
        <v>0.31499938</v>
      </c>
      <c r="N7" s="69">
        <v>3.4837379896513983E-2</v>
      </c>
    </row>
    <row r="8" spans="1:14" x14ac:dyDescent="0.25">
      <c r="A8" s="15"/>
      <c r="B8" s="53">
        <v>3</v>
      </c>
      <c r="C8" s="17" t="s">
        <v>257</v>
      </c>
      <c r="D8" s="18">
        <v>0</v>
      </c>
      <c r="E8" s="19">
        <v>1.5178000000000001E-2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275</v>
      </c>
      <c r="M8" s="5">
        <v>0.10542</v>
      </c>
      <c r="N8" s="69">
        <v>3.3318478765869894E-2</v>
      </c>
    </row>
    <row r="9" spans="1:14" x14ac:dyDescent="0.25">
      <c r="A9" s="15"/>
      <c r="B9" s="53">
        <v>4</v>
      </c>
      <c r="C9" s="17" t="s">
        <v>258</v>
      </c>
      <c r="D9" s="18">
        <v>16.728773</v>
      </c>
      <c r="E9" s="19">
        <v>16.748773</v>
      </c>
      <c r="F9" s="19">
        <f t="shared" si="0"/>
        <v>2.9199999999999999E-3</v>
      </c>
      <c r="G9" s="19">
        <v>0</v>
      </c>
      <c r="H9" s="19">
        <v>2.9199999999999999E-3</v>
      </c>
      <c r="I9" s="20">
        <f t="shared" si="1"/>
        <v>0</v>
      </c>
      <c r="J9" s="21">
        <f t="shared" si="2"/>
        <v>1.7434112934720651E-4</v>
      </c>
      <c r="K9" s="4"/>
      <c r="L9" t="s">
        <v>267</v>
      </c>
      <c r="M9" s="5">
        <v>3.1066499999999999E-3</v>
      </c>
      <c r="N9" s="69">
        <v>1.9244683421194453E-2</v>
      </c>
    </row>
    <row r="10" spans="1:14" x14ac:dyDescent="0.25">
      <c r="A10" s="15"/>
      <c r="B10" s="53">
        <v>7</v>
      </c>
      <c r="C10" s="17" t="s">
        <v>261</v>
      </c>
      <c r="D10" s="18">
        <v>9.0314019999999999</v>
      </c>
      <c r="E10" s="19">
        <v>9.041993999999999</v>
      </c>
      <c r="F10" s="19">
        <f t="shared" si="0"/>
        <v>0.31499938</v>
      </c>
      <c r="G10" s="19">
        <v>0</v>
      </c>
      <c r="H10" s="19">
        <v>0.31499938</v>
      </c>
      <c r="I10" s="20">
        <f t="shared" si="1"/>
        <v>0</v>
      </c>
      <c r="J10" s="21">
        <f t="shared" si="2"/>
        <v>3.4837379896513983E-2</v>
      </c>
      <c r="K10" s="4"/>
      <c r="L10" t="s">
        <v>278</v>
      </c>
      <c r="M10" s="5">
        <v>3.1066499999999999E-3</v>
      </c>
      <c r="N10" s="69">
        <v>1.8863737104481779E-2</v>
      </c>
    </row>
    <row r="11" spans="1:14" x14ac:dyDescent="0.25">
      <c r="A11" s="15"/>
      <c r="B11" s="53">
        <v>8</v>
      </c>
      <c r="C11" s="17" t="s">
        <v>262</v>
      </c>
      <c r="D11" s="18">
        <v>0.08</v>
      </c>
      <c r="E11" s="19">
        <v>0.08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274</v>
      </c>
      <c r="M11" s="5">
        <v>8.2927349999999997E-2</v>
      </c>
      <c r="N11" s="69">
        <v>1.7947731540277526E-2</v>
      </c>
    </row>
    <row r="12" spans="1:14" x14ac:dyDescent="0.25">
      <c r="A12" s="15"/>
      <c r="B12" s="53">
        <v>11</v>
      </c>
      <c r="C12" s="17" t="s">
        <v>265</v>
      </c>
      <c r="D12" s="18">
        <v>6.3305990000000003</v>
      </c>
      <c r="E12" s="19">
        <v>5.2116359999999995</v>
      </c>
      <c r="F12" s="19">
        <f t="shared" si="0"/>
        <v>5.9866499999999996E-3</v>
      </c>
      <c r="G12" s="19">
        <v>0</v>
      </c>
      <c r="H12" s="19">
        <v>5.9866499999999996E-3</v>
      </c>
      <c r="I12" s="20">
        <f t="shared" si="1"/>
        <v>0</v>
      </c>
      <c r="J12" s="21">
        <f t="shared" si="2"/>
        <v>1.1487083902252575E-3</v>
      </c>
      <c r="K12" s="4"/>
      <c r="L12" t="s">
        <v>277</v>
      </c>
      <c r="M12" s="5">
        <v>3.1066499999999999E-3</v>
      </c>
      <c r="N12" s="69">
        <v>1.0206753577858673E-2</v>
      </c>
    </row>
    <row r="13" spans="1:14" x14ac:dyDescent="0.25">
      <c r="A13" s="15"/>
      <c r="B13" s="53">
        <v>13</v>
      </c>
      <c r="C13" s="17" t="s">
        <v>267</v>
      </c>
      <c r="D13" s="18">
        <v>0.16142700000000001</v>
      </c>
      <c r="E13" s="19">
        <v>0.16142900000000002</v>
      </c>
      <c r="F13" s="19">
        <f t="shared" si="0"/>
        <v>3.1066499999999999E-3</v>
      </c>
      <c r="G13" s="19">
        <v>0</v>
      </c>
      <c r="H13" s="19">
        <v>3.1066499999999999E-3</v>
      </c>
      <c r="I13" s="20">
        <f t="shared" si="1"/>
        <v>0</v>
      </c>
      <c r="J13" s="21">
        <f t="shared" si="2"/>
        <v>1.9244683421194453E-2</v>
      </c>
      <c r="K13" s="4"/>
      <c r="L13" t="s">
        <v>272</v>
      </c>
      <c r="M13" s="5">
        <v>8.8549500000000003E-3</v>
      </c>
      <c r="N13" s="69">
        <v>6.2396108659332232E-3</v>
      </c>
    </row>
    <row r="14" spans="1:14" x14ac:dyDescent="0.25">
      <c r="A14" s="15"/>
      <c r="B14" s="53">
        <v>14</v>
      </c>
      <c r="C14" s="17" t="s">
        <v>268</v>
      </c>
      <c r="D14" s="18">
        <v>11.782552999999998</v>
      </c>
      <c r="E14" s="19">
        <v>11.782552999999998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269</v>
      </c>
      <c r="M14" s="5">
        <v>0.13496084</v>
      </c>
      <c r="N14" s="69">
        <v>2.8010513756447199E-3</v>
      </c>
    </row>
    <row r="15" spans="1:14" x14ac:dyDescent="0.25">
      <c r="A15" s="15"/>
      <c r="B15" s="53">
        <v>15</v>
      </c>
      <c r="C15" s="17" t="s">
        <v>269</v>
      </c>
      <c r="D15" s="18">
        <v>48.19324499999999</v>
      </c>
      <c r="E15" s="19">
        <v>48.182207999999989</v>
      </c>
      <c r="F15" s="19">
        <f t="shared" si="0"/>
        <v>0.13496084</v>
      </c>
      <c r="G15" s="19">
        <v>0</v>
      </c>
      <c r="H15" s="19">
        <v>0.13496084</v>
      </c>
      <c r="I15" s="20">
        <f t="shared" si="1"/>
        <v>0</v>
      </c>
      <c r="J15" s="21">
        <f t="shared" si="2"/>
        <v>2.8010513756447199E-3</v>
      </c>
      <c r="K15" s="4"/>
      <c r="L15" t="s">
        <v>265</v>
      </c>
      <c r="M15" s="5">
        <v>5.9866499999999996E-3</v>
      </c>
      <c r="N15" s="69">
        <v>1.1487083902252575E-3</v>
      </c>
    </row>
    <row r="16" spans="1:14" x14ac:dyDescent="0.25">
      <c r="A16" s="15"/>
      <c r="B16" s="53">
        <v>18</v>
      </c>
      <c r="C16" s="17" t="s">
        <v>272</v>
      </c>
      <c r="D16" s="18">
        <v>1.4185750000000001</v>
      </c>
      <c r="E16" s="19">
        <v>1.4191510000000001</v>
      </c>
      <c r="F16" s="19">
        <f t="shared" si="0"/>
        <v>8.8549500000000003E-3</v>
      </c>
      <c r="G16" s="19">
        <v>0</v>
      </c>
      <c r="H16" s="19">
        <v>8.8549500000000003E-3</v>
      </c>
      <c r="I16" s="20">
        <f t="shared" si="1"/>
        <v>0</v>
      </c>
      <c r="J16" s="21">
        <f t="shared" si="2"/>
        <v>6.2396108659332232E-3</v>
      </c>
      <c r="K16" s="4"/>
      <c r="L16" t="s">
        <v>258</v>
      </c>
      <c r="M16" s="5">
        <v>2.9199999999999999E-3</v>
      </c>
      <c r="N16" s="69">
        <v>1.7434112934720651E-4</v>
      </c>
    </row>
    <row r="17" spans="1:14" x14ac:dyDescent="0.25">
      <c r="A17" s="15"/>
      <c r="B17" s="53">
        <v>20</v>
      </c>
      <c r="C17" s="17" t="s">
        <v>274</v>
      </c>
      <c r="D17" s="18">
        <v>5.0137740000000006</v>
      </c>
      <c r="E17" s="19">
        <v>4.6204920000000005</v>
      </c>
      <c r="F17" s="19">
        <f t="shared" si="0"/>
        <v>8.2927349999999997E-2</v>
      </c>
      <c r="G17" s="19">
        <v>0</v>
      </c>
      <c r="H17" s="19">
        <v>8.2927349999999997E-2</v>
      </c>
      <c r="I17" s="20">
        <f t="shared" si="1"/>
        <v>0</v>
      </c>
      <c r="J17" s="21">
        <f t="shared" si="2"/>
        <v>1.7947731540277526E-2</v>
      </c>
      <c r="K17" s="4"/>
      <c r="L17" t="s">
        <v>256</v>
      </c>
      <c r="M17" s="5">
        <v>0</v>
      </c>
      <c r="N17" s="69">
        <v>0</v>
      </c>
    </row>
    <row r="18" spans="1:14" x14ac:dyDescent="0.25">
      <c r="A18" s="15"/>
      <c r="B18" s="53">
        <v>21</v>
      </c>
      <c r="C18" s="17" t="s">
        <v>275</v>
      </c>
      <c r="D18" s="18">
        <v>3.1640100000000002</v>
      </c>
      <c r="E18" s="19">
        <v>3.1640100000000002</v>
      </c>
      <c r="F18" s="19">
        <f t="shared" si="0"/>
        <v>0.10542</v>
      </c>
      <c r="G18" s="19">
        <v>0</v>
      </c>
      <c r="H18" s="19">
        <v>0.10542</v>
      </c>
      <c r="I18" s="20">
        <f t="shared" si="1"/>
        <v>0</v>
      </c>
      <c r="J18" s="21">
        <f t="shared" si="2"/>
        <v>3.3318478765869894E-2</v>
      </c>
      <c r="K18" s="4"/>
      <c r="L18" t="s">
        <v>257</v>
      </c>
      <c r="M18" s="5">
        <v>0</v>
      </c>
      <c r="N18" s="69">
        <v>0</v>
      </c>
    </row>
    <row r="19" spans="1:14" x14ac:dyDescent="0.25">
      <c r="A19" s="15"/>
      <c r="B19" s="53">
        <v>23</v>
      </c>
      <c r="C19" s="17" t="s">
        <v>277</v>
      </c>
      <c r="D19" s="18">
        <v>0.30437000000000003</v>
      </c>
      <c r="E19" s="19">
        <v>0.30437199999999998</v>
      </c>
      <c r="F19" s="19">
        <f t="shared" si="0"/>
        <v>3.1066499999999999E-3</v>
      </c>
      <c r="G19" s="19">
        <v>0</v>
      </c>
      <c r="H19" s="19">
        <v>3.1066499999999999E-3</v>
      </c>
      <c r="I19" s="20">
        <f t="shared" si="1"/>
        <v>0</v>
      </c>
      <c r="J19" s="21">
        <f t="shared" si="2"/>
        <v>1.0206753577858673E-2</v>
      </c>
      <c r="K19" s="4"/>
      <c r="L19" t="s">
        <v>262</v>
      </c>
      <c r="M19" s="5">
        <v>0</v>
      </c>
      <c r="N19" s="69">
        <v>0</v>
      </c>
    </row>
    <row r="20" spans="1:14" ht="15.75" thickBot="1" x14ac:dyDescent="0.3">
      <c r="A20" s="22"/>
      <c r="B20" s="54">
        <v>24</v>
      </c>
      <c r="C20" s="24" t="s">
        <v>278</v>
      </c>
      <c r="D20" s="25">
        <v>0.164687</v>
      </c>
      <c r="E20" s="26">
        <v>0.164689</v>
      </c>
      <c r="F20" s="26">
        <f t="shared" si="0"/>
        <v>3.1066499999999999E-3</v>
      </c>
      <c r="G20" s="26">
        <v>0</v>
      </c>
      <c r="H20" s="26">
        <v>3.1066499999999999E-3</v>
      </c>
      <c r="I20" s="27">
        <f t="shared" si="1"/>
        <v>0</v>
      </c>
      <c r="J20" s="28">
        <f t="shared" si="2"/>
        <v>1.8863737104481779E-2</v>
      </c>
      <c r="K20" s="4"/>
      <c r="L20" t="s">
        <v>268</v>
      </c>
      <c r="M20" s="5">
        <v>0</v>
      </c>
      <c r="N20" s="69">
        <v>0</v>
      </c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8" width="0" hidden="1" customWidth="1"/>
  </cols>
  <sheetData>
    <row r="1" spans="1:11" ht="15.75" x14ac:dyDescent="0.25">
      <c r="A1" s="48">
        <v>95</v>
      </c>
      <c r="B1" s="47" t="s">
        <v>57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1399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102.510873</v>
      </c>
      <c r="E6" s="12">
        <v>101.03394299999998</v>
      </c>
      <c r="F6" s="12">
        <v>0.66538911999999983</v>
      </c>
      <c r="G6" s="12">
        <v>0</v>
      </c>
      <c r="H6" s="12">
        <v>0.66538911999999983</v>
      </c>
      <c r="I6" s="13">
        <v>0</v>
      </c>
      <c r="J6" s="14">
        <v>6.5857978046051317E-3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22.809179</v>
      </c>
      <c r="E7" s="36">
        <f ca="1">SUM(E8:OFFSET(E6,MATCH("PROYECTOS",$A$8:$A$50,0),0))</f>
        <v>23.392090999999997</v>
      </c>
      <c r="F7" s="36">
        <f ca="1">SUM(F8:OFFSET(F6,MATCH("PROYECTOS",$A$8:$A$50,0),0))</f>
        <v>0.55520911999999989</v>
      </c>
      <c r="G7" s="36">
        <f ca="1">SUM(G8:OFFSET(G6,MATCH("PROYECTOS",$A$8:$A$50,0),0))</f>
        <v>0</v>
      </c>
      <c r="H7" s="36">
        <f ca="1">SUM(H8:OFFSET(H6,MATCH("PROYECTOS",$A$8:$A$50,0),0))</f>
        <v>0.55520911999999989</v>
      </c>
      <c r="I7" s="37">
        <f ca="1">IFERROR(G7/E7,0)</f>
        <v>0</v>
      </c>
      <c r="J7" s="38">
        <f ca="1">IFERROR(SUM(G7,H7)/E7,0)</f>
        <v>2.3734907666014122E-2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5.4637419999999999</v>
      </c>
      <c r="E8" s="19">
        <v>6.0108820000000005</v>
      </c>
      <c r="F8" s="19">
        <f t="shared" ref="F8:F11" si="0">SUM(G8,H8)</f>
        <v>0.23488399000000001</v>
      </c>
      <c r="G8" s="19">
        <v>0</v>
      </c>
      <c r="H8" s="19">
        <v>0.23488399000000001</v>
      </c>
      <c r="I8" s="20">
        <f t="shared" ref="I8:I12" si="1">IFERROR(G8/E8,0)</f>
        <v>0</v>
      </c>
      <c r="J8" s="21">
        <f t="shared" ref="J8:J12" si="2">IFERROR(SUM(G8,H8)/E8,0)</f>
        <v>3.9076459993724715E-2</v>
      </c>
      <c r="K8" s="4"/>
    </row>
    <row r="9" spans="1:11" ht="51" x14ac:dyDescent="0.25">
      <c r="A9" s="15"/>
      <c r="B9" s="17">
        <v>3000541</v>
      </c>
      <c r="C9" s="17" t="s">
        <v>1401</v>
      </c>
      <c r="D9" s="18">
        <v>7.93466</v>
      </c>
      <c r="E9" s="19">
        <v>7.93466</v>
      </c>
      <c r="F9" s="19">
        <f t="shared" si="0"/>
        <v>4.5874750000000006E-2</v>
      </c>
      <c r="G9" s="19">
        <v>0</v>
      </c>
      <c r="H9" s="19">
        <v>4.5874750000000006E-2</v>
      </c>
      <c r="I9" s="20">
        <f t="shared" si="1"/>
        <v>0</v>
      </c>
      <c r="J9" s="21">
        <f t="shared" si="2"/>
        <v>5.7815646795199805E-3</v>
      </c>
      <c r="K9" s="4"/>
    </row>
    <row r="10" spans="1:11" ht="38.25" x14ac:dyDescent="0.25">
      <c r="A10" s="15"/>
      <c r="B10" s="17">
        <v>3000542</v>
      </c>
      <c r="C10" s="17" t="s">
        <v>1402</v>
      </c>
      <c r="D10" s="18">
        <v>7.0217929999999988</v>
      </c>
      <c r="E10" s="19">
        <v>7.0311289999999982</v>
      </c>
      <c r="F10" s="19">
        <f t="shared" si="0"/>
        <v>0.23153574999999998</v>
      </c>
      <c r="G10" s="19">
        <v>0</v>
      </c>
      <c r="H10" s="19">
        <v>0.23153574999999998</v>
      </c>
      <c r="I10" s="20">
        <f t="shared" si="1"/>
        <v>0</v>
      </c>
      <c r="J10" s="21">
        <f t="shared" si="2"/>
        <v>3.2930095579244818E-2</v>
      </c>
      <c r="K10" s="4"/>
    </row>
    <row r="11" spans="1:11" ht="38.25" x14ac:dyDescent="0.25">
      <c r="A11" s="15"/>
      <c r="B11" s="17">
        <v>3000543</v>
      </c>
      <c r="C11" s="17" t="s">
        <v>1403</v>
      </c>
      <c r="D11" s="18">
        <v>2.3889840000000002</v>
      </c>
      <c r="E11" s="19">
        <v>2.4154200000000001</v>
      </c>
      <c r="F11" s="19">
        <f t="shared" si="0"/>
        <v>4.2914629999999995E-2</v>
      </c>
      <c r="G11" s="19">
        <v>0</v>
      </c>
      <c r="H11" s="19">
        <v>4.2914629999999995E-2</v>
      </c>
      <c r="I11" s="20">
        <f t="shared" si="1"/>
        <v>0</v>
      </c>
      <c r="J11" s="21">
        <f t="shared" si="2"/>
        <v>1.7766943223124755E-2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79.701694000000003</v>
      </c>
      <c r="E12" s="43">
        <f t="shared" ref="E12:H12" ca="1" si="3">OFFSET(E12,-MATCH("PROYECTOS",$A$8:$A$50,0)-1,0)-(OFFSET(E12,-MATCH("PROYECTOS",$A$8:$A$50,0),0))</f>
        <v>77.641851999999986</v>
      </c>
      <c r="F12" s="43">
        <f t="shared" ca="1" si="3"/>
        <v>0.11017999999999994</v>
      </c>
      <c r="G12" s="43">
        <f t="shared" ca="1" si="3"/>
        <v>0</v>
      </c>
      <c r="H12" s="43">
        <f t="shared" ca="1" si="3"/>
        <v>0.11017999999999994</v>
      </c>
      <c r="I12" s="44">
        <f t="shared" ca="1" si="1"/>
        <v>0</v>
      </c>
      <c r="J12" s="45">
        <f t="shared" ca="1" si="2"/>
        <v>1.4190800085500275E-3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1415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3.9076459993724715E-2</v>
      </c>
    </row>
    <row r="19" spans="1:4" ht="51" x14ac:dyDescent="0.25">
      <c r="A19" s="15"/>
      <c r="B19" s="17">
        <v>3000541</v>
      </c>
      <c r="C19" s="17" t="s">
        <v>1401</v>
      </c>
      <c r="D19" s="21">
        <v>5.7815646795199805E-3</v>
      </c>
    </row>
    <row r="20" spans="1:4" ht="38.25" x14ac:dyDescent="0.25">
      <c r="A20" s="15"/>
      <c r="B20" s="17">
        <v>3000542</v>
      </c>
      <c r="C20" s="17" t="s">
        <v>1402</v>
      </c>
      <c r="D20" s="21">
        <v>3.2930095579244818E-2</v>
      </c>
    </row>
    <row r="21" spans="1:4" ht="39" thickBot="1" x14ac:dyDescent="0.3">
      <c r="A21" s="22"/>
      <c r="B21" s="24">
        <v>3000543</v>
      </c>
      <c r="C21" s="24" t="s">
        <v>1403</v>
      </c>
      <c r="D21" s="28">
        <v>1.7766943223124755E-2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95</v>
      </c>
      <c r="B1" s="47" t="s">
        <v>57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1400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102.510873</v>
      </c>
      <c r="I6" s="12">
        <v>101.03394299999998</v>
      </c>
      <c r="J6" s="12">
        <v>0.66538911999999983</v>
      </c>
      <c r="K6" s="12">
        <v>0</v>
      </c>
      <c r="L6" s="12">
        <v>0.66538911999999983</v>
      </c>
      <c r="M6" s="13">
        <v>0</v>
      </c>
      <c r="N6" s="14">
        <v>6.5857978046051317E-3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22.809179</v>
      </c>
      <c r="I7" s="36">
        <f ca="1">SUM(I8:OFFSET(I6,MATCH("PROYECTOS",$A$8:$A$50,0),0))</f>
        <v>23.392090999999997</v>
      </c>
      <c r="J7" s="36">
        <f ca="1">SUM(J8:OFFSET(J6,MATCH("PROYECTOS",$A$8:$A$50,0),0))</f>
        <v>0.55520911999999989</v>
      </c>
      <c r="K7" s="36">
        <f ca="1">SUM(K8:OFFSET(K6,MATCH("PROYECTOS",$A$8:$A$50,0),0))</f>
        <v>0</v>
      </c>
      <c r="L7" s="36">
        <f ca="1">SUM(L8:OFFSET(L6,MATCH("PROYECTOS",$A$8:$A$50,0),0))</f>
        <v>0.55520911999999989</v>
      </c>
      <c r="M7" s="37">
        <f ca="1">IFERROR(K7/I7,0)</f>
        <v>0</v>
      </c>
      <c r="N7" s="38">
        <f ca="1">IFERROR(SUM(K7,L7)/I7,0)</f>
        <v>2.3734907666014122E-2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4.4082000000000008</v>
      </c>
      <c r="I8" s="19">
        <v>4.9553400000000005</v>
      </c>
      <c r="J8" s="19">
        <f t="shared" ref="J8:J16" si="0">SUM(K8,L8)</f>
        <v>0.23488399000000001</v>
      </c>
      <c r="K8" s="19">
        <v>0</v>
      </c>
      <c r="L8" s="19">
        <v>0.23488399000000001</v>
      </c>
      <c r="M8" s="20">
        <f t="shared" ref="M8:M17" si="1">IFERROR(K8/I8,0)</f>
        <v>0</v>
      </c>
      <c r="N8" s="21">
        <f t="shared" ref="N8:N17" si="2">IFERROR(SUM(K8,L8)/I8,0)</f>
        <v>4.7400176375384934E-2</v>
      </c>
      <c r="O8" s="68">
        <v>0.71791377000000001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5002875</v>
      </c>
      <c r="C9" s="17" t="s">
        <v>1404</v>
      </c>
      <c r="D9" s="66">
        <v>3000541</v>
      </c>
      <c r="E9" s="17" t="s">
        <v>1401</v>
      </c>
      <c r="F9" s="67">
        <v>227</v>
      </c>
      <c r="G9" s="17" t="s">
        <v>767</v>
      </c>
      <c r="H9" s="18">
        <v>3.0071549999999996</v>
      </c>
      <c r="I9" s="19">
        <v>3.007155</v>
      </c>
      <c r="J9" s="19">
        <f t="shared" si="0"/>
        <v>2.40282E-2</v>
      </c>
      <c r="K9" s="19">
        <v>0</v>
      </c>
      <c r="L9" s="19">
        <v>2.40282E-2</v>
      </c>
      <c r="M9" s="20">
        <f t="shared" si="1"/>
        <v>0</v>
      </c>
      <c r="N9" s="21">
        <f t="shared" si="2"/>
        <v>7.9903430318689923E-3</v>
      </c>
      <c r="O9" s="68">
        <v>8.3053110000000013E-2</v>
      </c>
      <c r="P9" s="19">
        <v>0</v>
      </c>
      <c r="Q9" s="21">
        <f t="shared" ref="Q9:Q16" si="3">IFERROR(P9/O9,0)</f>
        <v>0</v>
      </c>
    </row>
    <row r="10" spans="1:17" ht="38.25" x14ac:dyDescent="0.25">
      <c r="A10" s="15"/>
      <c r="B10" s="17">
        <v>5005091</v>
      </c>
      <c r="C10" s="17" t="s">
        <v>1405</v>
      </c>
      <c r="D10" s="66">
        <v>3000001</v>
      </c>
      <c r="E10" s="17" t="s">
        <v>281</v>
      </c>
      <c r="F10" s="67">
        <v>201</v>
      </c>
      <c r="G10" s="17" t="s">
        <v>628</v>
      </c>
      <c r="H10" s="18">
        <v>1.055542</v>
      </c>
      <c r="I10" s="19">
        <v>1.055542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5005092</v>
      </c>
      <c r="C11" s="17" t="s">
        <v>1406</v>
      </c>
      <c r="D11" s="66">
        <v>3000541</v>
      </c>
      <c r="E11" s="17" t="s">
        <v>1401</v>
      </c>
      <c r="F11" s="67">
        <v>604</v>
      </c>
      <c r="G11" s="17" t="s">
        <v>1412</v>
      </c>
      <c r="H11" s="18">
        <v>1.1430199999999999</v>
      </c>
      <c r="I11" s="19">
        <v>1.1430199999999999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5005093</v>
      </c>
      <c r="C12" s="17" t="s">
        <v>1407</v>
      </c>
      <c r="D12" s="66">
        <v>3000541</v>
      </c>
      <c r="E12" s="17" t="s">
        <v>1401</v>
      </c>
      <c r="F12" s="67">
        <v>24</v>
      </c>
      <c r="G12" s="17" t="s">
        <v>1391</v>
      </c>
      <c r="H12" s="18">
        <v>3.7844850000000001</v>
      </c>
      <c r="I12" s="19">
        <v>3.7844850000000001</v>
      </c>
      <c r="J12" s="19">
        <f t="shared" si="0"/>
        <v>2.1846549999999996E-2</v>
      </c>
      <c r="K12" s="19">
        <v>0</v>
      </c>
      <c r="L12" s="19">
        <v>2.1846549999999996E-2</v>
      </c>
      <c r="M12" s="20">
        <f t="shared" si="1"/>
        <v>0</v>
      </c>
      <c r="N12" s="21">
        <f t="shared" si="2"/>
        <v>5.7726612735946887E-3</v>
      </c>
      <c r="O12" s="68">
        <v>0.19052707999999996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5005094</v>
      </c>
      <c r="C13" s="17" t="s">
        <v>1408</v>
      </c>
      <c r="D13" s="66">
        <v>3000542</v>
      </c>
      <c r="E13" s="17" t="s">
        <v>1402</v>
      </c>
      <c r="F13" s="67">
        <v>201</v>
      </c>
      <c r="G13" s="17" t="s">
        <v>628</v>
      </c>
      <c r="H13" s="18">
        <v>6.5685129999999994</v>
      </c>
      <c r="I13" s="19">
        <v>6.5778489999999987</v>
      </c>
      <c r="J13" s="19">
        <f t="shared" si="0"/>
        <v>0.23153574999999998</v>
      </c>
      <c r="K13" s="19">
        <v>0</v>
      </c>
      <c r="L13" s="19">
        <v>0.23153574999999998</v>
      </c>
      <c r="M13" s="20">
        <f t="shared" si="1"/>
        <v>0</v>
      </c>
      <c r="N13" s="21">
        <f t="shared" si="2"/>
        <v>3.5199310595302513E-2</v>
      </c>
      <c r="O13" s="68">
        <v>0.24502574999999999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5005095</v>
      </c>
      <c r="C14" s="17" t="s">
        <v>1409</v>
      </c>
      <c r="D14" s="66">
        <v>3000542</v>
      </c>
      <c r="E14" s="17" t="s">
        <v>1402</v>
      </c>
      <c r="F14" s="67">
        <v>174</v>
      </c>
      <c r="G14" s="17" t="s">
        <v>1413</v>
      </c>
      <c r="H14" s="18">
        <v>0.45328000000000002</v>
      </c>
      <c r="I14" s="19">
        <v>0.45328000000000002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1.8348360000000001E-2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5005096</v>
      </c>
      <c r="C15" s="17" t="s">
        <v>1410</v>
      </c>
      <c r="D15" s="66">
        <v>3000543</v>
      </c>
      <c r="E15" s="17" t="s">
        <v>1403</v>
      </c>
      <c r="F15" s="67">
        <v>88</v>
      </c>
      <c r="G15" s="17" t="s">
        <v>765</v>
      </c>
      <c r="H15" s="18">
        <v>1.715838</v>
      </c>
      <c r="I15" s="19">
        <v>1.7422740000000001</v>
      </c>
      <c r="J15" s="19">
        <f t="shared" si="0"/>
        <v>3.2614629999999999E-2</v>
      </c>
      <c r="K15" s="19">
        <v>0</v>
      </c>
      <c r="L15" s="19">
        <v>3.2614629999999999E-2</v>
      </c>
      <c r="M15" s="20">
        <f t="shared" si="1"/>
        <v>0</v>
      </c>
      <c r="N15" s="21">
        <f t="shared" si="2"/>
        <v>1.8719575680977846E-2</v>
      </c>
      <c r="O15" s="68">
        <v>8.8346160000000007E-2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5005588</v>
      </c>
      <c r="C16" s="17" t="s">
        <v>1411</v>
      </c>
      <c r="D16" s="66">
        <v>3000543</v>
      </c>
      <c r="E16" s="17" t="s">
        <v>1403</v>
      </c>
      <c r="F16" s="67">
        <v>201</v>
      </c>
      <c r="G16" s="17" t="s">
        <v>628</v>
      </c>
      <c r="H16" s="18">
        <v>0.67314600000000002</v>
      </c>
      <c r="I16" s="19">
        <v>0.67314600000000013</v>
      </c>
      <c r="J16" s="19">
        <f t="shared" si="0"/>
        <v>1.03E-2</v>
      </c>
      <c r="K16" s="19">
        <v>0</v>
      </c>
      <c r="L16" s="19">
        <v>1.03E-2</v>
      </c>
      <c r="M16" s="20">
        <f t="shared" si="1"/>
        <v>0</v>
      </c>
      <c r="N16" s="21">
        <f t="shared" si="2"/>
        <v>1.5301286793652488E-2</v>
      </c>
      <c r="O16" s="68">
        <v>0</v>
      </c>
      <c r="P16" s="19">
        <v>0</v>
      </c>
      <c r="Q16" s="21">
        <f t="shared" si="3"/>
        <v>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79.701694000000003</v>
      </c>
      <c r="I17" s="43">
        <f t="shared" ref="I17:L17" ca="1" si="4">OFFSET(I17,-MATCH("PROYECTOS",$A$8:$A$50,0)-1,0)-(OFFSET(I17,-MATCH("PROYECTOS",$A$8:$A$50,0),0))</f>
        <v>77.641851999999986</v>
      </c>
      <c r="J17" s="43">
        <f t="shared" ca="1" si="4"/>
        <v>0.11017999999999994</v>
      </c>
      <c r="K17" s="43">
        <f t="shared" ca="1" si="4"/>
        <v>0</v>
      </c>
      <c r="L17" s="43">
        <f t="shared" ca="1" si="4"/>
        <v>0.11017999999999994</v>
      </c>
      <c r="M17" s="44">
        <f t="shared" ca="1" si="1"/>
        <v>0</v>
      </c>
      <c r="N17" s="45">
        <f t="shared" ca="1" si="2"/>
        <v>1.4190800085500275E-3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96</v>
      </c>
      <c r="B1" s="48" t="s">
        <v>58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1416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3.025417</v>
      </c>
      <c r="E6" s="12">
        <v>3.6624319999999995</v>
      </c>
      <c r="F6" s="12">
        <v>0.21585515999999999</v>
      </c>
      <c r="G6" s="12">
        <v>0</v>
      </c>
      <c r="H6" s="12">
        <v>0.21585515999999999</v>
      </c>
      <c r="I6" s="13">
        <v>0</v>
      </c>
      <c r="J6" s="14">
        <v>5.8937656726459363E-2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2.7622960000000001</v>
      </c>
      <c r="E7" s="36">
        <f ca="1">SUM(E8:OFFSET(E6,MATCH("GOBIERNOS REGIONALES",$A$8:$A$50,0),0))</f>
        <v>3.1370959999999997</v>
      </c>
      <c r="F7" s="36">
        <f ca="1">SUM(F8:OFFSET(F6,MATCH("GOBIERNOS REGIONALES",$A$8:$A$50,0),0))</f>
        <v>0.13600116000000001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0.13600116000000001</v>
      </c>
      <c r="I7" s="37">
        <f ca="1">IFERROR(G7/E7,0)</f>
        <v>0</v>
      </c>
      <c r="J7" s="38">
        <f ca="1">IFERROR(SUM(G7,H7)/E7,0)</f>
        <v>4.3352565557445495E-2</v>
      </c>
      <c r="K7" s="4"/>
    </row>
    <row r="8" spans="1:11" x14ac:dyDescent="0.25">
      <c r="A8" s="15"/>
      <c r="B8" s="16">
        <v>5</v>
      </c>
      <c r="C8" s="17" t="s">
        <v>106</v>
      </c>
      <c r="D8" s="18">
        <v>2.0960000000000001</v>
      </c>
      <c r="E8" s="19">
        <v>2.0959999999999996</v>
      </c>
      <c r="F8" s="19">
        <f t="shared" ref="F8:F12" si="0">SUM(G8,H8)</f>
        <v>6.8662540000000008E-2</v>
      </c>
      <c r="G8" s="19">
        <v>0</v>
      </c>
      <c r="H8" s="19">
        <v>6.8662540000000008E-2</v>
      </c>
      <c r="I8" s="20">
        <f t="shared" ref="I8:I12" si="1">IFERROR(G8/E8,0)</f>
        <v>0</v>
      </c>
      <c r="J8" s="21">
        <f t="shared" ref="J8:J12" si="2">IFERROR(SUM(G8,H8)/E8,0)</f>
        <v>3.2758845419847339E-2</v>
      </c>
      <c r="K8" s="4"/>
    </row>
    <row r="9" spans="1:11" ht="25.5" x14ac:dyDescent="0.25">
      <c r="A9" s="15"/>
      <c r="B9" s="16">
        <v>51</v>
      </c>
      <c r="C9" s="17" t="s">
        <v>131</v>
      </c>
      <c r="D9" s="18">
        <v>2.1000000000000001E-2</v>
      </c>
      <c r="E9" s="19">
        <v>2.1000000000000001E-2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6">
        <v>331</v>
      </c>
      <c r="C10" s="17" t="s">
        <v>165</v>
      </c>
      <c r="D10" s="18">
        <v>0.64529600000000009</v>
      </c>
      <c r="E10" s="19">
        <v>1.0200959999999999</v>
      </c>
      <c r="F10" s="19">
        <f t="shared" si="0"/>
        <v>6.7338620000000002E-2</v>
      </c>
      <c r="G10" s="19">
        <v>0</v>
      </c>
      <c r="H10" s="19">
        <v>6.7338620000000002E-2</v>
      </c>
      <c r="I10" s="20">
        <f t="shared" si="1"/>
        <v>0</v>
      </c>
      <c r="J10" s="21">
        <f t="shared" si="2"/>
        <v>6.601204200388984E-2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0</v>
      </c>
      <c r="E11" s="36">
        <f ca="1">SUM(E12:OFFSET(E10,(MATCH("GOBIERNOS LOCALES",$A$8:$A$50,0)-MATCH("GOBIERNOS REGIONALES",$A$8:$A$50,0)),0))</f>
        <v>0</v>
      </c>
      <c r="F11" s="36">
        <f ca="1">SUM(F12:OFFSET(F10,(MATCH("GOBIERNOS LOCALES",$A$8:$A$50,0)-MATCH("GOBIERNOS REGIONALES",$A$8:$A$50,0)),0))</f>
        <v>0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0</v>
      </c>
      <c r="I11" s="37">
        <f ca="1">IFERROR(G11/E11,0)</f>
        <v>0</v>
      </c>
      <c r="J11" s="38">
        <f ca="1">IFERROR(SUM(G11,H11)/E11,0)</f>
        <v>0</v>
      </c>
      <c r="K11" s="4"/>
    </row>
    <row r="12" spans="1:11" ht="15.75" thickBot="1" x14ac:dyDescent="0.3">
      <c r="A12" s="39" t="s">
        <v>238</v>
      </c>
      <c r="B12" s="56"/>
      <c r="C12" s="41"/>
      <c r="D12" s="42">
        <v>0.26312100000000005</v>
      </c>
      <c r="E12" s="43">
        <v>0.52533600000000003</v>
      </c>
      <c r="F12" s="43">
        <f t="shared" si="0"/>
        <v>7.9853999999999994E-2</v>
      </c>
      <c r="G12" s="43">
        <v>0</v>
      </c>
      <c r="H12" s="43">
        <v>7.9853999999999994E-2</v>
      </c>
      <c r="I12" s="44">
        <f t="shared" si="1"/>
        <v>0</v>
      </c>
      <c r="J12" s="45">
        <f t="shared" si="2"/>
        <v>0.15200557357576863</v>
      </c>
      <c r="K12" s="4"/>
    </row>
    <row r="13" spans="1:11" x14ac:dyDescent="0.25">
      <c r="D13" s="5"/>
      <c r="E13" s="5"/>
      <c r="F13" s="5"/>
      <c r="G13" s="5"/>
      <c r="H13" s="5"/>
      <c r="I13" s="4"/>
      <c r="J13" s="4"/>
      <c r="K1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96</v>
      </c>
      <c r="B1" s="49" t="s">
        <v>58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1417</v>
      </c>
      <c r="L2" s="70" t="s">
        <v>1436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3.025417</v>
      </c>
      <c r="E6" s="12">
        <f ca="1">SUM(E7:OFFSET(E7,50,0))</f>
        <v>3.6624319999999995</v>
      </c>
      <c r="F6" s="12">
        <f ca="1">SUM(F7:OFFSET(F7,50,0))</f>
        <v>0.21585515999999999</v>
      </c>
      <c r="G6" s="12">
        <f ca="1">SUM(G7:OFFSET(G7,50,0))</f>
        <v>0</v>
      </c>
      <c r="H6" s="12">
        <f ca="1">SUM(H7:OFFSET(H7,50,0))</f>
        <v>0.21585515999999999</v>
      </c>
      <c r="I6" s="13">
        <f ca="1">IFERROR(G6/E6,0)</f>
        <v>0</v>
      </c>
      <c r="J6" s="14">
        <f ca="1">IFERROR(SUM(G6,H6)/E6,0)</f>
        <v>5.8937656726459363E-2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0.01</v>
      </c>
      <c r="E7" s="19">
        <v>0.01</v>
      </c>
      <c r="F7" s="19">
        <f t="shared" ref="F7:F12" si="0">SUM(G7,H7)</f>
        <v>0</v>
      </c>
      <c r="G7" s="19">
        <v>0</v>
      </c>
      <c r="H7" s="19">
        <v>0</v>
      </c>
      <c r="I7" s="20">
        <f t="shared" ref="I7:I12" si="1">IFERROR(G7/E7,0)</f>
        <v>0</v>
      </c>
      <c r="J7" s="21">
        <f t="shared" ref="J7:J12" si="2">IFERROR(SUM(G7,H7)/E7,0)</f>
        <v>0</v>
      </c>
      <c r="K7" s="4"/>
      <c r="L7" t="s">
        <v>265</v>
      </c>
      <c r="M7" s="5">
        <v>7.9853999999999994E-2</v>
      </c>
      <c r="N7" s="69">
        <v>0.32118767119430774</v>
      </c>
    </row>
    <row r="8" spans="1:14" x14ac:dyDescent="0.25">
      <c r="A8" s="15"/>
      <c r="B8" s="53">
        <v>5</v>
      </c>
      <c r="C8" s="17" t="s">
        <v>259</v>
      </c>
      <c r="D8" s="18">
        <v>2.1281000000000001E-2</v>
      </c>
      <c r="E8" s="19">
        <v>2.1281000000000001E-2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269</v>
      </c>
      <c r="M8" s="5">
        <v>0.13600115999999998</v>
      </c>
      <c r="N8" s="69">
        <v>4.3352565557445481E-2</v>
      </c>
    </row>
    <row r="9" spans="1:14" x14ac:dyDescent="0.25">
      <c r="A9" s="15"/>
      <c r="B9" s="53">
        <v>6</v>
      </c>
      <c r="C9" s="17" t="s">
        <v>260</v>
      </c>
      <c r="D9" s="18">
        <v>0.23184000000000002</v>
      </c>
      <c r="E9" s="19">
        <v>0.23184000000000002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255</v>
      </c>
      <c r="M9" s="5">
        <v>0</v>
      </c>
      <c r="N9" s="69">
        <v>0</v>
      </c>
    </row>
    <row r="10" spans="1:14" x14ac:dyDescent="0.25">
      <c r="A10" s="15"/>
      <c r="B10" s="53">
        <v>11</v>
      </c>
      <c r="C10" s="17" t="s">
        <v>265</v>
      </c>
      <c r="D10" s="18">
        <v>0</v>
      </c>
      <c r="E10" s="19">
        <v>0.24862100000000001</v>
      </c>
      <c r="F10" s="19">
        <f t="shared" si="0"/>
        <v>7.9853999999999994E-2</v>
      </c>
      <c r="G10" s="19">
        <v>0</v>
      </c>
      <c r="H10" s="19">
        <v>7.9853999999999994E-2</v>
      </c>
      <c r="I10" s="20">
        <f t="shared" si="1"/>
        <v>0</v>
      </c>
      <c r="J10" s="21">
        <f t="shared" si="2"/>
        <v>0.32118767119430774</v>
      </c>
      <c r="K10" s="4"/>
      <c r="L10" t="s">
        <v>259</v>
      </c>
      <c r="M10" s="5">
        <v>0</v>
      </c>
      <c r="N10" s="69">
        <v>0</v>
      </c>
    </row>
    <row r="11" spans="1:14" x14ac:dyDescent="0.25">
      <c r="A11" s="15"/>
      <c r="B11" s="53">
        <v>15</v>
      </c>
      <c r="C11" s="17" t="s">
        <v>269</v>
      </c>
      <c r="D11" s="18">
        <v>2.7622960000000001</v>
      </c>
      <c r="E11" s="19">
        <v>3.1370959999999997</v>
      </c>
      <c r="F11" s="19">
        <f t="shared" si="0"/>
        <v>0.13600115999999998</v>
      </c>
      <c r="G11" s="19">
        <v>0</v>
      </c>
      <c r="H11" s="19">
        <v>0.13600115999999998</v>
      </c>
      <c r="I11" s="20">
        <f t="shared" si="1"/>
        <v>0</v>
      </c>
      <c r="J11" s="21">
        <f t="shared" si="2"/>
        <v>4.3352565557445481E-2</v>
      </c>
      <c r="K11" s="4"/>
      <c r="L11" t="s">
        <v>260</v>
      </c>
      <c r="M11" s="5">
        <v>0</v>
      </c>
      <c r="N11" s="69">
        <v>0</v>
      </c>
    </row>
    <row r="12" spans="1:14" ht="15.75" thickBot="1" x14ac:dyDescent="0.3">
      <c r="A12" s="22"/>
      <c r="B12" s="54">
        <v>25</v>
      </c>
      <c r="C12" s="24" t="s">
        <v>279</v>
      </c>
      <c r="D12" s="25">
        <v>0</v>
      </c>
      <c r="E12" s="26">
        <v>1.3594E-2</v>
      </c>
      <c r="F12" s="26">
        <f t="shared" si="0"/>
        <v>0</v>
      </c>
      <c r="G12" s="26">
        <v>0</v>
      </c>
      <c r="H12" s="26">
        <v>0</v>
      </c>
      <c r="I12" s="27">
        <f t="shared" si="1"/>
        <v>0</v>
      </c>
      <c r="J12" s="28">
        <f t="shared" si="2"/>
        <v>0</v>
      </c>
      <c r="K12" s="4"/>
      <c r="L12" t="s">
        <v>279</v>
      </c>
      <c r="M12" s="5">
        <v>0</v>
      </c>
      <c r="N12" s="69">
        <v>0</v>
      </c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8" width="0" hidden="1" customWidth="1"/>
  </cols>
  <sheetData>
    <row r="1" spans="1:11" ht="15.75" x14ac:dyDescent="0.25">
      <c r="A1" s="48">
        <v>96</v>
      </c>
      <c r="B1" s="47" t="s">
        <v>58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1418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3.025417</v>
      </c>
      <c r="E6" s="12">
        <v>3.6624319999999995</v>
      </c>
      <c r="F6" s="12">
        <v>0.21585515999999999</v>
      </c>
      <c r="G6" s="12">
        <v>0</v>
      </c>
      <c r="H6" s="12">
        <v>0.21585515999999999</v>
      </c>
      <c r="I6" s="13">
        <v>0</v>
      </c>
      <c r="J6" s="14">
        <v>5.8937656726459363E-2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2.7722959999999999</v>
      </c>
      <c r="E7" s="36">
        <f ca="1">SUM(E8:OFFSET(E6,MATCH("PROYECTOS",$A$8:$A$50,0),0))</f>
        <v>3.1470959999999994</v>
      </c>
      <c r="F7" s="36">
        <f ca="1">SUM(F8:OFFSET(F6,MATCH("PROYECTOS",$A$8:$A$50,0),0))</f>
        <v>0.13600116000000001</v>
      </c>
      <c r="G7" s="36">
        <f ca="1">SUM(G8:OFFSET(G6,MATCH("PROYECTOS",$A$8:$A$50,0),0))</f>
        <v>0</v>
      </c>
      <c r="H7" s="36">
        <f ca="1">SUM(H8:OFFSET(H6,MATCH("PROYECTOS",$A$8:$A$50,0),0))</f>
        <v>0.13600116000000001</v>
      </c>
      <c r="I7" s="37">
        <f ca="1">IFERROR(G7/E7,0)</f>
        <v>0</v>
      </c>
      <c r="J7" s="38">
        <f ca="1">IFERROR(SUM(G7,H7)/E7,0)</f>
        <v>4.3214811368957294E-2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0.93834899999999999</v>
      </c>
      <c r="E8" s="19">
        <v>0.93434899999999987</v>
      </c>
      <c r="F8" s="19">
        <f t="shared" ref="F8:F12" si="0">SUM(G8,H8)</f>
        <v>3.0647349999999997E-2</v>
      </c>
      <c r="G8" s="19">
        <v>0</v>
      </c>
      <c r="H8" s="19">
        <v>3.0647349999999997E-2</v>
      </c>
      <c r="I8" s="20">
        <f t="shared" ref="I8:I13" si="1">IFERROR(G8/E8,0)</f>
        <v>0</v>
      </c>
      <c r="J8" s="21">
        <f t="shared" ref="J8:J13" si="2">IFERROR(SUM(G8,H8)/E8,0)</f>
        <v>3.2800752181465387E-2</v>
      </c>
      <c r="K8" s="4"/>
    </row>
    <row r="9" spans="1:11" ht="25.5" x14ac:dyDescent="0.25">
      <c r="A9" s="15"/>
      <c r="B9" s="17">
        <v>3000503</v>
      </c>
      <c r="C9" s="17" t="s">
        <v>1420</v>
      </c>
      <c r="D9" s="18">
        <v>0.43483899999999998</v>
      </c>
      <c r="E9" s="19">
        <v>0.43483899999999998</v>
      </c>
      <c r="F9" s="19">
        <f t="shared" si="0"/>
        <v>1.781953E-2</v>
      </c>
      <c r="G9" s="19">
        <v>0</v>
      </c>
      <c r="H9" s="19">
        <v>1.781953E-2</v>
      </c>
      <c r="I9" s="20">
        <f t="shared" si="1"/>
        <v>0</v>
      </c>
      <c r="J9" s="21">
        <f t="shared" si="2"/>
        <v>4.0979603945368287E-2</v>
      </c>
      <c r="K9" s="4"/>
    </row>
    <row r="10" spans="1:11" ht="38.25" x14ac:dyDescent="0.25">
      <c r="A10" s="15"/>
      <c r="B10" s="17">
        <v>3000504</v>
      </c>
      <c r="C10" s="17" t="s">
        <v>1421</v>
      </c>
      <c r="D10" s="18">
        <v>0.73281200000000002</v>
      </c>
      <c r="E10" s="19">
        <v>0.73681200000000002</v>
      </c>
      <c r="F10" s="19">
        <f t="shared" si="0"/>
        <v>2.0195659999999997E-2</v>
      </c>
      <c r="G10" s="19">
        <v>0</v>
      </c>
      <c r="H10" s="19">
        <v>2.0195659999999997E-2</v>
      </c>
      <c r="I10" s="20">
        <f t="shared" si="1"/>
        <v>0</v>
      </c>
      <c r="J10" s="21">
        <f t="shared" si="2"/>
        <v>2.7409515588779767E-2</v>
      </c>
      <c r="K10" s="4"/>
    </row>
    <row r="11" spans="1:11" ht="25.5" x14ac:dyDescent="0.25">
      <c r="A11" s="15"/>
      <c r="B11" s="17">
        <v>3000505</v>
      </c>
      <c r="C11" s="17" t="s">
        <v>1422</v>
      </c>
      <c r="D11" s="18">
        <v>2.1000000000000001E-2</v>
      </c>
      <c r="E11" s="19">
        <v>2.1000000000000001E-2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38.25" x14ac:dyDescent="0.25">
      <c r="A12" s="15"/>
      <c r="B12" s="17">
        <v>3000692</v>
      </c>
      <c r="C12" s="17" t="s">
        <v>1423</v>
      </c>
      <c r="D12" s="18">
        <v>0.64529600000000009</v>
      </c>
      <c r="E12" s="19">
        <v>1.0200959999999999</v>
      </c>
      <c r="F12" s="19">
        <f t="shared" si="0"/>
        <v>6.7338620000000002E-2</v>
      </c>
      <c r="G12" s="19">
        <v>0</v>
      </c>
      <c r="H12" s="19">
        <v>6.7338620000000002E-2</v>
      </c>
      <c r="I12" s="20">
        <f t="shared" si="1"/>
        <v>0</v>
      </c>
      <c r="J12" s="21">
        <f t="shared" si="2"/>
        <v>6.601204200388984E-2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0.25312100000000015</v>
      </c>
      <c r="E13" s="43">
        <f t="shared" ref="E13:H13" ca="1" si="3">OFFSET(E13,-MATCH("PROYECTOS",$A$8:$A$50,0)-1,0)-(OFFSET(E13,-MATCH("PROYECTOS",$A$8:$A$50,0),0))</f>
        <v>0.51533600000000002</v>
      </c>
      <c r="F13" s="43">
        <f t="shared" ca="1" si="3"/>
        <v>7.9853999999999981E-2</v>
      </c>
      <c r="G13" s="43">
        <f t="shared" ca="1" si="3"/>
        <v>0</v>
      </c>
      <c r="H13" s="43">
        <f t="shared" ca="1" si="3"/>
        <v>7.9853999999999981E-2</v>
      </c>
      <c r="I13" s="44">
        <f t="shared" ca="1" si="1"/>
        <v>0</v>
      </c>
      <c r="J13" s="45">
        <f t="shared" ca="1" si="2"/>
        <v>0.15495521368582824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1437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3.2800752181465387E-2</v>
      </c>
    </row>
    <row r="20" spans="1:4" ht="25.5" x14ac:dyDescent="0.25">
      <c r="A20" s="15"/>
      <c r="B20" s="17">
        <v>3000503</v>
      </c>
      <c r="C20" s="17" t="s">
        <v>1420</v>
      </c>
      <c r="D20" s="21">
        <v>4.0979603945368287E-2</v>
      </c>
    </row>
    <row r="21" spans="1:4" ht="38.25" x14ac:dyDescent="0.25">
      <c r="A21" s="15"/>
      <c r="B21" s="17">
        <v>3000504</v>
      </c>
      <c r="C21" s="17" t="s">
        <v>1421</v>
      </c>
      <c r="D21" s="21">
        <v>2.7409515588779767E-2</v>
      </c>
    </row>
    <row r="22" spans="1:4" ht="25.5" x14ac:dyDescent="0.25">
      <c r="A22" s="15"/>
      <c r="B22" s="17">
        <v>3000505</v>
      </c>
      <c r="C22" s="17" t="s">
        <v>1422</v>
      </c>
      <c r="D22" s="21">
        <v>0</v>
      </c>
    </row>
    <row r="23" spans="1:4" ht="39" thickBot="1" x14ac:dyDescent="0.3">
      <c r="A23" s="22"/>
      <c r="B23" s="24">
        <v>3000692</v>
      </c>
      <c r="C23" s="24" t="s">
        <v>1423</v>
      </c>
      <c r="D23" s="28">
        <v>6.601204200388984E-2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28" workbookViewId="0">
      <selection activeCell="G28" sqref="G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18</v>
      </c>
      <c r="B1" s="48" t="s">
        <v>16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430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390.11086499999988</v>
      </c>
      <c r="E6" s="12">
        <v>411.23928699999999</v>
      </c>
      <c r="F6" s="12">
        <v>41.268435709999977</v>
      </c>
      <c r="G6" s="12">
        <v>0</v>
      </c>
      <c r="H6" s="12">
        <v>41.268435709999977</v>
      </c>
      <c r="I6" s="13">
        <v>0</v>
      </c>
      <c r="J6" s="14">
        <v>0.10035139398050745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141.09995899999998</v>
      </c>
      <c r="E7" s="36">
        <f ca="1">SUM(E8:OFFSET(E6,MATCH("GOBIERNOS REGIONALES",$A$8:$A$50,0),0))</f>
        <v>150.01523299999997</v>
      </c>
      <c r="F7" s="36">
        <f ca="1">SUM(F8:OFFSET(F6,MATCH("GOBIERNOS REGIONALES",$A$8:$A$50,0),0))</f>
        <v>20.49540283</v>
      </c>
      <c r="G7" s="36">
        <f ca="1">SUM(G8:OFFSET(G6,MATCH("GOBIERNOS REGIONALES",$A$8:$A$50,0),0))</f>
        <v>0</v>
      </c>
      <c r="H7" s="36">
        <f ca="1">SUM(H8:OFFSET(H6,MATCH("GOBIERNOS REGIONALES",$A$8:$A$50,0),0))</f>
        <v>20.49540283</v>
      </c>
      <c r="I7" s="37">
        <f ca="1">IFERROR(G7/E7,0)</f>
        <v>0</v>
      </c>
      <c r="J7" s="38">
        <f ca="1">IFERROR(SUM(G7,H7)/E7,0)</f>
        <v>0.13662214443249243</v>
      </c>
      <c r="K7" s="4"/>
    </row>
    <row r="8" spans="1:11" x14ac:dyDescent="0.25">
      <c r="A8" s="15"/>
      <c r="B8" s="16">
        <v>11</v>
      </c>
      <c r="C8" s="17" t="s">
        <v>113</v>
      </c>
      <c r="D8" s="18">
        <v>41.217984999999999</v>
      </c>
      <c r="E8" s="19">
        <v>41.225484999999985</v>
      </c>
      <c r="F8" s="19">
        <f t="shared" ref="F8:F38" si="0">SUM(G8,H8)</f>
        <v>0.45414869000000002</v>
      </c>
      <c r="G8" s="19">
        <v>0</v>
      </c>
      <c r="H8" s="19">
        <v>0.45414869000000002</v>
      </c>
      <c r="I8" s="20">
        <f t="shared" ref="I8:I38" si="1">IFERROR(G8/E8,0)</f>
        <v>0</v>
      </c>
      <c r="J8" s="21">
        <f t="shared" ref="J8:J38" si="2">IFERROR(SUM(G8,H8)/E8,0)</f>
        <v>1.1016212180402491E-2</v>
      </c>
      <c r="K8" s="4"/>
    </row>
    <row r="9" spans="1:11" x14ac:dyDescent="0.25">
      <c r="A9" s="15"/>
      <c r="B9" s="16">
        <v>131</v>
      </c>
      <c r="C9" s="17" t="s">
        <v>145</v>
      </c>
      <c r="D9" s="18">
        <v>4.3166519999999986</v>
      </c>
      <c r="E9" s="19">
        <v>4.323567999999999</v>
      </c>
      <c r="F9" s="19">
        <f t="shared" si="0"/>
        <v>5.6490369999999998E-2</v>
      </c>
      <c r="G9" s="19">
        <v>0</v>
      </c>
      <c r="H9" s="19">
        <v>5.6490369999999998E-2</v>
      </c>
      <c r="I9" s="20">
        <f t="shared" si="1"/>
        <v>0</v>
      </c>
      <c r="J9" s="21">
        <f t="shared" si="2"/>
        <v>1.3065683250500516E-2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15.400769</v>
      </c>
      <c r="E10" s="19">
        <v>15.400768999999997</v>
      </c>
      <c r="F10" s="19">
        <f t="shared" si="0"/>
        <v>13.880316999999998</v>
      </c>
      <c r="G10" s="19">
        <v>0</v>
      </c>
      <c r="H10" s="19">
        <v>13.880316999999998</v>
      </c>
      <c r="I10" s="20">
        <f t="shared" si="1"/>
        <v>0</v>
      </c>
      <c r="J10" s="21">
        <f t="shared" si="2"/>
        <v>0.90127428052456349</v>
      </c>
      <c r="K10" s="4"/>
    </row>
    <row r="11" spans="1:11" ht="25.5" x14ac:dyDescent="0.25">
      <c r="A11" s="15"/>
      <c r="B11" s="16">
        <v>137</v>
      </c>
      <c r="C11" s="17" t="s">
        <v>148</v>
      </c>
      <c r="D11" s="18">
        <v>80.164552999999984</v>
      </c>
      <c r="E11" s="19">
        <v>89.065410999999997</v>
      </c>
      <c r="F11" s="19">
        <f t="shared" si="0"/>
        <v>6.10444677</v>
      </c>
      <c r="G11" s="19">
        <v>0</v>
      </c>
      <c r="H11" s="19">
        <v>6.10444677</v>
      </c>
      <c r="I11" s="20">
        <f t="shared" si="1"/>
        <v>0</v>
      </c>
      <c r="J11" s="21">
        <f t="shared" si="2"/>
        <v>6.8538916527314961E-2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248.985906</v>
      </c>
      <c r="E12" s="36">
        <f ca="1">SUM(E13:OFFSET(E11,(MATCH("GOBIERNOS LOCALES",$A$8:$A$50,0)-MATCH("GOBIERNOS REGIONALES",$A$8:$A$50,0)),0))</f>
        <v>260.93282699999997</v>
      </c>
      <c r="F12" s="36">
        <f ca="1">SUM(F13:OFFSET(F11,(MATCH("GOBIERNOS LOCALES",$A$8:$A$50,0)-MATCH("GOBIERNOS REGIONALES",$A$8:$A$50,0)),0))</f>
        <v>20.773032879999999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20.773032879999999</v>
      </c>
      <c r="I12" s="37">
        <f t="shared" ca="1" si="1"/>
        <v>0</v>
      </c>
      <c r="J12" s="38">
        <f t="shared" ca="1" si="2"/>
        <v>7.9610653511219584E-2</v>
      </c>
      <c r="K12" s="4"/>
    </row>
    <row r="13" spans="1:11" x14ac:dyDescent="0.25">
      <c r="A13" s="15"/>
      <c r="B13" s="16">
        <v>440</v>
      </c>
      <c r="C13" s="17" t="s">
        <v>212</v>
      </c>
      <c r="D13" s="18">
        <v>7.2594670000000008</v>
      </c>
      <c r="E13" s="19">
        <v>7.322096000000001</v>
      </c>
      <c r="F13" s="19">
        <f t="shared" si="0"/>
        <v>0.60090957</v>
      </c>
      <c r="G13" s="19">
        <v>0</v>
      </c>
      <c r="H13" s="19">
        <v>0.60090957</v>
      </c>
      <c r="I13" s="20">
        <f t="shared" si="1"/>
        <v>0</v>
      </c>
      <c r="J13" s="21">
        <f t="shared" si="2"/>
        <v>8.2067972067014675E-2</v>
      </c>
      <c r="K13" s="4"/>
    </row>
    <row r="14" spans="1:11" x14ac:dyDescent="0.25">
      <c r="A14" s="15"/>
      <c r="B14" s="16">
        <v>441</v>
      </c>
      <c r="C14" s="17" t="s">
        <v>213</v>
      </c>
      <c r="D14" s="18">
        <v>5.0712760000000001</v>
      </c>
      <c r="E14" s="19">
        <v>5.4241890000000019</v>
      </c>
      <c r="F14" s="19">
        <f t="shared" si="0"/>
        <v>0.36057500000000009</v>
      </c>
      <c r="G14" s="19">
        <v>0</v>
      </c>
      <c r="H14" s="19">
        <v>0.36057500000000009</v>
      </c>
      <c r="I14" s="20">
        <f t="shared" si="1"/>
        <v>0</v>
      </c>
      <c r="J14" s="21">
        <f t="shared" si="2"/>
        <v>6.6475375397133094E-2</v>
      </c>
      <c r="K14" s="4"/>
    </row>
    <row r="15" spans="1:11" x14ac:dyDescent="0.25">
      <c r="A15" s="15"/>
      <c r="B15" s="16">
        <v>442</v>
      </c>
      <c r="C15" s="17" t="s">
        <v>214</v>
      </c>
      <c r="D15" s="18">
        <v>6.9108889999999992</v>
      </c>
      <c r="E15" s="19">
        <v>7.1101799999999997</v>
      </c>
      <c r="F15" s="19">
        <f t="shared" si="0"/>
        <v>0.7936782899999999</v>
      </c>
      <c r="G15" s="19">
        <v>0</v>
      </c>
      <c r="H15" s="19">
        <v>0.7936782899999999</v>
      </c>
      <c r="I15" s="20">
        <f t="shared" si="1"/>
        <v>0</v>
      </c>
      <c r="J15" s="21">
        <f t="shared" si="2"/>
        <v>0.11162562551159042</v>
      </c>
      <c r="K15" s="4"/>
    </row>
    <row r="16" spans="1:11" x14ac:dyDescent="0.25">
      <c r="A16" s="15"/>
      <c r="B16" s="16">
        <v>443</v>
      </c>
      <c r="C16" s="17" t="s">
        <v>215</v>
      </c>
      <c r="D16" s="18">
        <v>18.017190000000003</v>
      </c>
      <c r="E16" s="19">
        <v>19.494568000000008</v>
      </c>
      <c r="F16" s="19">
        <f t="shared" si="0"/>
        <v>1.5694327299999997</v>
      </c>
      <c r="G16" s="19">
        <v>0</v>
      </c>
      <c r="H16" s="19">
        <v>1.5694327299999997</v>
      </c>
      <c r="I16" s="20">
        <f t="shared" si="1"/>
        <v>0</v>
      </c>
      <c r="J16" s="21">
        <f t="shared" si="2"/>
        <v>8.0506155868650134E-2</v>
      </c>
      <c r="K16" s="4"/>
    </row>
    <row r="17" spans="1:11" x14ac:dyDescent="0.25">
      <c r="A17" s="15"/>
      <c r="B17" s="16">
        <v>444</v>
      </c>
      <c r="C17" s="17" t="s">
        <v>216</v>
      </c>
      <c r="D17" s="18">
        <v>4.8897180000000002</v>
      </c>
      <c r="E17" s="19">
        <v>5.6480280000000018</v>
      </c>
      <c r="F17" s="19">
        <f t="shared" si="0"/>
        <v>0.47455675000000003</v>
      </c>
      <c r="G17" s="19">
        <v>0</v>
      </c>
      <c r="H17" s="19">
        <v>0.47455675000000003</v>
      </c>
      <c r="I17" s="20">
        <f t="shared" si="1"/>
        <v>0</v>
      </c>
      <c r="J17" s="21">
        <f t="shared" si="2"/>
        <v>8.4021670926560543E-2</v>
      </c>
      <c r="K17" s="4"/>
    </row>
    <row r="18" spans="1:11" x14ac:dyDescent="0.25">
      <c r="A18" s="15"/>
      <c r="B18" s="16">
        <v>445</v>
      </c>
      <c r="C18" s="17" t="s">
        <v>217</v>
      </c>
      <c r="D18" s="18">
        <v>14.471361999999996</v>
      </c>
      <c r="E18" s="19">
        <v>14.884938000000002</v>
      </c>
      <c r="F18" s="19">
        <f t="shared" si="0"/>
        <v>1.4613877500000001</v>
      </c>
      <c r="G18" s="19">
        <v>0</v>
      </c>
      <c r="H18" s="19">
        <v>1.4613877500000001</v>
      </c>
      <c r="I18" s="20">
        <f t="shared" si="1"/>
        <v>0</v>
      </c>
      <c r="J18" s="21">
        <f t="shared" si="2"/>
        <v>9.8178961175384133E-2</v>
      </c>
      <c r="K18" s="4"/>
    </row>
    <row r="19" spans="1:11" x14ac:dyDescent="0.25">
      <c r="A19" s="15"/>
      <c r="B19" s="16">
        <v>446</v>
      </c>
      <c r="C19" s="17" t="s">
        <v>218</v>
      </c>
      <c r="D19" s="18">
        <v>8.2238300000000013</v>
      </c>
      <c r="E19" s="19">
        <v>8.6011730000000028</v>
      </c>
      <c r="F19" s="19">
        <f t="shared" si="0"/>
        <v>0.66481246000000005</v>
      </c>
      <c r="G19" s="19">
        <v>0</v>
      </c>
      <c r="H19" s="19">
        <v>0.66481246000000005</v>
      </c>
      <c r="I19" s="20">
        <f t="shared" si="1"/>
        <v>0</v>
      </c>
      <c r="J19" s="21">
        <f t="shared" si="2"/>
        <v>7.7293231981265795E-2</v>
      </c>
      <c r="K19" s="4"/>
    </row>
    <row r="20" spans="1:11" x14ac:dyDescent="0.25">
      <c r="A20" s="15"/>
      <c r="B20" s="16">
        <v>447</v>
      </c>
      <c r="C20" s="17" t="s">
        <v>219</v>
      </c>
      <c r="D20" s="18">
        <v>3.0962599999999996</v>
      </c>
      <c r="E20" s="19">
        <v>3.950165000000001</v>
      </c>
      <c r="F20" s="19">
        <f t="shared" si="0"/>
        <v>0.30969964</v>
      </c>
      <c r="G20" s="19">
        <v>0</v>
      </c>
      <c r="H20" s="19">
        <v>0.30969964</v>
      </c>
      <c r="I20" s="20">
        <f t="shared" si="1"/>
        <v>0</v>
      </c>
      <c r="J20" s="21">
        <f t="shared" si="2"/>
        <v>7.8401697144296484E-2</v>
      </c>
      <c r="K20" s="4"/>
    </row>
    <row r="21" spans="1:11" x14ac:dyDescent="0.25">
      <c r="A21" s="15"/>
      <c r="B21" s="16">
        <v>448</v>
      </c>
      <c r="C21" s="17" t="s">
        <v>220</v>
      </c>
      <c r="D21" s="18">
        <v>8.8866689999999977</v>
      </c>
      <c r="E21" s="19">
        <v>9.204310999999997</v>
      </c>
      <c r="F21" s="19">
        <f t="shared" si="0"/>
        <v>0.72748561</v>
      </c>
      <c r="G21" s="19">
        <v>0</v>
      </c>
      <c r="H21" s="19">
        <v>0.72748561</v>
      </c>
      <c r="I21" s="20">
        <f t="shared" si="1"/>
        <v>0</v>
      </c>
      <c r="J21" s="21">
        <f t="shared" si="2"/>
        <v>7.9037486890653763E-2</v>
      </c>
      <c r="K21" s="4"/>
    </row>
    <row r="22" spans="1:11" x14ac:dyDescent="0.25">
      <c r="A22" s="15"/>
      <c r="B22" s="16">
        <v>449</v>
      </c>
      <c r="C22" s="17" t="s">
        <v>221</v>
      </c>
      <c r="D22" s="18">
        <v>11.283818999999998</v>
      </c>
      <c r="E22" s="19">
        <v>11.706983000000001</v>
      </c>
      <c r="F22" s="19">
        <f t="shared" si="0"/>
        <v>0.90737435000000011</v>
      </c>
      <c r="G22" s="19">
        <v>0</v>
      </c>
      <c r="H22" s="19">
        <v>0.90737435000000011</v>
      </c>
      <c r="I22" s="20">
        <f t="shared" si="1"/>
        <v>0</v>
      </c>
      <c r="J22" s="21">
        <f t="shared" si="2"/>
        <v>7.7507104093343271E-2</v>
      </c>
      <c r="K22" s="4"/>
    </row>
    <row r="23" spans="1:11" x14ac:dyDescent="0.25">
      <c r="A23" s="15"/>
      <c r="B23" s="16">
        <v>450</v>
      </c>
      <c r="C23" s="17" t="s">
        <v>222</v>
      </c>
      <c r="D23" s="18">
        <v>5.0216319999999994</v>
      </c>
      <c r="E23" s="19">
        <v>6.3073679999999994</v>
      </c>
      <c r="F23" s="19">
        <f t="shared" si="0"/>
        <v>0.35366348999999991</v>
      </c>
      <c r="G23" s="19">
        <v>0</v>
      </c>
      <c r="H23" s="19">
        <v>0.35366348999999991</v>
      </c>
      <c r="I23" s="20">
        <f t="shared" si="1"/>
        <v>0</v>
      </c>
      <c r="J23" s="21">
        <f t="shared" si="2"/>
        <v>5.6071484968056397E-2</v>
      </c>
      <c r="K23" s="4"/>
    </row>
    <row r="24" spans="1:11" x14ac:dyDescent="0.25">
      <c r="A24" s="15"/>
      <c r="B24" s="16">
        <v>451</v>
      </c>
      <c r="C24" s="17" t="s">
        <v>223</v>
      </c>
      <c r="D24" s="18">
        <v>14.511897999999997</v>
      </c>
      <c r="E24" s="19">
        <v>15.238309999999997</v>
      </c>
      <c r="F24" s="19">
        <f t="shared" si="0"/>
        <v>1.2800635599999994</v>
      </c>
      <c r="G24" s="19">
        <v>0</v>
      </c>
      <c r="H24" s="19">
        <v>1.2800635599999994</v>
      </c>
      <c r="I24" s="20">
        <f t="shared" si="1"/>
        <v>0</v>
      </c>
      <c r="J24" s="21">
        <f t="shared" si="2"/>
        <v>8.4002987207899019E-2</v>
      </c>
      <c r="K24" s="4"/>
    </row>
    <row r="25" spans="1:11" x14ac:dyDescent="0.25">
      <c r="A25" s="15"/>
      <c r="B25" s="16">
        <v>452</v>
      </c>
      <c r="C25" s="17" t="s">
        <v>224</v>
      </c>
      <c r="D25" s="18">
        <v>13.630074</v>
      </c>
      <c r="E25" s="19">
        <v>14.034131000000002</v>
      </c>
      <c r="F25" s="19">
        <f t="shared" si="0"/>
        <v>0.91339669000000012</v>
      </c>
      <c r="G25" s="19">
        <v>0</v>
      </c>
      <c r="H25" s="19">
        <v>0.91339669000000012</v>
      </c>
      <c r="I25" s="20">
        <f t="shared" si="1"/>
        <v>0</v>
      </c>
      <c r="J25" s="21">
        <f t="shared" si="2"/>
        <v>6.5083950691353809E-2</v>
      </c>
      <c r="K25" s="4"/>
    </row>
    <row r="26" spans="1:11" x14ac:dyDescent="0.25">
      <c r="A26" s="15"/>
      <c r="B26" s="16">
        <v>453</v>
      </c>
      <c r="C26" s="17" t="s">
        <v>225</v>
      </c>
      <c r="D26" s="18">
        <v>13.929443000000001</v>
      </c>
      <c r="E26" s="19">
        <v>14.069121000000001</v>
      </c>
      <c r="F26" s="19">
        <f t="shared" si="0"/>
        <v>1.0304651299999998</v>
      </c>
      <c r="G26" s="19">
        <v>0</v>
      </c>
      <c r="H26" s="19">
        <v>1.0304651299999998</v>
      </c>
      <c r="I26" s="20">
        <f t="shared" si="1"/>
        <v>0</v>
      </c>
      <c r="J26" s="21">
        <f t="shared" si="2"/>
        <v>7.3243035581256263E-2</v>
      </c>
      <c r="K26" s="4"/>
    </row>
    <row r="27" spans="1:11" x14ac:dyDescent="0.25">
      <c r="A27" s="15"/>
      <c r="B27" s="16">
        <v>454</v>
      </c>
      <c r="C27" s="17" t="s">
        <v>226</v>
      </c>
      <c r="D27" s="18">
        <v>2.2124930000000003</v>
      </c>
      <c r="E27" s="19">
        <v>2.3008139999999995</v>
      </c>
      <c r="F27" s="19">
        <f t="shared" si="0"/>
        <v>0.17416026999999998</v>
      </c>
      <c r="G27" s="19">
        <v>0</v>
      </c>
      <c r="H27" s="19">
        <v>0.17416026999999998</v>
      </c>
      <c r="I27" s="20">
        <f t="shared" si="1"/>
        <v>0</v>
      </c>
      <c r="J27" s="21">
        <f t="shared" si="2"/>
        <v>7.5695067050183112E-2</v>
      </c>
      <c r="K27" s="4"/>
    </row>
    <row r="28" spans="1:11" x14ac:dyDescent="0.25">
      <c r="A28" s="15"/>
      <c r="B28" s="16">
        <v>455</v>
      </c>
      <c r="C28" s="17" t="s">
        <v>227</v>
      </c>
      <c r="D28" s="18">
        <v>2.3621060000000003</v>
      </c>
      <c r="E28" s="19">
        <v>2.4692059999999998</v>
      </c>
      <c r="F28" s="19">
        <f t="shared" si="0"/>
        <v>0.18182612999999997</v>
      </c>
      <c r="G28" s="19">
        <v>0</v>
      </c>
      <c r="H28" s="19">
        <v>0.18182612999999997</v>
      </c>
      <c r="I28" s="20">
        <f t="shared" si="1"/>
        <v>0</v>
      </c>
      <c r="J28" s="21">
        <f t="shared" si="2"/>
        <v>7.3637489136183856E-2</v>
      </c>
      <c r="K28" s="4"/>
    </row>
    <row r="29" spans="1:11" x14ac:dyDescent="0.25">
      <c r="A29" s="15"/>
      <c r="B29" s="16">
        <v>456</v>
      </c>
      <c r="C29" s="17" t="s">
        <v>228</v>
      </c>
      <c r="D29" s="18">
        <v>1.3018749999999994</v>
      </c>
      <c r="E29" s="19">
        <v>1.3603179999999995</v>
      </c>
      <c r="F29" s="19">
        <f t="shared" si="0"/>
        <v>0.13892397999999997</v>
      </c>
      <c r="G29" s="19">
        <v>0</v>
      </c>
      <c r="H29" s="19">
        <v>0.13892397999999997</v>
      </c>
      <c r="I29" s="20">
        <f t="shared" si="1"/>
        <v>0</v>
      </c>
      <c r="J29" s="21">
        <f t="shared" si="2"/>
        <v>0.10212610580761265</v>
      </c>
      <c r="K29" s="4"/>
    </row>
    <row r="30" spans="1:11" x14ac:dyDescent="0.25">
      <c r="A30" s="15"/>
      <c r="B30" s="16">
        <v>457</v>
      </c>
      <c r="C30" s="17" t="s">
        <v>229</v>
      </c>
      <c r="D30" s="18">
        <v>41.732738000000005</v>
      </c>
      <c r="E30" s="19">
        <v>42.184145999999991</v>
      </c>
      <c r="F30" s="19">
        <f t="shared" si="0"/>
        <v>3.7320797900000007</v>
      </c>
      <c r="G30" s="19">
        <v>0</v>
      </c>
      <c r="H30" s="19">
        <v>3.7320797900000007</v>
      </c>
      <c r="I30" s="20">
        <f t="shared" si="1"/>
        <v>0</v>
      </c>
      <c r="J30" s="21">
        <f t="shared" si="2"/>
        <v>8.8471147193545208E-2</v>
      </c>
      <c r="K30" s="4"/>
    </row>
    <row r="31" spans="1:11" x14ac:dyDescent="0.25">
      <c r="A31" s="15"/>
      <c r="B31" s="16">
        <v>458</v>
      </c>
      <c r="C31" s="17" t="s">
        <v>230</v>
      </c>
      <c r="D31" s="18">
        <v>12.145259999999995</v>
      </c>
      <c r="E31" s="19">
        <v>12.353280999999996</v>
      </c>
      <c r="F31" s="19">
        <f t="shared" si="0"/>
        <v>1.0690213999999998</v>
      </c>
      <c r="G31" s="19">
        <v>0</v>
      </c>
      <c r="H31" s="19">
        <v>1.0690213999999998</v>
      </c>
      <c r="I31" s="20">
        <f t="shared" si="1"/>
        <v>0</v>
      </c>
      <c r="J31" s="21">
        <f t="shared" si="2"/>
        <v>8.6537447015088559E-2</v>
      </c>
      <c r="K31" s="4"/>
    </row>
    <row r="32" spans="1:11" x14ac:dyDescent="0.25">
      <c r="A32" s="15"/>
      <c r="B32" s="16">
        <v>459</v>
      </c>
      <c r="C32" s="17" t="s">
        <v>231</v>
      </c>
      <c r="D32" s="18">
        <v>9.5073840000000001</v>
      </c>
      <c r="E32" s="19">
        <v>9.7439209999999985</v>
      </c>
      <c r="F32" s="19">
        <f t="shared" si="0"/>
        <v>0.72576207999999998</v>
      </c>
      <c r="G32" s="19">
        <v>0</v>
      </c>
      <c r="H32" s="19">
        <v>0.72576207999999998</v>
      </c>
      <c r="I32" s="20">
        <f t="shared" si="1"/>
        <v>0</v>
      </c>
      <c r="J32" s="21">
        <f t="shared" si="2"/>
        <v>7.4483575964952933E-2</v>
      </c>
      <c r="K32" s="4"/>
    </row>
    <row r="33" spans="1:11" x14ac:dyDescent="0.25">
      <c r="A33" s="15"/>
      <c r="B33" s="16">
        <v>460</v>
      </c>
      <c r="C33" s="17" t="s">
        <v>232</v>
      </c>
      <c r="D33" s="18">
        <v>4.5798639999999997</v>
      </c>
      <c r="E33" s="19">
        <v>4.7400090000000006</v>
      </c>
      <c r="F33" s="19">
        <f t="shared" si="0"/>
        <v>0.37031061999999998</v>
      </c>
      <c r="G33" s="19">
        <v>0</v>
      </c>
      <c r="H33" s="19">
        <v>0.37031061999999998</v>
      </c>
      <c r="I33" s="20">
        <f t="shared" si="1"/>
        <v>0</v>
      </c>
      <c r="J33" s="21">
        <f t="shared" si="2"/>
        <v>7.8124455037954552E-2</v>
      </c>
      <c r="K33" s="4"/>
    </row>
    <row r="34" spans="1:11" x14ac:dyDescent="0.25">
      <c r="A34" s="15"/>
      <c r="B34" s="16">
        <v>461</v>
      </c>
      <c r="C34" s="17" t="s">
        <v>233</v>
      </c>
      <c r="D34" s="18">
        <v>3.5766670000000005</v>
      </c>
      <c r="E34" s="19">
        <v>3.6503259999999997</v>
      </c>
      <c r="F34" s="19">
        <f t="shared" si="0"/>
        <v>0.26112260000000004</v>
      </c>
      <c r="G34" s="19">
        <v>0</v>
      </c>
      <c r="H34" s="19">
        <v>0.26112260000000004</v>
      </c>
      <c r="I34" s="20">
        <f t="shared" si="1"/>
        <v>0</v>
      </c>
      <c r="J34" s="21">
        <f t="shared" si="2"/>
        <v>7.1534049287652682E-2</v>
      </c>
      <c r="K34" s="4"/>
    </row>
    <row r="35" spans="1:11" x14ac:dyDescent="0.25">
      <c r="A35" s="15"/>
      <c r="B35" s="16">
        <v>462</v>
      </c>
      <c r="C35" s="17" t="s">
        <v>234</v>
      </c>
      <c r="D35" s="18">
        <v>1.8783670000000003</v>
      </c>
      <c r="E35" s="19">
        <v>1.9769030000000001</v>
      </c>
      <c r="F35" s="19">
        <f t="shared" si="0"/>
        <v>0.10964166</v>
      </c>
      <c r="G35" s="19">
        <v>0</v>
      </c>
      <c r="H35" s="19">
        <v>0.10964166</v>
      </c>
      <c r="I35" s="20">
        <f t="shared" si="1"/>
        <v>0</v>
      </c>
      <c r="J35" s="21">
        <f t="shared" si="2"/>
        <v>5.5461325113068269E-2</v>
      </c>
      <c r="K35" s="4"/>
    </row>
    <row r="36" spans="1:11" x14ac:dyDescent="0.25">
      <c r="A36" s="15"/>
      <c r="B36" s="16">
        <v>463</v>
      </c>
      <c r="C36" s="17" t="s">
        <v>235</v>
      </c>
      <c r="D36" s="18">
        <v>17.946135000000005</v>
      </c>
      <c r="E36" s="19">
        <v>18.355554000000001</v>
      </c>
      <c r="F36" s="19">
        <f t="shared" si="0"/>
        <v>1.4574580099999996</v>
      </c>
      <c r="G36" s="19">
        <v>0</v>
      </c>
      <c r="H36" s="19">
        <v>1.4574580099999996</v>
      </c>
      <c r="I36" s="20">
        <f t="shared" si="1"/>
        <v>0</v>
      </c>
      <c r="J36" s="21">
        <f t="shared" si="2"/>
        <v>7.940147216477364E-2</v>
      </c>
      <c r="K36" s="4"/>
    </row>
    <row r="37" spans="1:11" x14ac:dyDescent="0.25">
      <c r="A37" s="15"/>
      <c r="B37" s="16">
        <v>464</v>
      </c>
      <c r="C37" s="17" t="s">
        <v>236</v>
      </c>
      <c r="D37" s="18">
        <v>16.539489999999994</v>
      </c>
      <c r="E37" s="19">
        <v>18.802788</v>
      </c>
      <c r="F37" s="19">
        <f t="shared" si="0"/>
        <v>1.1052253200000002</v>
      </c>
      <c r="G37" s="19">
        <v>0</v>
      </c>
      <c r="H37" s="19">
        <v>1.1052253200000002</v>
      </c>
      <c r="I37" s="20">
        <f t="shared" si="1"/>
        <v>0</v>
      </c>
      <c r="J37" s="21">
        <f t="shared" si="2"/>
        <v>5.8779863922307704E-2</v>
      </c>
      <c r="K37" s="4"/>
    </row>
    <row r="38" spans="1:11" ht="15.75" thickBot="1" x14ac:dyDescent="0.3">
      <c r="A38" s="39" t="s">
        <v>238</v>
      </c>
      <c r="B38" s="56"/>
      <c r="C38" s="41"/>
      <c r="D38" s="42">
        <v>2.5000000000000001E-2</v>
      </c>
      <c r="E38" s="43">
        <v>0.29122700000000001</v>
      </c>
      <c r="F38" s="43">
        <f t="shared" si="0"/>
        <v>0</v>
      </c>
      <c r="G38" s="43">
        <v>0</v>
      </c>
      <c r="H38" s="43">
        <v>0</v>
      </c>
      <c r="I38" s="44">
        <f t="shared" si="1"/>
        <v>0</v>
      </c>
      <c r="J38" s="45">
        <f t="shared" si="2"/>
        <v>0</v>
      </c>
      <c r="K38" s="4"/>
    </row>
    <row r="39" spans="1:11" x14ac:dyDescent="0.25">
      <c r="D39" s="5"/>
      <c r="E39" s="5"/>
      <c r="F39" s="5"/>
      <c r="G39" s="5"/>
      <c r="H39" s="5"/>
      <c r="I39" s="4"/>
      <c r="J39" s="4"/>
      <c r="K3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96</v>
      </c>
      <c r="B1" s="47" t="s">
        <v>58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1419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3.025417</v>
      </c>
      <c r="I6" s="12">
        <v>3.6624319999999995</v>
      </c>
      <c r="J6" s="12">
        <v>0.21585515999999999</v>
      </c>
      <c r="K6" s="12">
        <v>0</v>
      </c>
      <c r="L6" s="12">
        <v>0.21585515999999999</v>
      </c>
      <c r="M6" s="13">
        <v>0</v>
      </c>
      <c r="N6" s="14">
        <v>5.8937656726459363E-2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2.7722959999999999</v>
      </c>
      <c r="I7" s="36">
        <f ca="1">SUM(I8:OFFSET(I6,MATCH("PROYECTOS",$A$8:$A$50,0),0))</f>
        <v>3.1470960000000003</v>
      </c>
      <c r="J7" s="36">
        <f ca="1">SUM(J8:OFFSET(J6,MATCH("PROYECTOS",$A$8:$A$50,0),0))</f>
        <v>0.13600115999999998</v>
      </c>
      <c r="K7" s="36">
        <f ca="1">SUM(K8:OFFSET(K6,MATCH("PROYECTOS",$A$8:$A$50,0),0))</f>
        <v>0</v>
      </c>
      <c r="L7" s="36">
        <f ca="1">SUM(L8:OFFSET(L6,MATCH("PROYECTOS",$A$8:$A$50,0),0))</f>
        <v>0.13600115999999998</v>
      </c>
      <c r="M7" s="37">
        <f ca="1">IFERROR(K7/I7,0)</f>
        <v>0</v>
      </c>
      <c r="N7" s="38">
        <f ca="1">IFERROR(SUM(K7,L7)/I7,0)</f>
        <v>4.3214811368957273E-2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0.93834899999999999</v>
      </c>
      <c r="I8" s="19">
        <v>0.93434899999999987</v>
      </c>
      <c r="J8" s="19">
        <f t="shared" ref="J8:J17" si="0">SUM(K8,L8)</f>
        <v>3.0647349999999997E-2</v>
      </c>
      <c r="K8" s="19">
        <v>0</v>
      </c>
      <c r="L8" s="19">
        <v>3.0647349999999997E-2</v>
      </c>
      <c r="M8" s="20">
        <f t="shared" ref="M8:M18" si="1">IFERROR(K8/I8,0)</f>
        <v>0</v>
      </c>
      <c r="N8" s="21">
        <f t="shared" ref="N8:N18" si="2">IFERROR(SUM(K8,L8)/I8,0)</f>
        <v>3.2800752181465387E-2</v>
      </c>
      <c r="O8" s="68">
        <v>7.7279379999999995E-2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5004109</v>
      </c>
      <c r="C9" s="17" t="s">
        <v>1424</v>
      </c>
      <c r="D9" s="66">
        <v>3000503</v>
      </c>
      <c r="E9" s="17" t="s">
        <v>1420</v>
      </c>
      <c r="F9" s="67">
        <v>313</v>
      </c>
      <c r="G9" s="17" t="s">
        <v>1433</v>
      </c>
      <c r="H9" s="18">
        <v>0.43483899999999998</v>
      </c>
      <c r="I9" s="19">
        <v>0.43483899999999998</v>
      </c>
      <c r="J9" s="19">
        <f t="shared" si="0"/>
        <v>1.781953E-2</v>
      </c>
      <c r="K9" s="19">
        <v>0</v>
      </c>
      <c r="L9" s="19">
        <v>1.781953E-2</v>
      </c>
      <c r="M9" s="20">
        <f t="shared" si="1"/>
        <v>0</v>
      </c>
      <c r="N9" s="21">
        <f t="shared" si="2"/>
        <v>4.0979603945368287E-2</v>
      </c>
      <c r="O9" s="68">
        <v>2.7796620000000001E-2</v>
      </c>
      <c r="P9" s="19">
        <v>0</v>
      </c>
      <c r="Q9" s="21">
        <f t="shared" ref="Q9:Q17" si="3">IFERROR(P9/O9,0)</f>
        <v>0</v>
      </c>
    </row>
    <row r="10" spans="1:17" ht="38.25" x14ac:dyDescent="0.25">
      <c r="A10" s="15"/>
      <c r="B10" s="17">
        <v>5004111</v>
      </c>
      <c r="C10" s="17" t="s">
        <v>1425</v>
      </c>
      <c r="D10" s="66">
        <v>3000504</v>
      </c>
      <c r="E10" s="17" t="s">
        <v>1421</v>
      </c>
      <c r="F10" s="67">
        <v>429</v>
      </c>
      <c r="G10" s="17" t="s">
        <v>630</v>
      </c>
      <c r="H10" s="18">
        <v>0.24152499999999999</v>
      </c>
      <c r="I10" s="19">
        <v>0.24152500000000002</v>
      </c>
      <c r="J10" s="19">
        <f t="shared" si="0"/>
        <v>1.4206009999999998E-2</v>
      </c>
      <c r="K10" s="19">
        <v>0</v>
      </c>
      <c r="L10" s="19">
        <v>1.4206009999999998E-2</v>
      </c>
      <c r="M10" s="20">
        <f t="shared" si="1"/>
        <v>0</v>
      </c>
      <c r="N10" s="21">
        <f t="shared" si="2"/>
        <v>5.8817969154331837E-2</v>
      </c>
      <c r="O10" s="68">
        <v>1.6761149999999999E-2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5004112</v>
      </c>
      <c r="C11" s="17" t="s">
        <v>1426</v>
      </c>
      <c r="D11" s="66">
        <v>3000504</v>
      </c>
      <c r="E11" s="17" t="s">
        <v>1421</v>
      </c>
      <c r="F11" s="67">
        <v>535</v>
      </c>
      <c r="G11" s="17" t="s">
        <v>764</v>
      </c>
      <c r="H11" s="18">
        <v>0.16636000000000001</v>
      </c>
      <c r="I11" s="19">
        <v>0.16635999999999998</v>
      </c>
      <c r="J11" s="19">
        <f t="shared" si="0"/>
        <v>9.6000000000000002E-4</v>
      </c>
      <c r="K11" s="19">
        <v>0</v>
      </c>
      <c r="L11" s="19">
        <v>9.6000000000000002E-4</v>
      </c>
      <c r="M11" s="20">
        <f t="shared" si="1"/>
        <v>0</v>
      </c>
      <c r="N11" s="21">
        <f t="shared" si="2"/>
        <v>5.7706179370040885E-3</v>
      </c>
      <c r="O11" s="68">
        <v>-2.12E-5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5004113</v>
      </c>
      <c r="C12" s="17" t="s">
        <v>1427</v>
      </c>
      <c r="D12" s="66">
        <v>3000504</v>
      </c>
      <c r="E12" s="17" t="s">
        <v>1421</v>
      </c>
      <c r="F12" s="67">
        <v>201</v>
      </c>
      <c r="G12" s="17" t="s">
        <v>628</v>
      </c>
      <c r="H12" s="18">
        <v>4.3400000000000001E-2</v>
      </c>
      <c r="I12" s="19">
        <v>4.3400000000000001E-2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3.2000000000000003E-4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5004114</v>
      </c>
      <c r="C13" s="17" t="s">
        <v>1428</v>
      </c>
      <c r="D13" s="66">
        <v>3000505</v>
      </c>
      <c r="E13" s="17" t="s">
        <v>1422</v>
      </c>
      <c r="F13" s="67">
        <v>416</v>
      </c>
      <c r="G13" s="17" t="s">
        <v>665</v>
      </c>
      <c r="H13" s="18">
        <v>2.1000000000000001E-2</v>
      </c>
      <c r="I13" s="19">
        <v>2.1000000000000001E-2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5004319</v>
      </c>
      <c r="C14" s="17" t="s">
        <v>1429</v>
      </c>
      <c r="D14" s="66">
        <v>3000692</v>
      </c>
      <c r="E14" s="17" t="s">
        <v>1423</v>
      </c>
      <c r="F14" s="67">
        <v>455</v>
      </c>
      <c r="G14" s="17" t="s">
        <v>1434</v>
      </c>
      <c r="H14" s="18">
        <v>0.44851100000000005</v>
      </c>
      <c r="I14" s="19">
        <v>0.8233109999999999</v>
      </c>
      <c r="J14" s="19">
        <f t="shared" si="0"/>
        <v>5.4855770000000005E-2</v>
      </c>
      <c r="K14" s="19">
        <v>0</v>
      </c>
      <c r="L14" s="19">
        <v>5.4855770000000005E-2</v>
      </c>
      <c r="M14" s="20">
        <f t="shared" si="1"/>
        <v>0</v>
      </c>
      <c r="N14" s="21">
        <f t="shared" si="2"/>
        <v>6.6628248620509159E-2</v>
      </c>
      <c r="O14" s="68">
        <v>3.145535E-2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5005170</v>
      </c>
      <c r="C15" s="17" t="s">
        <v>1430</v>
      </c>
      <c r="D15" s="66">
        <v>3000504</v>
      </c>
      <c r="E15" s="17" t="s">
        <v>1421</v>
      </c>
      <c r="F15" s="67">
        <v>80</v>
      </c>
      <c r="G15" s="17" t="s">
        <v>316</v>
      </c>
      <c r="H15" s="18">
        <v>0.25016499999999997</v>
      </c>
      <c r="I15" s="19">
        <v>0.25416499999999997</v>
      </c>
      <c r="J15" s="19">
        <f t="shared" si="0"/>
        <v>5.0296500000000001E-3</v>
      </c>
      <c r="K15" s="19">
        <v>0</v>
      </c>
      <c r="L15" s="19">
        <v>5.0296500000000001E-3</v>
      </c>
      <c r="M15" s="20">
        <f t="shared" si="1"/>
        <v>0</v>
      </c>
      <c r="N15" s="21">
        <f t="shared" si="2"/>
        <v>1.9788916648633765E-2</v>
      </c>
      <c r="O15" s="68">
        <v>1.5006629999999998E-2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5005171</v>
      </c>
      <c r="C16" s="17" t="s">
        <v>1431</v>
      </c>
      <c r="D16" s="66">
        <v>3000504</v>
      </c>
      <c r="E16" s="17" t="s">
        <v>1421</v>
      </c>
      <c r="F16" s="67">
        <v>222</v>
      </c>
      <c r="G16" s="17" t="s">
        <v>1435</v>
      </c>
      <c r="H16" s="18">
        <v>3.1362000000000001E-2</v>
      </c>
      <c r="I16" s="19">
        <v>3.1362000000000001E-2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5005172</v>
      </c>
      <c r="C17" s="17" t="s">
        <v>1432</v>
      </c>
      <c r="D17" s="66">
        <v>3000692</v>
      </c>
      <c r="E17" s="17" t="s">
        <v>1423</v>
      </c>
      <c r="F17" s="67">
        <v>36</v>
      </c>
      <c r="G17" s="17" t="s">
        <v>537</v>
      </c>
      <c r="H17" s="18">
        <v>0.19678499999999999</v>
      </c>
      <c r="I17" s="19">
        <v>0.19678499999999999</v>
      </c>
      <c r="J17" s="19">
        <f t="shared" si="0"/>
        <v>1.2482849999999998E-2</v>
      </c>
      <c r="K17" s="19">
        <v>0</v>
      </c>
      <c r="L17" s="19">
        <v>1.2482849999999998E-2</v>
      </c>
      <c r="M17" s="20">
        <f t="shared" si="1"/>
        <v>0</v>
      </c>
      <c r="N17" s="21">
        <f t="shared" si="2"/>
        <v>6.3433950758441951E-2</v>
      </c>
      <c r="O17" s="68">
        <v>1.2627399999999999E-2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0.25312100000000015</v>
      </c>
      <c r="I18" s="43">
        <f t="shared" ref="I18:L18" ca="1" si="4">OFFSET(I18,-MATCH("PROYECTOS",$A$8:$A$50,0)-1,0)-(OFFSET(I18,-MATCH("PROYECTOS",$A$8:$A$50,0),0))</f>
        <v>0.51533599999999913</v>
      </c>
      <c r="J18" s="43">
        <f t="shared" ca="1" si="4"/>
        <v>7.9854000000000008E-2</v>
      </c>
      <c r="K18" s="43">
        <f t="shared" ca="1" si="4"/>
        <v>0</v>
      </c>
      <c r="L18" s="43">
        <f t="shared" ca="1" si="4"/>
        <v>7.9854000000000008E-2</v>
      </c>
      <c r="M18" s="44">
        <f t="shared" ca="1" si="1"/>
        <v>0</v>
      </c>
      <c r="N18" s="45">
        <f t="shared" ca="1" si="2"/>
        <v>0.15495521368582854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97</v>
      </c>
      <c r="B1" s="48" t="s">
        <v>59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1438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801.83764599999984</v>
      </c>
      <c r="E6" s="12">
        <v>801.83764599999984</v>
      </c>
      <c r="F6" s="12">
        <v>2.3599737400000005</v>
      </c>
      <c r="G6" s="12">
        <v>0</v>
      </c>
      <c r="H6" s="12">
        <v>2.3599737400000005</v>
      </c>
      <c r="I6" s="13">
        <v>0</v>
      </c>
      <c r="J6" s="14">
        <v>2.9432064605258018E-3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801.83764599999995</v>
      </c>
      <c r="E7" s="36">
        <f ca="1">SUM(E8:OFFSET(E6,MATCH("GOBIERNOS REGIONALES",$A$8:$A$50,0),0))</f>
        <v>801.83764599999995</v>
      </c>
      <c r="F7" s="36">
        <f ca="1">SUM(F8:OFFSET(F6,MATCH("GOBIERNOS REGIONALES",$A$8:$A$50,0),0))</f>
        <v>2.3599737399999996</v>
      </c>
      <c r="G7" s="36">
        <f ca="1">SUM(G8:OFFSET(G6,MATCH("GOBIERNOS REGIONALES",$A$8:$A$50,0),0))</f>
        <v>0</v>
      </c>
      <c r="H7" s="36">
        <f ca="1">SUM(H8:OFFSET(H6,MATCH("GOBIERNOS REGIONALES",$A$8:$A$50,0),0))</f>
        <v>2.3599737399999996</v>
      </c>
      <c r="I7" s="37">
        <f ca="1">IFERROR(G7/E7,0)</f>
        <v>0</v>
      </c>
      <c r="J7" s="38">
        <f ca="1">IFERROR(SUM(G7,H7)/E7,0)</f>
        <v>2.9432064605258005E-3</v>
      </c>
      <c r="K7" s="4"/>
    </row>
    <row r="8" spans="1:11" ht="25.5" x14ac:dyDescent="0.25">
      <c r="A8" s="15"/>
      <c r="B8" s="16">
        <v>40</v>
      </c>
      <c r="C8" s="17" t="s">
        <v>129</v>
      </c>
      <c r="D8" s="18">
        <v>801.83764599999995</v>
      </c>
      <c r="E8" s="19">
        <v>801.83764599999995</v>
      </c>
      <c r="F8" s="19">
        <f t="shared" ref="F8:F10" si="0">SUM(G8,H8)</f>
        <v>2.3599737399999996</v>
      </c>
      <c r="G8" s="19">
        <v>0</v>
      </c>
      <c r="H8" s="19">
        <v>2.3599737399999996</v>
      </c>
      <c r="I8" s="20">
        <f t="shared" ref="I8:I10" si="1">IFERROR(G8/E8,0)</f>
        <v>0</v>
      </c>
      <c r="J8" s="21">
        <f t="shared" ref="J8:J10" si="2">IFERROR(SUM(G8,H8)/E8,0)</f>
        <v>2.9432064605258005E-3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97</v>
      </c>
      <c r="B1" s="49" t="s">
        <v>59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1439</v>
      </c>
      <c r="L2" s="70" t="s">
        <v>1445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801.83764599999984</v>
      </c>
      <c r="E6" s="12">
        <f ca="1">SUM(E7:OFFSET(E7,50,0))</f>
        <v>801.83764599999984</v>
      </c>
      <c r="F6" s="12">
        <f ca="1">SUM(F7:OFFSET(F7,50,0))</f>
        <v>2.3599737400000005</v>
      </c>
      <c r="G6" s="12">
        <f ca="1">SUM(G7:OFFSET(G7,50,0))</f>
        <v>0</v>
      </c>
      <c r="H6" s="12">
        <f ca="1">SUM(H7:OFFSET(H7,50,0))</f>
        <v>2.3599737400000005</v>
      </c>
      <c r="I6" s="13">
        <f ca="1">IFERROR(G6/E6,0)</f>
        <v>0</v>
      </c>
      <c r="J6" s="14">
        <f ca="1">IFERROR(SUM(G6,H6)/E6,0)</f>
        <v>2.9432064605258018E-3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18.652048000000001</v>
      </c>
      <c r="E7" s="19">
        <v>18.632486</v>
      </c>
      <c r="F7" s="19">
        <f t="shared" ref="F7:F31" si="0">SUM(G7,H7)</f>
        <v>7.5320500000000026E-2</v>
      </c>
      <c r="G7" s="19">
        <v>0</v>
      </c>
      <c r="H7" s="19">
        <v>7.5320500000000026E-2</v>
      </c>
      <c r="I7" s="20">
        <f t="shared" ref="I7:I31" si="1">IFERROR(G7/E7,0)</f>
        <v>0</v>
      </c>
      <c r="J7" s="21">
        <f t="shared" ref="J7:J31" si="2">IFERROR(SUM(G7,H7)/E7,0)</f>
        <v>4.0424289061588466E-3</v>
      </c>
      <c r="K7" s="4"/>
      <c r="L7" t="s">
        <v>271</v>
      </c>
      <c r="M7" s="5">
        <v>3.5927199999999999E-2</v>
      </c>
      <c r="N7" s="69">
        <v>2.01706866147267E-2</v>
      </c>
    </row>
    <row r="8" spans="1:14" x14ac:dyDescent="0.25">
      <c r="A8" s="15"/>
      <c r="B8" s="53">
        <v>2</v>
      </c>
      <c r="C8" s="17" t="s">
        <v>256</v>
      </c>
      <c r="D8" s="18">
        <v>50.149453999999999</v>
      </c>
      <c r="E8" s="19">
        <v>50.115687999999999</v>
      </c>
      <c r="F8" s="19">
        <f t="shared" si="0"/>
        <v>8.9118000000000031E-2</v>
      </c>
      <c r="G8" s="19">
        <v>0</v>
      </c>
      <c r="H8" s="19">
        <v>8.9118000000000031E-2</v>
      </c>
      <c r="I8" s="20">
        <f t="shared" si="1"/>
        <v>0</v>
      </c>
      <c r="J8" s="21">
        <f t="shared" si="2"/>
        <v>1.7782455665379677E-3</v>
      </c>
      <c r="K8" s="4"/>
      <c r="L8" t="s">
        <v>269</v>
      </c>
      <c r="M8" s="5">
        <v>0.63671921999999992</v>
      </c>
      <c r="N8" s="69">
        <v>1.2858084314337652E-2</v>
      </c>
    </row>
    <row r="9" spans="1:14" x14ac:dyDescent="0.25">
      <c r="A9" s="15"/>
      <c r="B9" s="53">
        <v>3</v>
      </c>
      <c r="C9" s="17" t="s">
        <v>257</v>
      </c>
      <c r="D9" s="18">
        <v>43.012430999999999</v>
      </c>
      <c r="E9" s="19">
        <v>43.122138999999997</v>
      </c>
      <c r="F9" s="19">
        <f t="shared" si="0"/>
        <v>9.2543050000000029E-2</v>
      </c>
      <c r="G9" s="19">
        <v>0</v>
      </c>
      <c r="H9" s="19">
        <v>9.2543050000000029E-2</v>
      </c>
      <c r="I9" s="20">
        <f t="shared" si="1"/>
        <v>0</v>
      </c>
      <c r="J9" s="21">
        <f t="shared" si="2"/>
        <v>2.1460681716182965E-3</v>
      </c>
      <c r="K9" s="4"/>
      <c r="L9" t="s">
        <v>277</v>
      </c>
      <c r="M9" s="5">
        <v>3.4044000000000005E-2</v>
      </c>
      <c r="N9" s="69">
        <v>1.0008787529645787E-2</v>
      </c>
    </row>
    <row r="10" spans="1:14" x14ac:dyDescent="0.25">
      <c r="A10" s="15"/>
      <c r="B10" s="53">
        <v>4</v>
      </c>
      <c r="C10" s="17" t="s">
        <v>258</v>
      </c>
      <c r="D10" s="18">
        <v>13.811676</v>
      </c>
      <c r="E10" s="19">
        <v>13.749888</v>
      </c>
      <c r="F10" s="19">
        <f t="shared" si="0"/>
        <v>6.1006500000000005E-2</v>
      </c>
      <c r="G10" s="19">
        <v>0</v>
      </c>
      <c r="H10" s="19">
        <v>6.1006500000000005E-2</v>
      </c>
      <c r="I10" s="20">
        <f t="shared" si="1"/>
        <v>0</v>
      </c>
      <c r="J10" s="21">
        <f t="shared" si="2"/>
        <v>4.4368725039796693E-3</v>
      </c>
      <c r="K10" s="4"/>
      <c r="L10" t="s">
        <v>272</v>
      </c>
      <c r="M10" s="5">
        <v>4.2117899999999993E-2</v>
      </c>
      <c r="N10" s="69">
        <v>9.1647278775677521E-3</v>
      </c>
    </row>
    <row r="11" spans="1:14" x14ac:dyDescent="0.25">
      <c r="A11" s="15"/>
      <c r="B11" s="53">
        <v>5</v>
      </c>
      <c r="C11" s="17" t="s">
        <v>259</v>
      </c>
      <c r="D11" s="18">
        <v>51.610752999999995</v>
      </c>
      <c r="E11" s="19">
        <v>51.629472</v>
      </c>
      <c r="F11" s="19">
        <f t="shared" si="0"/>
        <v>9.1300780000000012E-2</v>
      </c>
      <c r="G11" s="19">
        <v>0</v>
      </c>
      <c r="H11" s="19">
        <v>9.1300780000000012E-2</v>
      </c>
      <c r="I11" s="20">
        <f t="shared" si="1"/>
        <v>0</v>
      </c>
      <c r="J11" s="21">
        <f t="shared" si="2"/>
        <v>1.7683849255711933E-3</v>
      </c>
      <c r="K11" s="4"/>
      <c r="L11" t="s">
        <v>278</v>
      </c>
      <c r="M11" s="5">
        <v>3.03485E-2</v>
      </c>
      <c r="N11" s="69">
        <v>5.8273476058882364E-3</v>
      </c>
    </row>
    <row r="12" spans="1:14" x14ac:dyDescent="0.25">
      <c r="A12" s="15"/>
      <c r="B12" s="53">
        <v>6</v>
      </c>
      <c r="C12" s="17" t="s">
        <v>260</v>
      </c>
      <c r="D12" s="18">
        <v>81.529648999999992</v>
      </c>
      <c r="E12" s="19">
        <v>81.678268999999986</v>
      </c>
      <c r="F12" s="19">
        <f t="shared" si="0"/>
        <v>0.1363085</v>
      </c>
      <c r="G12" s="19">
        <v>0</v>
      </c>
      <c r="H12" s="19">
        <v>0.1363085</v>
      </c>
      <c r="I12" s="20">
        <f t="shared" si="1"/>
        <v>0</v>
      </c>
      <c r="J12" s="21">
        <f t="shared" si="2"/>
        <v>1.6688465814573032E-3</v>
      </c>
      <c r="K12" s="4"/>
      <c r="L12" t="s">
        <v>279</v>
      </c>
      <c r="M12" s="5">
        <v>6.3886800000000007E-2</v>
      </c>
      <c r="N12" s="69">
        <v>4.9377074951569176E-3</v>
      </c>
    </row>
    <row r="13" spans="1:14" x14ac:dyDescent="0.25">
      <c r="A13" s="15"/>
      <c r="B13" s="53">
        <v>7</v>
      </c>
      <c r="C13" s="17" t="s">
        <v>261</v>
      </c>
      <c r="D13" s="18">
        <v>5.2885439999999999</v>
      </c>
      <c r="E13" s="19">
        <v>5.2922830000000003</v>
      </c>
      <c r="F13" s="19">
        <f t="shared" si="0"/>
        <v>4.7139999999999994E-3</v>
      </c>
      <c r="G13" s="19">
        <v>0</v>
      </c>
      <c r="H13" s="19">
        <v>4.7139999999999994E-3</v>
      </c>
      <c r="I13" s="20">
        <f t="shared" si="1"/>
        <v>0</v>
      </c>
      <c r="J13" s="21">
        <f t="shared" si="2"/>
        <v>8.9073090006713536E-4</v>
      </c>
      <c r="K13" s="4"/>
      <c r="L13" t="s">
        <v>273</v>
      </c>
      <c r="M13" s="5">
        <v>4.5718000000000002E-2</v>
      </c>
      <c r="N13" s="69">
        <v>4.8119585980842053E-3</v>
      </c>
    </row>
    <row r="14" spans="1:14" x14ac:dyDescent="0.25">
      <c r="A14" s="15"/>
      <c r="B14" s="53">
        <v>8</v>
      </c>
      <c r="C14" s="17" t="s">
        <v>262</v>
      </c>
      <c r="D14" s="18">
        <v>56.095122000000003</v>
      </c>
      <c r="E14" s="19">
        <v>56.284893000000004</v>
      </c>
      <c r="F14" s="19">
        <f t="shared" si="0"/>
        <v>0.11228458999999999</v>
      </c>
      <c r="G14" s="19">
        <v>0</v>
      </c>
      <c r="H14" s="19">
        <v>0.11228458999999999</v>
      </c>
      <c r="I14" s="20">
        <f t="shared" si="1"/>
        <v>0</v>
      </c>
      <c r="J14" s="21">
        <f t="shared" si="2"/>
        <v>1.994932992055257E-3</v>
      </c>
      <c r="K14" s="4"/>
      <c r="L14" t="s">
        <v>258</v>
      </c>
      <c r="M14" s="5">
        <v>6.1006500000000005E-2</v>
      </c>
      <c r="N14" s="69">
        <v>4.4368725039796693E-3</v>
      </c>
    </row>
    <row r="15" spans="1:14" x14ac:dyDescent="0.25">
      <c r="A15" s="15"/>
      <c r="B15" s="53">
        <v>9</v>
      </c>
      <c r="C15" s="17" t="s">
        <v>263</v>
      </c>
      <c r="D15" s="18">
        <v>36.066024000000006</v>
      </c>
      <c r="E15" s="19">
        <v>36.235396000000001</v>
      </c>
      <c r="F15" s="19">
        <f t="shared" si="0"/>
        <v>9.7899500000000028E-2</v>
      </c>
      <c r="G15" s="19">
        <v>0</v>
      </c>
      <c r="H15" s="19">
        <v>9.7899500000000028E-2</v>
      </c>
      <c r="I15" s="20">
        <f t="shared" si="1"/>
        <v>0</v>
      </c>
      <c r="J15" s="21">
        <f t="shared" si="2"/>
        <v>2.7017643190652592E-3</v>
      </c>
      <c r="K15" s="4"/>
      <c r="L15" t="s">
        <v>270</v>
      </c>
      <c r="M15" s="5">
        <v>0.114713</v>
      </c>
      <c r="N15" s="69">
        <v>4.3511139960157111E-3</v>
      </c>
    </row>
    <row r="16" spans="1:14" x14ac:dyDescent="0.25">
      <c r="A16" s="15"/>
      <c r="B16" s="53">
        <v>10</v>
      </c>
      <c r="C16" s="17" t="s">
        <v>264</v>
      </c>
      <c r="D16" s="18">
        <v>46.858089999999997</v>
      </c>
      <c r="E16" s="19">
        <v>46.835161999999997</v>
      </c>
      <c r="F16" s="19">
        <f t="shared" si="0"/>
        <v>8.2710000000000006E-2</v>
      </c>
      <c r="G16" s="19">
        <v>0</v>
      </c>
      <c r="H16" s="19">
        <v>8.2710000000000006E-2</v>
      </c>
      <c r="I16" s="20">
        <f t="shared" si="1"/>
        <v>0</v>
      </c>
      <c r="J16" s="21">
        <f t="shared" si="2"/>
        <v>1.7659808671100575E-3</v>
      </c>
      <c r="K16" s="4"/>
      <c r="L16" t="s">
        <v>255</v>
      </c>
      <c r="M16" s="5">
        <v>7.5320500000000026E-2</v>
      </c>
      <c r="N16" s="69">
        <v>4.0424289061588466E-3</v>
      </c>
    </row>
    <row r="17" spans="1:14" x14ac:dyDescent="0.25">
      <c r="A17" s="15"/>
      <c r="B17" s="53">
        <v>11</v>
      </c>
      <c r="C17" s="17" t="s">
        <v>265</v>
      </c>
      <c r="D17" s="18">
        <v>9.158688999999999</v>
      </c>
      <c r="E17" s="19">
        <v>9.114075999999999</v>
      </c>
      <c r="F17" s="19">
        <f t="shared" si="0"/>
        <v>3.2980000000000002E-2</v>
      </c>
      <c r="G17" s="19">
        <v>0</v>
      </c>
      <c r="H17" s="19">
        <v>3.2980000000000002E-2</v>
      </c>
      <c r="I17" s="20">
        <f t="shared" si="1"/>
        <v>0</v>
      </c>
      <c r="J17" s="21">
        <f t="shared" si="2"/>
        <v>3.618578559143023E-3</v>
      </c>
      <c r="K17" s="4"/>
      <c r="L17" t="s">
        <v>265</v>
      </c>
      <c r="M17" s="5">
        <v>3.2980000000000002E-2</v>
      </c>
      <c r="N17" s="69">
        <v>3.618578559143023E-3</v>
      </c>
    </row>
    <row r="18" spans="1:14" x14ac:dyDescent="0.25">
      <c r="A18" s="15"/>
      <c r="B18" s="53">
        <v>12</v>
      </c>
      <c r="C18" s="17" t="s">
        <v>266</v>
      </c>
      <c r="D18" s="18">
        <v>35.061236999999998</v>
      </c>
      <c r="E18" s="19">
        <v>34.991965</v>
      </c>
      <c r="F18" s="19">
        <f t="shared" si="0"/>
        <v>9.1045199999999993E-2</v>
      </c>
      <c r="G18" s="19">
        <v>0</v>
      </c>
      <c r="H18" s="19">
        <v>9.1045199999999993E-2</v>
      </c>
      <c r="I18" s="20">
        <f t="shared" si="1"/>
        <v>0</v>
      </c>
      <c r="J18" s="21">
        <f t="shared" si="2"/>
        <v>2.6018887478882649E-3</v>
      </c>
      <c r="K18" s="4"/>
      <c r="L18" t="s">
        <v>263</v>
      </c>
      <c r="M18" s="5">
        <v>9.7899500000000028E-2</v>
      </c>
      <c r="N18" s="69">
        <v>2.7017643190652592E-3</v>
      </c>
    </row>
    <row r="19" spans="1:14" x14ac:dyDescent="0.25">
      <c r="A19" s="15"/>
      <c r="B19" s="53">
        <v>13</v>
      </c>
      <c r="C19" s="17" t="s">
        <v>267</v>
      </c>
      <c r="D19" s="18">
        <v>36.701832999999993</v>
      </c>
      <c r="E19" s="19">
        <v>36.781892999999997</v>
      </c>
      <c r="F19" s="19">
        <f t="shared" si="0"/>
        <v>8.8052499999999992E-2</v>
      </c>
      <c r="G19" s="19">
        <v>0</v>
      </c>
      <c r="H19" s="19">
        <v>8.8052499999999992E-2</v>
      </c>
      <c r="I19" s="20">
        <f t="shared" si="1"/>
        <v>0</v>
      </c>
      <c r="J19" s="21">
        <f t="shared" si="2"/>
        <v>2.3939088724987592E-3</v>
      </c>
      <c r="K19" s="4"/>
      <c r="L19" t="s">
        <v>266</v>
      </c>
      <c r="M19" s="5">
        <v>9.1045199999999993E-2</v>
      </c>
      <c r="N19" s="69">
        <v>2.6018887478882649E-3</v>
      </c>
    </row>
    <row r="20" spans="1:14" x14ac:dyDescent="0.25">
      <c r="A20" s="15"/>
      <c r="B20" s="53">
        <v>14</v>
      </c>
      <c r="C20" s="17" t="s">
        <v>268</v>
      </c>
      <c r="D20" s="18">
        <v>25.899158999999997</v>
      </c>
      <c r="E20" s="19">
        <v>25.829239999999999</v>
      </c>
      <c r="F20" s="19">
        <f t="shared" si="0"/>
        <v>5.5062999999999994E-2</v>
      </c>
      <c r="G20" s="19">
        <v>0</v>
      </c>
      <c r="H20" s="19">
        <v>5.5062999999999994E-2</v>
      </c>
      <c r="I20" s="20">
        <f t="shared" si="1"/>
        <v>0</v>
      </c>
      <c r="J20" s="21">
        <f t="shared" si="2"/>
        <v>2.1318087562777689E-3</v>
      </c>
      <c r="K20" s="4"/>
      <c r="L20" t="s">
        <v>267</v>
      </c>
      <c r="M20" s="5">
        <v>8.8052499999999992E-2</v>
      </c>
      <c r="N20" s="69">
        <v>2.3939088724987592E-3</v>
      </c>
    </row>
    <row r="21" spans="1:14" x14ac:dyDescent="0.25">
      <c r="A21" s="15"/>
      <c r="B21" s="53">
        <v>15</v>
      </c>
      <c r="C21" s="17" t="s">
        <v>269</v>
      </c>
      <c r="D21" s="18">
        <v>49.945987999999993</v>
      </c>
      <c r="E21" s="19">
        <v>49.518979999999999</v>
      </c>
      <c r="F21" s="19">
        <f t="shared" si="0"/>
        <v>0.63671921999999992</v>
      </c>
      <c r="G21" s="19">
        <v>0</v>
      </c>
      <c r="H21" s="19">
        <v>0.63671921999999992</v>
      </c>
      <c r="I21" s="20">
        <f t="shared" si="1"/>
        <v>0</v>
      </c>
      <c r="J21" s="21">
        <f t="shared" si="2"/>
        <v>1.2858084314337652E-2</v>
      </c>
      <c r="K21" s="4"/>
      <c r="L21" t="s">
        <v>276</v>
      </c>
      <c r="M21" s="5">
        <v>6.3913499999999998E-2</v>
      </c>
      <c r="N21" s="69">
        <v>2.3525794541946463E-3</v>
      </c>
    </row>
    <row r="22" spans="1:14" x14ac:dyDescent="0.25">
      <c r="A22" s="15"/>
      <c r="B22" s="53">
        <v>16</v>
      </c>
      <c r="C22" s="17" t="s">
        <v>270</v>
      </c>
      <c r="D22" s="18">
        <v>26.214043</v>
      </c>
      <c r="E22" s="19">
        <v>26.364052999999998</v>
      </c>
      <c r="F22" s="19">
        <f t="shared" si="0"/>
        <v>0.114713</v>
      </c>
      <c r="G22" s="19">
        <v>0</v>
      </c>
      <c r="H22" s="19">
        <v>0.114713</v>
      </c>
      <c r="I22" s="20">
        <f t="shared" si="1"/>
        <v>0</v>
      </c>
      <c r="J22" s="21">
        <f t="shared" si="2"/>
        <v>4.3511139960157111E-3</v>
      </c>
      <c r="K22" s="4"/>
      <c r="L22" t="s">
        <v>257</v>
      </c>
      <c r="M22" s="5">
        <v>9.2543050000000029E-2</v>
      </c>
      <c r="N22" s="69">
        <v>2.1460681716182965E-3</v>
      </c>
    </row>
    <row r="23" spans="1:14" x14ac:dyDescent="0.25">
      <c r="A23" s="15"/>
      <c r="B23" s="53">
        <v>17</v>
      </c>
      <c r="C23" s="17" t="s">
        <v>271</v>
      </c>
      <c r="D23" s="18">
        <v>1.787474</v>
      </c>
      <c r="E23" s="19">
        <v>1.7811590000000002</v>
      </c>
      <c r="F23" s="19">
        <f t="shared" si="0"/>
        <v>3.5927199999999999E-2</v>
      </c>
      <c r="G23" s="19">
        <v>0</v>
      </c>
      <c r="H23" s="19">
        <v>3.5927199999999999E-2</v>
      </c>
      <c r="I23" s="20">
        <f t="shared" si="1"/>
        <v>0</v>
      </c>
      <c r="J23" s="21">
        <f t="shared" si="2"/>
        <v>2.01706866147267E-2</v>
      </c>
      <c r="K23" s="4"/>
      <c r="L23" t="s">
        <v>268</v>
      </c>
      <c r="M23" s="5">
        <v>5.5062999999999994E-2</v>
      </c>
      <c r="N23" s="69">
        <v>2.1318087562777689E-3</v>
      </c>
    </row>
    <row r="24" spans="1:14" x14ac:dyDescent="0.25">
      <c r="A24" s="15"/>
      <c r="B24" s="53">
        <v>18</v>
      </c>
      <c r="C24" s="17" t="s">
        <v>272</v>
      </c>
      <c r="D24" s="18">
        <v>4.6230560000000001</v>
      </c>
      <c r="E24" s="19">
        <v>4.5956519999999994</v>
      </c>
      <c r="F24" s="19">
        <f t="shared" si="0"/>
        <v>4.2117899999999993E-2</v>
      </c>
      <c r="G24" s="19">
        <v>0</v>
      </c>
      <c r="H24" s="19">
        <v>4.2117899999999993E-2</v>
      </c>
      <c r="I24" s="20">
        <f t="shared" si="1"/>
        <v>0</v>
      </c>
      <c r="J24" s="21">
        <f t="shared" si="2"/>
        <v>9.1647278775677521E-3</v>
      </c>
      <c r="K24" s="4"/>
      <c r="L24" t="s">
        <v>262</v>
      </c>
      <c r="M24" s="5">
        <v>0.11228458999999999</v>
      </c>
      <c r="N24" s="69">
        <v>1.994932992055257E-3</v>
      </c>
    </row>
    <row r="25" spans="1:14" x14ac:dyDescent="0.25">
      <c r="A25" s="15"/>
      <c r="B25" s="53">
        <v>19</v>
      </c>
      <c r="C25" s="17" t="s">
        <v>273</v>
      </c>
      <c r="D25" s="18">
        <v>9.5228450000000002</v>
      </c>
      <c r="E25" s="19">
        <v>9.5009130000000006</v>
      </c>
      <c r="F25" s="19">
        <f t="shared" si="0"/>
        <v>4.5718000000000002E-2</v>
      </c>
      <c r="G25" s="19">
        <v>0</v>
      </c>
      <c r="H25" s="19">
        <v>4.5718000000000002E-2</v>
      </c>
      <c r="I25" s="20">
        <f t="shared" si="1"/>
        <v>0</v>
      </c>
      <c r="J25" s="21">
        <f t="shared" si="2"/>
        <v>4.8119585980842053E-3</v>
      </c>
      <c r="K25" s="4"/>
      <c r="L25" t="s">
        <v>256</v>
      </c>
      <c r="M25" s="5">
        <v>8.9118000000000031E-2</v>
      </c>
      <c r="N25" s="69">
        <v>1.7782455665379677E-3</v>
      </c>
    </row>
    <row r="26" spans="1:14" x14ac:dyDescent="0.25">
      <c r="A26" s="15"/>
      <c r="B26" s="53">
        <v>20</v>
      </c>
      <c r="C26" s="17" t="s">
        <v>274</v>
      </c>
      <c r="D26" s="18">
        <v>58.865150999999997</v>
      </c>
      <c r="E26" s="19">
        <v>58.853501000000001</v>
      </c>
      <c r="F26" s="19">
        <f t="shared" si="0"/>
        <v>8.112599999999999E-2</v>
      </c>
      <c r="G26" s="19">
        <v>0</v>
      </c>
      <c r="H26" s="19">
        <v>8.112599999999999E-2</v>
      </c>
      <c r="I26" s="20">
        <f t="shared" si="1"/>
        <v>0</v>
      </c>
      <c r="J26" s="21">
        <f t="shared" si="2"/>
        <v>1.3784396615589612E-3</v>
      </c>
      <c r="K26" s="4"/>
      <c r="L26" t="s">
        <v>259</v>
      </c>
      <c r="M26" s="5">
        <v>9.1300780000000012E-2</v>
      </c>
      <c r="N26" s="69">
        <v>1.7683849255711933E-3</v>
      </c>
    </row>
    <row r="27" spans="1:14" x14ac:dyDescent="0.25">
      <c r="A27" s="15"/>
      <c r="B27" s="53">
        <v>21</v>
      </c>
      <c r="C27" s="17" t="s">
        <v>275</v>
      </c>
      <c r="D27" s="18">
        <v>92.232615999999993</v>
      </c>
      <c r="E27" s="19">
        <v>92.215213999999989</v>
      </c>
      <c r="F27" s="19">
        <f t="shared" si="0"/>
        <v>0.1011135</v>
      </c>
      <c r="G27" s="19">
        <v>0</v>
      </c>
      <c r="H27" s="19">
        <v>0.1011135</v>
      </c>
      <c r="I27" s="20">
        <f t="shared" si="1"/>
        <v>0</v>
      </c>
      <c r="J27" s="21">
        <f t="shared" si="2"/>
        <v>1.0964947714592953E-3</v>
      </c>
      <c r="K27" s="4"/>
      <c r="L27" t="s">
        <v>264</v>
      </c>
      <c r="M27" s="5">
        <v>8.2710000000000006E-2</v>
      </c>
      <c r="N27" s="69">
        <v>1.7659808671100575E-3</v>
      </c>
    </row>
    <row r="28" spans="1:14" x14ac:dyDescent="0.25">
      <c r="A28" s="15"/>
      <c r="B28" s="53">
        <v>22</v>
      </c>
      <c r="C28" s="17" t="s">
        <v>276</v>
      </c>
      <c r="D28" s="18">
        <v>27.167997000000003</v>
      </c>
      <c r="E28" s="19">
        <v>27.167414000000001</v>
      </c>
      <c r="F28" s="19">
        <f t="shared" si="0"/>
        <v>6.3913499999999998E-2</v>
      </c>
      <c r="G28" s="19">
        <v>0</v>
      </c>
      <c r="H28" s="19">
        <v>6.3913499999999998E-2</v>
      </c>
      <c r="I28" s="20">
        <f t="shared" si="1"/>
        <v>0</v>
      </c>
      <c r="J28" s="21">
        <f t="shared" si="2"/>
        <v>2.3525794541946463E-3</v>
      </c>
      <c r="K28" s="4"/>
      <c r="L28" t="s">
        <v>260</v>
      </c>
      <c r="M28" s="5">
        <v>0.1363085</v>
      </c>
      <c r="N28" s="69">
        <v>1.6688465814573032E-3</v>
      </c>
    </row>
    <row r="29" spans="1:14" x14ac:dyDescent="0.25">
      <c r="A29" s="15"/>
      <c r="B29" s="53">
        <v>23</v>
      </c>
      <c r="C29" s="17" t="s">
        <v>277</v>
      </c>
      <c r="D29" s="18">
        <v>3.44015</v>
      </c>
      <c r="E29" s="19">
        <v>3.401411</v>
      </c>
      <c r="F29" s="19">
        <f t="shared" si="0"/>
        <v>3.4044000000000005E-2</v>
      </c>
      <c r="G29" s="19">
        <v>0</v>
      </c>
      <c r="H29" s="19">
        <v>3.4044000000000005E-2</v>
      </c>
      <c r="I29" s="20">
        <f t="shared" si="1"/>
        <v>0</v>
      </c>
      <c r="J29" s="21">
        <f t="shared" si="2"/>
        <v>1.0008787529645787E-2</v>
      </c>
      <c r="K29" s="4"/>
      <c r="L29" t="s">
        <v>274</v>
      </c>
      <c r="M29" s="5">
        <v>8.112599999999999E-2</v>
      </c>
      <c r="N29" s="69">
        <v>1.3784396615589612E-3</v>
      </c>
    </row>
    <row r="30" spans="1:14" x14ac:dyDescent="0.25">
      <c r="A30" s="15"/>
      <c r="B30" s="53">
        <v>24</v>
      </c>
      <c r="C30" s="17" t="s">
        <v>278</v>
      </c>
      <c r="D30" s="18">
        <v>5.2454989999999997</v>
      </c>
      <c r="E30" s="19">
        <v>5.2079439999999995</v>
      </c>
      <c r="F30" s="19">
        <f t="shared" si="0"/>
        <v>3.03485E-2</v>
      </c>
      <c r="G30" s="19">
        <v>0</v>
      </c>
      <c r="H30" s="19">
        <v>3.03485E-2</v>
      </c>
      <c r="I30" s="20">
        <f t="shared" si="1"/>
        <v>0</v>
      </c>
      <c r="J30" s="21">
        <f t="shared" si="2"/>
        <v>5.8273476058882364E-3</v>
      </c>
      <c r="K30" s="4"/>
      <c r="L30" t="s">
        <v>275</v>
      </c>
      <c r="M30" s="5">
        <v>0.1011135</v>
      </c>
      <c r="N30" s="69">
        <v>1.0964947714592953E-3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12.898117999999998</v>
      </c>
      <c r="E31" s="26">
        <v>12.938554999999999</v>
      </c>
      <c r="F31" s="26">
        <f t="shared" si="0"/>
        <v>6.3886800000000007E-2</v>
      </c>
      <c r="G31" s="26">
        <v>0</v>
      </c>
      <c r="H31" s="26">
        <v>6.3886800000000007E-2</v>
      </c>
      <c r="I31" s="27">
        <f t="shared" si="1"/>
        <v>0</v>
      </c>
      <c r="J31" s="28">
        <f t="shared" si="2"/>
        <v>4.9377074951569176E-3</v>
      </c>
      <c r="K31" s="4"/>
      <c r="L31" t="s">
        <v>261</v>
      </c>
      <c r="M31" s="5">
        <v>4.7139999999999994E-3</v>
      </c>
      <c r="N31" s="69">
        <v>8.9073090006713536E-4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8" width="0" hidden="1" customWidth="1"/>
  </cols>
  <sheetData>
    <row r="1" spans="1:11" ht="15.75" x14ac:dyDescent="0.25">
      <c r="A1" s="48">
        <v>97</v>
      </c>
      <c r="B1" s="47" t="s">
        <v>59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1440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801.83764599999984</v>
      </c>
      <c r="E6" s="12">
        <v>801.83764599999984</v>
      </c>
      <c r="F6" s="12">
        <v>2.3599737400000005</v>
      </c>
      <c r="G6" s="12">
        <v>0</v>
      </c>
      <c r="H6" s="12">
        <v>2.3599737400000005</v>
      </c>
      <c r="I6" s="13">
        <v>0</v>
      </c>
      <c r="J6" s="14">
        <v>2.9432064605258018E-3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801.83764599999995</v>
      </c>
      <c r="E7" s="36">
        <f ca="1">SUM(E8:OFFSET(E6,MATCH("PROYECTOS",$A$8:$A$50,0),0))</f>
        <v>801.83764600000006</v>
      </c>
      <c r="F7" s="36">
        <f ca="1">SUM(F8:OFFSET(F6,MATCH("PROYECTOS",$A$8:$A$50,0),0))</f>
        <v>2.35997374</v>
      </c>
      <c r="G7" s="36">
        <f ca="1">SUM(G8:OFFSET(G6,MATCH("PROYECTOS",$A$8:$A$50,0),0))</f>
        <v>0</v>
      </c>
      <c r="H7" s="36">
        <f ca="1">SUM(H8:OFFSET(H6,MATCH("PROYECTOS",$A$8:$A$50,0),0))</f>
        <v>2.35997374</v>
      </c>
      <c r="I7" s="37">
        <f ca="1">IFERROR(G7/E7,0)</f>
        <v>0</v>
      </c>
      <c r="J7" s="38">
        <f ca="1">IFERROR(SUM(G7,H7)/E7,0)</f>
        <v>2.9432064605258005E-3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9.2408469999999987</v>
      </c>
      <c r="E8" s="19">
        <v>9.0561340000000001</v>
      </c>
      <c r="F8" s="19">
        <f t="shared" ref="F8:F9" si="0">SUM(G8,H8)</f>
        <v>0.41681221999999996</v>
      </c>
      <c r="G8" s="19">
        <v>0</v>
      </c>
      <c r="H8" s="19">
        <v>0.41681221999999996</v>
      </c>
      <c r="I8" s="20">
        <f t="shared" ref="I8:I10" si="1">IFERROR(G8/E8,0)</f>
        <v>0</v>
      </c>
      <c r="J8" s="21">
        <f t="shared" ref="J8:J10" si="2">IFERROR(SUM(G8,H8)/E8,0)</f>
        <v>4.6025403334358783E-2</v>
      </c>
      <c r="K8" s="4"/>
    </row>
    <row r="9" spans="1:11" ht="38.25" x14ac:dyDescent="0.25">
      <c r="A9" s="15"/>
      <c r="B9" s="17">
        <v>3000313</v>
      </c>
      <c r="C9" s="17" t="s">
        <v>1442</v>
      </c>
      <c r="D9" s="18">
        <v>792.59679899999992</v>
      </c>
      <c r="E9" s="19">
        <v>792.78151200000002</v>
      </c>
      <c r="F9" s="19">
        <f t="shared" si="0"/>
        <v>1.9431615200000003</v>
      </c>
      <c r="G9" s="19">
        <v>0</v>
      </c>
      <c r="H9" s="19">
        <v>1.9431615200000003</v>
      </c>
      <c r="I9" s="20">
        <f t="shared" si="1"/>
        <v>0</v>
      </c>
      <c r="J9" s="21">
        <f t="shared" si="2"/>
        <v>2.4510681576035546E-3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1446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4.6025403334358783E-2</v>
      </c>
    </row>
    <row r="17" spans="1:4" ht="39" thickBot="1" x14ac:dyDescent="0.3">
      <c r="A17" s="22"/>
      <c r="B17" s="24">
        <v>3000313</v>
      </c>
      <c r="C17" s="24" t="s">
        <v>1442</v>
      </c>
      <c r="D17" s="28">
        <v>2.4510681576035546E-3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97</v>
      </c>
      <c r="B1" s="47" t="s">
        <v>59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1441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801.83764599999984</v>
      </c>
      <c r="I6" s="12">
        <v>801.83764599999984</v>
      </c>
      <c r="J6" s="12">
        <v>2.3599737400000005</v>
      </c>
      <c r="K6" s="12">
        <v>0</v>
      </c>
      <c r="L6" s="12">
        <v>2.3599737400000005</v>
      </c>
      <c r="M6" s="13">
        <v>0</v>
      </c>
      <c r="N6" s="14">
        <v>2.9432064605258018E-3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801.83764599999995</v>
      </c>
      <c r="I7" s="36">
        <f ca="1">SUM(I8:OFFSET(I6,MATCH("PROYECTOS",$A$8:$A$50,0),0))</f>
        <v>801.83764599999995</v>
      </c>
      <c r="J7" s="36">
        <f ca="1">SUM(J8:OFFSET(J6,MATCH("PROYECTOS",$A$8:$A$50,0),0))</f>
        <v>2.35997374</v>
      </c>
      <c r="K7" s="36">
        <f ca="1">SUM(K8:OFFSET(K6,MATCH("PROYECTOS",$A$8:$A$50,0),0))</f>
        <v>0</v>
      </c>
      <c r="L7" s="36">
        <f ca="1">SUM(L8:OFFSET(L6,MATCH("PROYECTOS",$A$8:$A$50,0),0))</f>
        <v>2.35997374</v>
      </c>
      <c r="M7" s="37">
        <f ca="1">IFERROR(K7/I7,0)</f>
        <v>0</v>
      </c>
      <c r="N7" s="38">
        <f ca="1">IFERROR(SUM(K7,L7)/I7,0)</f>
        <v>2.9432064605258009E-3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7.3202229999999977</v>
      </c>
      <c r="I8" s="19">
        <v>6.7296519999999989</v>
      </c>
      <c r="J8" s="19">
        <f t="shared" ref="J8:J11" si="0">SUM(K8,L8)</f>
        <v>0.32665876999999999</v>
      </c>
      <c r="K8" s="19">
        <v>0</v>
      </c>
      <c r="L8" s="19">
        <v>0.32665876999999999</v>
      </c>
      <c r="M8" s="20">
        <f t="shared" ref="M8:M12" si="1">IFERROR(K8/I8,0)</f>
        <v>0</v>
      </c>
      <c r="N8" s="21">
        <f t="shared" ref="N8:N12" si="2">IFERROR(SUM(K8,L8)/I8,0)</f>
        <v>4.8540217235601493E-2</v>
      </c>
      <c r="O8" s="68">
        <v>0.49005010999999998</v>
      </c>
      <c r="P8" s="19">
        <v>0</v>
      </c>
      <c r="Q8" s="21">
        <f>IFERROR(P8/O8,0)</f>
        <v>0</v>
      </c>
    </row>
    <row r="9" spans="1:17" x14ac:dyDescent="0.25">
      <c r="A9" s="15"/>
      <c r="B9" s="17">
        <v>5000276</v>
      </c>
      <c r="C9" s="17" t="s">
        <v>516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1.9206240000000001</v>
      </c>
      <c r="I9" s="19">
        <v>2.3264819999999999</v>
      </c>
      <c r="J9" s="19">
        <f t="shared" si="0"/>
        <v>9.0153449999999996E-2</v>
      </c>
      <c r="K9" s="19">
        <v>0</v>
      </c>
      <c r="L9" s="19">
        <v>9.0153449999999996E-2</v>
      </c>
      <c r="M9" s="20">
        <f t="shared" si="1"/>
        <v>0</v>
      </c>
      <c r="N9" s="21">
        <f t="shared" si="2"/>
        <v>3.8750976796725699E-2</v>
      </c>
      <c r="O9" s="68">
        <v>0.17163166000000002</v>
      </c>
      <c r="P9" s="19">
        <v>0</v>
      </c>
      <c r="Q9" s="21">
        <f t="shared" ref="Q9:Q11" si="3">IFERROR(P9/O9,0)</f>
        <v>0</v>
      </c>
    </row>
    <row r="10" spans="1:17" ht="38.25" x14ac:dyDescent="0.25">
      <c r="A10" s="15"/>
      <c r="B10" s="17">
        <v>5002952</v>
      </c>
      <c r="C10" s="17" t="s">
        <v>1443</v>
      </c>
      <c r="D10" s="66">
        <v>3000313</v>
      </c>
      <c r="E10" s="17" t="s">
        <v>1442</v>
      </c>
      <c r="F10" s="67">
        <v>86</v>
      </c>
      <c r="G10" s="17" t="s">
        <v>504</v>
      </c>
      <c r="H10" s="18">
        <v>763.70175199999994</v>
      </c>
      <c r="I10" s="19">
        <v>763.70175199999994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125.00000000000001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5004143</v>
      </c>
      <c r="C11" s="17" t="s">
        <v>1444</v>
      </c>
      <c r="D11" s="66">
        <v>3000313</v>
      </c>
      <c r="E11" s="17" t="s">
        <v>1442</v>
      </c>
      <c r="F11" s="67">
        <v>86</v>
      </c>
      <c r="G11" s="17" t="s">
        <v>504</v>
      </c>
      <c r="H11" s="18">
        <v>28.895046999999998</v>
      </c>
      <c r="I11" s="19">
        <v>29.079759999999993</v>
      </c>
      <c r="J11" s="19">
        <f t="shared" si="0"/>
        <v>1.9431615200000003</v>
      </c>
      <c r="K11" s="19">
        <v>0</v>
      </c>
      <c r="L11" s="19">
        <v>1.9431615200000003</v>
      </c>
      <c r="M11" s="20">
        <f t="shared" si="1"/>
        <v>0</v>
      </c>
      <c r="N11" s="21">
        <f t="shared" si="2"/>
        <v>6.6821786699752708E-2</v>
      </c>
      <c r="O11" s="68">
        <v>2.2161810999999996</v>
      </c>
      <c r="P11" s="19">
        <v>0</v>
      </c>
      <c r="Q11" s="21">
        <f t="shared" si="3"/>
        <v>0</v>
      </c>
    </row>
    <row r="12" spans="1:17" ht="15.75" thickBot="1" x14ac:dyDescent="0.3">
      <c r="A12" s="39" t="s">
        <v>299</v>
      </c>
      <c r="B12" s="41"/>
      <c r="C12" s="41"/>
      <c r="D12" s="63"/>
      <c r="E12" s="41"/>
      <c r="F12" s="64"/>
      <c r="G12" s="41"/>
      <c r="H12" s="42">
        <f ca="1">OFFSET(H12,-MATCH("PROYECTOS",$A$8:$A$50,0)-1,0)-(OFFSET(H12,-MATCH("PROYECTOS",$A$8:$A$50,0),0))</f>
        <v>0</v>
      </c>
      <c r="I12" s="43">
        <f t="shared" ref="I12:L12" ca="1" si="4">OFFSET(I12,-MATCH("PROYECTOS",$A$8:$A$50,0)-1,0)-(OFFSET(I12,-MATCH("PROYECTOS",$A$8:$A$50,0),0))</f>
        <v>0</v>
      </c>
      <c r="J12" s="43">
        <f t="shared" ca="1" si="4"/>
        <v>0</v>
      </c>
      <c r="K12" s="43">
        <f t="shared" ca="1" si="4"/>
        <v>0</v>
      </c>
      <c r="L12" s="43">
        <f t="shared" ca="1" si="4"/>
        <v>0</v>
      </c>
      <c r="M12" s="44">
        <f t="shared" ca="1" si="1"/>
        <v>0</v>
      </c>
      <c r="N12" s="45">
        <f t="shared" ca="1" si="2"/>
        <v>0</v>
      </c>
      <c r="O12" s="65"/>
      <c r="P12" s="43"/>
      <c r="Q12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98</v>
      </c>
      <c r="B1" s="48" t="s">
        <v>1447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1448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369.89777200000003</v>
      </c>
      <c r="E6" s="12">
        <v>369.49995900000005</v>
      </c>
      <c r="F6" s="12">
        <v>11.989869070000001</v>
      </c>
      <c r="G6" s="12">
        <v>0</v>
      </c>
      <c r="H6" s="12">
        <v>11.989869070000001</v>
      </c>
      <c r="I6" s="13">
        <v>0</v>
      </c>
      <c r="J6" s="14">
        <v>3.244890500786226E-2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367.35081100000019</v>
      </c>
      <c r="E7" s="36">
        <f ca="1">SUM(E8:OFFSET(E6,MATCH("GOBIERNOS REGIONALES",$A$8:$A$50,0),0))</f>
        <v>367.35081099999996</v>
      </c>
      <c r="F7" s="36">
        <f ca="1">SUM(F8:OFFSET(F6,MATCH("GOBIERNOS REGIONALES",$A$8:$A$50,0),0))</f>
        <v>11.989319070000008</v>
      </c>
      <c r="G7" s="36">
        <f ca="1">SUM(G8:OFFSET(G6,MATCH("GOBIERNOS REGIONALES",$A$8:$A$50,0),0))</f>
        <v>0</v>
      </c>
      <c r="H7" s="36">
        <f ca="1">SUM(H8:OFFSET(H6,MATCH("GOBIERNOS REGIONALES",$A$8:$A$50,0),0))</f>
        <v>11.989319070000008</v>
      </c>
      <c r="I7" s="37">
        <f ca="1">IFERROR(G7/E7,0)</f>
        <v>0</v>
      </c>
      <c r="J7" s="38">
        <f ca="1">IFERROR(SUM(G7,H7)/E7,0)</f>
        <v>3.26372467706353E-2</v>
      </c>
      <c r="K7" s="4"/>
    </row>
    <row r="8" spans="1:11" ht="25.5" x14ac:dyDescent="0.25">
      <c r="A8" s="15"/>
      <c r="B8" s="16">
        <v>40</v>
      </c>
      <c r="C8" s="17" t="s">
        <v>129</v>
      </c>
      <c r="D8" s="18">
        <v>367.35081100000019</v>
      </c>
      <c r="E8" s="19">
        <v>367.35081099999996</v>
      </c>
      <c r="F8" s="19">
        <f t="shared" ref="F8:F10" si="0">SUM(G8,H8)</f>
        <v>11.989319070000008</v>
      </c>
      <c r="G8" s="19">
        <v>0</v>
      </c>
      <c r="H8" s="19">
        <v>11.989319070000008</v>
      </c>
      <c r="I8" s="20">
        <f t="shared" ref="I8:I10" si="1">IFERROR(G8/E8,0)</f>
        <v>0</v>
      </c>
      <c r="J8" s="21">
        <f t="shared" ref="J8:J10" si="2">IFERROR(SUM(G8,H8)/E8,0)</f>
        <v>3.26372467706353E-2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2.5469609999999996</v>
      </c>
      <c r="E10" s="43">
        <v>2.1491479999999998</v>
      </c>
      <c r="F10" s="43">
        <f t="shared" si="0"/>
        <v>5.5000000000000003E-4</v>
      </c>
      <c r="G10" s="43">
        <v>0</v>
      </c>
      <c r="H10" s="43">
        <v>5.5000000000000003E-4</v>
      </c>
      <c r="I10" s="44">
        <f t="shared" si="1"/>
        <v>0</v>
      </c>
      <c r="J10" s="45">
        <f t="shared" si="2"/>
        <v>2.5591536739210145E-4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98</v>
      </c>
      <c r="B1" s="49" t="s">
        <v>1447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1449</v>
      </c>
      <c r="L2" s="70" t="s">
        <v>1461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369.89777200000003</v>
      </c>
      <c r="E6" s="12">
        <f ca="1">SUM(E7:OFFSET(E7,50,0))</f>
        <v>369.49995900000005</v>
      </c>
      <c r="F6" s="12">
        <f ca="1">SUM(F7:OFFSET(F7,50,0))</f>
        <v>11.989869070000001</v>
      </c>
      <c r="G6" s="12">
        <f ca="1">SUM(G7:OFFSET(G7,50,0))</f>
        <v>0</v>
      </c>
      <c r="H6" s="12">
        <f ca="1">SUM(H7:OFFSET(H7,50,0))</f>
        <v>11.989869070000001</v>
      </c>
      <c r="I6" s="13">
        <f ca="1">IFERROR(G6/E6,0)</f>
        <v>0</v>
      </c>
      <c r="J6" s="14">
        <f ca="1">IFERROR(SUM(G6,H6)/E6,0)</f>
        <v>3.244890500786226E-2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7.69069</v>
      </c>
      <c r="E7" s="19">
        <v>8.5984490000000005</v>
      </c>
      <c r="F7" s="19">
        <f t="shared" ref="F7:F31" si="0">SUM(G7,H7)</f>
        <v>0.38544049000000002</v>
      </c>
      <c r="G7" s="19">
        <v>0</v>
      </c>
      <c r="H7" s="19">
        <v>0.38544049000000002</v>
      </c>
      <c r="I7" s="20">
        <f t="shared" ref="I7:I31" si="1">IFERROR(G7/E7,0)</f>
        <v>0</v>
      </c>
      <c r="J7" s="21">
        <f t="shared" ref="J7:J31" si="2">IFERROR(SUM(G7,H7)/E7,0)</f>
        <v>4.4826746079438283E-2</v>
      </c>
      <c r="K7" s="4"/>
      <c r="L7" t="s">
        <v>260</v>
      </c>
      <c r="M7" s="5">
        <v>1.23018888</v>
      </c>
      <c r="N7" s="69">
        <v>4.6922098047779727E-2</v>
      </c>
    </row>
    <row r="8" spans="1:14" x14ac:dyDescent="0.25">
      <c r="A8" s="15"/>
      <c r="B8" s="53">
        <v>2</v>
      </c>
      <c r="C8" s="17" t="s">
        <v>256</v>
      </c>
      <c r="D8" s="18">
        <v>16.810781000000006</v>
      </c>
      <c r="E8" s="19">
        <v>17.812503999999997</v>
      </c>
      <c r="F8" s="19">
        <f t="shared" si="0"/>
        <v>0.52050061000000003</v>
      </c>
      <c r="G8" s="19">
        <v>0</v>
      </c>
      <c r="H8" s="19">
        <v>0.52050061000000003</v>
      </c>
      <c r="I8" s="20">
        <f t="shared" si="1"/>
        <v>0</v>
      </c>
      <c r="J8" s="21">
        <f t="shared" si="2"/>
        <v>2.9221080315266181E-2</v>
      </c>
      <c r="K8" s="4"/>
      <c r="L8" t="s">
        <v>264</v>
      </c>
      <c r="M8" s="5">
        <v>0.75422493999999995</v>
      </c>
      <c r="N8" s="69">
        <v>4.5765051741256529E-2</v>
      </c>
    </row>
    <row r="9" spans="1:14" x14ac:dyDescent="0.25">
      <c r="A9" s="15"/>
      <c r="B9" s="53">
        <v>3</v>
      </c>
      <c r="C9" s="17" t="s">
        <v>257</v>
      </c>
      <c r="D9" s="18">
        <v>23.497263</v>
      </c>
      <c r="E9" s="19">
        <v>22.822686999999998</v>
      </c>
      <c r="F9" s="19">
        <f t="shared" si="0"/>
        <v>0.8695877500000001</v>
      </c>
      <c r="G9" s="19">
        <v>0</v>
      </c>
      <c r="H9" s="19">
        <v>0.8695877500000001</v>
      </c>
      <c r="I9" s="20">
        <f t="shared" si="1"/>
        <v>0</v>
      </c>
      <c r="J9" s="21">
        <f t="shared" si="2"/>
        <v>3.8101900534323593E-2</v>
      </c>
      <c r="K9" s="4"/>
      <c r="L9" t="s">
        <v>267</v>
      </c>
      <c r="M9" s="5">
        <v>0.67498336999999997</v>
      </c>
      <c r="N9" s="69">
        <v>4.522294388652473E-2</v>
      </c>
    </row>
    <row r="10" spans="1:14" x14ac:dyDescent="0.25">
      <c r="A10" s="15"/>
      <c r="B10" s="53">
        <v>4</v>
      </c>
      <c r="C10" s="17" t="s">
        <v>258</v>
      </c>
      <c r="D10" s="18">
        <v>11.796535</v>
      </c>
      <c r="E10" s="19">
        <v>11.884729999999999</v>
      </c>
      <c r="F10" s="19">
        <f t="shared" si="0"/>
        <v>0.17903453999999996</v>
      </c>
      <c r="G10" s="19">
        <v>0</v>
      </c>
      <c r="H10" s="19">
        <v>0.17903453999999996</v>
      </c>
      <c r="I10" s="20">
        <f t="shared" si="1"/>
        <v>0</v>
      </c>
      <c r="J10" s="21">
        <f t="shared" si="2"/>
        <v>1.5064249671637468E-2</v>
      </c>
      <c r="K10" s="4"/>
      <c r="L10" t="s">
        <v>255</v>
      </c>
      <c r="M10" s="5">
        <v>0.38544049000000002</v>
      </c>
      <c r="N10" s="69">
        <v>4.4826746079438283E-2</v>
      </c>
    </row>
    <row r="11" spans="1:14" x14ac:dyDescent="0.25">
      <c r="A11" s="15"/>
      <c r="B11" s="53">
        <v>5</v>
      </c>
      <c r="C11" s="17" t="s">
        <v>259</v>
      </c>
      <c r="D11" s="18">
        <v>20.454889000000001</v>
      </c>
      <c r="E11" s="19">
        <v>21.021880000000003</v>
      </c>
      <c r="F11" s="19">
        <f t="shared" si="0"/>
        <v>0.84148396000000003</v>
      </c>
      <c r="G11" s="19">
        <v>0</v>
      </c>
      <c r="H11" s="19">
        <v>0.84148396000000003</v>
      </c>
      <c r="I11" s="20">
        <f t="shared" si="1"/>
        <v>0</v>
      </c>
      <c r="J11" s="21">
        <f t="shared" si="2"/>
        <v>4.0028958399534194E-2</v>
      </c>
      <c r="K11" s="4"/>
      <c r="L11" t="s">
        <v>277</v>
      </c>
      <c r="M11" s="5">
        <v>0.25887876999999998</v>
      </c>
      <c r="N11" s="69">
        <v>4.3720238793891225E-2</v>
      </c>
    </row>
    <row r="12" spans="1:14" x14ac:dyDescent="0.25">
      <c r="A12" s="15"/>
      <c r="B12" s="53">
        <v>6</v>
      </c>
      <c r="C12" s="17" t="s">
        <v>260</v>
      </c>
      <c r="D12" s="18">
        <v>26.536027000000004</v>
      </c>
      <c r="E12" s="19">
        <v>26.217687000000002</v>
      </c>
      <c r="F12" s="19">
        <f t="shared" si="0"/>
        <v>1.23018888</v>
      </c>
      <c r="G12" s="19">
        <v>0</v>
      </c>
      <c r="H12" s="19">
        <v>1.23018888</v>
      </c>
      <c r="I12" s="20">
        <f t="shared" si="1"/>
        <v>0</v>
      </c>
      <c r="J12" s="21">
        <f t="shared" si="2"/>
        <v>4.6922098047779727E-2</v>
      </c>
      <c r="K12" s="4"/>
      <c r="L12" t="s">
        <v>262</v>
      </c>
      <c r="M12" s="5">
        <v>0.93423338999999994</v>
      </c>
      <c r="N12" s="69">
        <v>4.2022434374004373E-2</v>
      </c>
    </row>
    <row r="13" spans="1:14" x14ac:dyDescent="0.25">
      <c r="A13" s="15"/>
      <c r="B13" s="53">
        <v>7</v>
      </c>
      <c r="C13" s="17" t="s">
        <v>261</v>
      </c>
      <c r="D13" s="18">
        <v>5.0632039999999998</v>
      </c>
      <c r="E13" s="19">
        <v>5.828393000000001</v>
      </c>
      <c r="F13" s="19">
        <f t="shared" si="0"/>
        <v>0.13944859999999998</v>
      </c>
      <c r="G13" s="19">
        <v>0</v>
      </c>
      <c r="H13" s="19">
        <v>0.13944859999999998</v>
      </c>
      <c r="I13" s="20">
        <f t="shared" si="1"/>
        <v>0</v>
      </c>
      <c r="J13" s="21">
        <f t="shared" si="2"/>
        <v>2.3925737334459077E-2</v>
      </c>
      <c r="K13" s="4"/>
      <c r="L13" t="s">
        <v>259</v>
      </c>
      <c r="M13" s="5">
        <v>0.84148396000000003</v>
      </c>
      <c r="N13" s="69">
        <v>4.0028958399534194E-2</v>
      </c>
    </row>
    <row r="14" spans="1:14" x14ac:dyDescent="0.25">
      <c r="A14" s="15"/>
      <c r="B14" s="53">
        <v>8</v>
      </c>
      <c r="C14" s="17" t="s">
        <v>262</v>
      </c>
      <c r="D14" s="18">
        <v>21.189454999999999</v>
      </c>
      <c r="E14" s="19">
        <v>22.231777000000001</v>
      </c>
      <c r="F14" s="19">
        <f t="shared" si="0"/>
        <v>0.93423338999999994</v>
      </c>
      <c r="G14" s="19">
        <v>0</v>
      </c>
      <c r="H14" s="19">
        <v>0.93423338999999994</v>
      </c>
      <c r="I14" s="20">
        <f t="shared" si="1"/>
        <v>0</v>
      </c>
      <c r="J14" s="21">
        <f t="shared" si="2"/>
        <v>4.2022434374004373E-2</v>
      </c>
      <c r="K14" s="4"/>
      <c r="L14" t="s">
        <v>270</v>
      </c>
      <c r="M14" s="5">
        <v>0.58498508999999999</v>
      </c>
      <c r="N14" s="69">
        <v>3.9713639708677757E-2</v>
      </c>
    </row>
    <row r="15" spans="1:14" x14ac:dyDescent="0.25">
      <c r="A15" s="15"/>
      <c r="B15" s="53">
        <v>9</v>
      </c>
      <c r="C15" s="17" t="s">
        <v>263</v>
      </c>
      <c r="D15" s="18">
        <v>20.612967000000005</v>
      </c>
      <c r="E15" s="19">
        <v>20.287110999999996</v>
      </c>
      <c r="F15" s="19">
        <f t="shared" si="0"/>
        <v>0.68130768999999991</v>
      </c>
      <c r="G15" s="19">
        <v>0</v>
      </c>
      <c r="H15" s="19">
        <v>0.68130768999999991</v>
      </c>
      <c r="I15" s="20">
        <f t="shared" si="1"/>
        <v>0</v>
      </c>
      <c r="J15" s="21">
        <f t="shared" si="2"/>
        <v>3.3583278072466805E-2</v>
      </c>
      <c r="K15" s="4"/>
      <c r="L15" t="s">
        <v>257</v>
      </c>
      <c r="M15" s="5">
        <v>0.8695877500000001</v>
      </c>
      <c r="N15" s="69">
        <v>3.8101900534323593E-2</v>
      </c>
    </row>
    <row r="16" spans="1:14" x14ac:dyDescent="0.25">
      <c r="A16" s="15"/>
      <c r="B16" s="53">
        <v>10</v>
      </c>
      <c r="C16" s="17" t="s">
        <v>264</v>
      </c>
      <c r="D16" s="18">
        <v>17.217199000000001</v>
      </c>
      <c r="E16" s="19">
        <v>16.480368999999996</v>
      </c>
      <c r="F16" s="19">
        <f t="shared" si="0"/>
        <v>0.75422493999999995</v>
      </c>
      <c r="G16" s="19">
        <v>0</v>
      </c>
      <c r="H16" s="19">
        <v>0.75422493999999995</v>
      </c>
      <c r="I16" s="20">
        <f t="shared" si="1"/>
        <v>0</v>
      </c>
      <c r="J16" s="21">
        <f t="shared" si="2"/>
        <v>4.5765051741256529E-2</v>
      </c>
      <c r="K16" s="4"/>
      <c r="L16" t="s">
        <v>272</v>
      </c>
      <c r="M16" s="5">
        <v>9.7276319999999999E-2</v>
      </c>
      <c r="N16" s="69">
        <v>3.6122009971804599E-2</v>
      </c>
    </row>
    <row r="17" spans="1:14" x14ac:dyDescent="0.25">
      <c r="A17" s="15"/>
      <c r="B17" s="53">
        <v>11</v>
      </c>
      <c r="C17" s="17" t="s">
        <v>265</v>
      </c>
      <c r="D17" s="18">
        <v>5.9260300000000008</v>
      </c>
      <c r="E17" s="19">
        <v>6.0446840000000002</v>
      </c>
      <c r="F17" s="19">
        <f t="shared" si="0"/>
        <v>7.821982999999999E-2</v>
      </c>
      <c r="G17" s="19">
        <v>0</v>
      </c>
      <c r="H17" s="19">
        <v>7.821982999999999E-2</v>
      </c>
      <c r="I17" s="20">
        <f t="shared" si="1"/>
        <v>0</v>
      </c>
      <c r="J17" s="21">
        <f t="shared" si="2"/>
        <v>1.2940267845267013E-2</v>
      </c>
      <c r="K17" s="4"/>
      <c r="L17" t="s">
        <v>263</v>
      </c>
      <c r="M17" s="5">
        <v>0.68130768999999991</v>
      </c>
      <c r="N17" s="69">
        <v>3.3583278072466805E-2</v>
      </c>
    </row>
    <row r="18" spans="1:14" x14ac:dyDescent="0.25">
      <c r="A18" s="15"/>
      <c r="B18" s="53">
        <v>12</v>
      </c>
      <c r="C18" s="17" t="s">
        <v>266</v>
      </c>
      <c r="D18" s="18">
        <v>17.620452</v>
      </c>
      <c r="E18" s="19">
        <v>17.104767000000002</v>
      </c>
      <c r="F18" s="19">
        <f t="shared" si="0"/>
        <v>0.42344142000000007</v>
      </c>
      <c r="G18" s="19">
        <v>0</v>
      </c>
      <c r="H18" s="19">
        <v>0.42344142000000007</v>
      </c>
      <c r="I18" s="20">
        <f t="shared" si="1"/>
        <v>0</v>
      </c>
      <c r="J18" s="21">
        <f t="shared" si="2"/>
        <v>2.4755754930774563E-2</v>
      </c>
      <c r="K18" s="4"/>
      <c r="L18" t="s">
        <v>274</v>
      </c>
      <c r="M18" s="5">
        <v>0.48154344999999998</v>
      </c>
      <c r="N18" s="69">
        <v>3.2364444531070416E-2</v>
      </c>
    </row>
    <row r="19" spans="1:14" x14ac:dyDescent="0.25">
      <c r="A19" s="15"/>
      <c r="B19" s="53">
        <v>13</v>
      </c>
      <c r="C19" s="17" t="s">
        <v>267</v>
      </c>
      <c r="D19" s="18">
        <v>14.901262000000001</v>
      </c>
      <c r="E19" s="19">
        <v>14.925684</v>
      </c>
      <c r="F19" s="19">
        <f t="shared" si="0"/>
        <v>0.67498336999999997</v>
      </c>
      <c r="G19" s="19">
        <v>0</v>
      </c>
      <c r="H19" s="19">
        <v>0.67498336999999997</v>
      </c>
      <c r="I19" s="20">
        <f t="shared" si="1"/>
        <v>0</v>
      </c>
      <c r="J19" s="21">
        <f t="shared" si="2"/>
        <v>4.522294388652473E-2</v>
      </c>
      <c r="K19" s="4"/>
      <c r="L19" t="s">
        <v>275</v>
      </c>
      <c r="M19" s="5">
        <v>0.62022456999999986</v>
      </c>
      <c r="N19" s="69">
        <v>3.0230849354756315E-2</v>
      </c>
    </row>
    <row r="20" spans="1:14" x14ac:dyDescent="0.25">
      <c r="A20" s="15"/>
      <c r="B20" s="53">
        <v>14</v>
      </c>
      <c r="C20" s="17" t="s">
        <v>268</v>
      </c>
      <c r="D20" s="18">
        <v>6.5177670000000028</v>
      </c>
      <c r="E20" s="19">
        <v>7.302087000000002</v>
      </c>
      <c r="F20" s="19">
        <f t="shared" si="0"/>
        <v>9.3872289999999983E-2</v>
      </c>
      <c r="G20" s="19">
        <v>0</v>
      </c>
      <c r="H20" s="19">
        <v>9.3872289999999983E-2</v>
      </c>
      <c r="I20" s="20">
        <f t="shared" si="1"/>
        <v>0</v>
      </c>
      <c r="J20" s="21">
        <f t="shared" si="2"/>
        <v>1.2855542531881634E-2</v>
      </c>
      <c r="K20" s="4"/>
      <c r="L20" t="s">
        <v>256</v>
      </c>
      <c r="M20" s="5">
        <v>0.52050061000000003</v>
      </c>
      <c r="N20" s="69">
        <v>2.9221080315266181E-2</v>
      </c>
    </row>
    <row r="21" spans="1:14" x14ac:dyDescent="0.25">
      <c r="A21" s="15"/>
      <c r="B21" s="53">
        <v>15</v>
      </c>
      <c r="C21" s="17" t="s">
        <v>269</v>
      </c>
      <c r="D21" s="18">
        <v>62.16731699999999</v>
      </c>
      <c r="E21" s="19">
        <v>61.495544000000002</v>
      </c>
      <c r="F21" s="19">
        <f t="shared" si="0"/>
        <v>1.40457516</v>
      </c>
      <c r="G21" s="19">
        <v>0</v>
      </c>
      <c r="H21" s="19">
        <v>1.40457516</v>
      </c>
      <c r="I21" s="20">
        <f t="shared" si="1"/>
        <v>0</v>
      </c>
      <c r="J21" s="21">
        <f t="shared" si="2"/>
        <v>2.2840275386457269E-2</v>
      </c>
      <c r="K21" s="4"/>
      <c r="L21" t="s">
        <v>276</v>
      </c>
      <c r="M21" s="5">
        <v>0.23183945</v>
      </c>
      <c r="N21" s="69">
        <v>2.9016317712411369E-2</v>
      </c>
    </row>
    <row r="22" spans="1:14" x14ac:dyDescent="0.25">
      <c r="A22" s="15"/>
      <c r="B22" s="53">
        <v>16</v>
      </c>
      <c r="C22" s="17" t="s">
        <v>270</v>
      </c>
      <c r="D22" s="18">
        <v>15.277126000000003</v>
      </c>
      <c r="E22" s="19">
        <v>14.730079999999997</v>
      </c>
      <c r="F22" s="19">
        <f t="shared" si="0"/>
        <v>0.58498508999999999</v>
      </c>
      <c r="G22" s="19">
        <v>0</v>
      </c>
      <c r="H22" s="19">
        <v>0.58498508999999999</v>
      </c>
      <c r="I22" s="20">
        <f t="shared" si="1"/>
        <v>0</v>
      </c>
      <c r="J22" s="21">
        <f t="shared" si="2"/>
        <v>3.9713639708677757E-2</v>
      </c>
      <c r="K22" s="4"/>
      <c r="L22" t="s">
        <v>266</v>
      </c>
      <c r="M22" s="5">
        <v>0.42344142000000007</v>
      </c>
      <c r="N22" s="69">
        <v>2.4755754930774563E-2</v>
      </c>
    </row>
    <row r="23" spans="1:14" x14ac:dyDescent="0.25">
      <c r="A23" s="15"/>
      <c r="B23" s="53">
        <v>17</v>
      </c>
      <c r="C23" s="17" t="s">
        <v>271</v>
      </c>
      <c r="D23" s="18">
        <v>1.6620109999999999</v>
      </c>
      <c r="E23" s="19">
        <v>1.8181630000000002</v>
      </c>
      <c r="F23" s="19">
        <f t="shared" si="0"/>
        <v>2.7773189999999996E-2</v>
      </c>
      <c r="G23" s="19">
        <v>0</v>
      </c>
      <c r="H23" s="19">
        <v>2.7773189999999996E-2</v>
      </c>
      <c r="I23" s="20">
        <f t="shared" si="1"/>
        <v>0</v>
      </c>
      <c r="J23" s="21">
        <f t="shared" si="2"/>
        <v>1.5275412600520412E-2</v>
      </c>
      <c r="K23" s="4"/>
      <c r="L23" t="s">
        <v>279</v>
      </c>
      <c r="M23" s="5">
        <v>0.22030834000000002</v>
      </c>
      <c r="N23" s="69">
        <v>2.4161864545357934E-2</v>
      </c>
    </row>
    <row r="24" spans="1:14" x14ac:dyDescent="0.25">
      <c r="A24" s="15"/>
      <c r="B24" s="53">
        <v>18</v>
      </c>
      <c r="C24" s="17" t="s">
        <v>272</v>
      </c>
      <c r="D24" s="18">
        <v>2.691643</v>
      </c>
      <c r="E24" s="19">
        <v>2.6929930000000004</v>
      </c>
      <c r="F24" s="19">
        <f t="shared" si="0"/>
        <v>9.7276319999999999E-2</v>
      </c>
      <c r="G24" s="19">
        <v>0</v>
      </c>
      <c r="H24" s="19">
        <v>9.7276319999999999E-2</v>
      </c>
      <c r="I24" s="20">
        <f t="shared" si="1"/>
        <v>0</v>
      </c>
      <c r="J24" s="21">
        <f t="shared" si="2"/>
        <v>3.6122009971804599E-2</v>
      </c>
      <c r="K24" s="4"/>
      <c r="L24" t="s">
        <v>261</v>
      </c>
      <c r="M24" s="5">
        <v>0.13944859999999998</v>
      </c>
      <c r="N24" s="69">
        <v>2.3925737334459077E-2</v>
      </c>
    </row>
    <row r="25" spans="1:14" x14ac:dyDescent="0.25">
      <c r="A25" s="15"/>
      <c r="B25" s="53">
        <v>19</v>
      </c>
      <c r="C25" s="17" t="s">
        <v>273</v>
      </c>
      <c r="D25" s="18">
        <v>6.0518750000000008</v>
      </c>
      <c r="E25" s="19">
        <v>5.9376770000000008</v>
      </c>
      <c r="F25" s="19">
        <f t="shared" si="0"/>
        <v>0.12864899999999999</v>
      </c>
      <c r="G25" s="19">
        <v>0</v>
      </c>
      <c r="H25" s="19">
        <v>0.12864899999999999</v>
      </c>
      <c r="I25" s="20">
        <f t="shared" si="1"/>
        <v>0</v>
      </c>
      <c r="J25" s="21">
        <f t="shared" si="2"/>
        <v>2.1666554108618567E-2</v>
      </c>
      <c r="K25" s="4"/>
      <c r="L25" t="s">
        <v>269</v>
      </c>
      <c r="M25" s="5">
        <v>1.40457516</v>
      </c>
      <c r="N25" s="69">
        <v>2.2840275386457269E-2</v>
      </c>
    </row>
    <row r="26" spans="1:14" x14ac:dyDescent="0.25">
      <c r="A26" s="15"/>
      <c r="B26" s="53">
        <v>20</v>
      </c>
      <c r="C26" s="17" t="s">
        <v>274</v>
      </c>
      <c r="D26" s="18">
        <v>15.448551</v>
      </c>
      <c r="E26" s="19">
        <v>14.878780000000004</v>
      </c>
      <c r="F26" s="19">
        <f t="shared" si="0"/>
        <v>0.48154344999999998</v>
      </c>
      <c r="G26" s="19">
        <v>0</v>
      </c>
      <c r="H26" s="19">
        <v>0.48154344999999998</v>
      </c>
      <c r="I26" s="20">
        <f t="shared" si="1"/>
        <v>0</v>
      </c>
      <c r="J26" s="21">
        <f t="shared" si="2"/>
        <v>3.2364444531070416E-2</v>
      </c>
      <c r="K26" s="4"/>
      <c r="L26" t="s">
        <v>278</v>
      </c>
      <c r="M26" s="5">
        <v>0.12784797000000001</v>
      </c>
      <c r="N26" s="69">
        <v>2.1897816332553381E-2</v>
      </c>
    </row>
    <row r="27" spans="1:14" x14ac:dyDescent="0.25">
      <c r="A27" s="15"/>
      <c r="B27" s="53">
        <v>21</v>
      </c>
      <c r="C27" s="17" t="s">
        <v>275</v>
      </c>
      <c r="D27" s="18">
        <v>21.133848</v>
      </c>
      <c r="E27" s="19">
        <v>20.516279999999998</v>
      </c>
      <c r="F27" s="19">
        <f t="shared" si="0"/>
        <v>0.62022456999999986</v>
      </c>
      <c r="G27" s="19">
        <v>0</v>
      </c>
      <c r="H27" s="19">
        <v>0.62022456999999986</v>
      </c>
      <c r="I27" s="20">
        <f t="shared" si="1"/>
        <v>0</v>
      </c>
      <c r="J27" s="21">
        <f t="shared" si="2"/>
        <v>3.0230849354756315E-2</v>
      </c>
      <c r="K27" s="4"/>
      <c r="L27" t="s">
        <v>273</v>
      </c>
      <c r="M27" s="5">
        <v>0.12864899999999999</v>
      </c>
      <c r="N27" s="69">
        <v>2.1666554108618567E-2</v>
      </c>
    </row>
    <row r="28" spans="1:14" x14ac:dyDescent="0.25">
      <c r="A28" s="15"/>
      <c r="B28" s="53">
        <v>22</v>
      </c>
      <c r="C28" s="17" t="s">
        <v>276</v>
      </c>
      <c r="D28" s="18">
        <v>7.5404600000000004</v>
      </c>
      <c r="E28" s="19">
        <v>7.9899679999999984</v>
      </c>
      <c r="F28" s="19">
        <f t="shared" si="0"/>
        <v>0.23183945</v>
      </c>
      <c r="G28" s="19">
        <v>0</v>
      </c>
      <c r="H28" s="19">
        <v>0.23183945</v>
      </c>
      <c r="I28" s="20">
        <f t="shared" si="1"/>
        <v>0</v>
      </c>
      <c r="J28" s="21">
        <f t="shared" si="2"/>
        <v>2.9016317712411369E-2</v>
      </c>
      <c r="K28" s="4"/>
      <c r="L28" t="s">
        <v>271</v>
      </c>
      <c r="M28" s="5">
        <v>2.7773189999999996E-2</v>
      </c>
      <c r="N28" s="69">
        <v>1.5275412600520412E-2</v>
      </c>
    </row>
    <row r="29" spans="1:14" x14ac:dyDescent="0.25">
      <c r="A29" s="15"/>
      <c r="B29" s="53">
        <v>23</v>
      </c>
      <c r="C29" s="17" t="s">
        <v>277</v>
      </c>
      <c r="D29" s="18">
        <v>6.6031270000000006</v>
      </c>
      <c r="E29" s="19">
        <v>5.9212569999999998</v>
      </c>
      <c r="F29" s="19">
        <f t="shared" si="0"/>
        <v>0.25887876999999998</v>
      </c>
      <c r="G29" s="19">
        <v>0</v>
      </c>
      <c r="H29" s="19">
        <v>0.25887876999999998</v>
      </c>
      <c r="I29" s="20">
        <f t="shared" si="1"/>
        <v>0</v>
      </c>
      <c r="J29" s="21">
        <f t="shared" si="2"/>
        <v>4.3720238793891225E-2</v>
      </c>
      <c r="K29" s="4"/>
      <c r="L29" t="s">
        <v>258</v>
      </c>
      <c r="M29" s="5">
        <v>0.17903453999999996</v>
      </c>
      <c r="N29" s="69">
        <v>1.5064249671637468E-2</v>
      </c>
    </row>
    <row r="30" spans="1:14" x14ac:dyDescent="0.25">
      <c r="A30" s="15"/>
      <c r="B30" s="53">
        <v>24</v>
      </c>
      <c r="C30" s="17" t="s">
        <v>278</v>
      </c>
      <c r="D30" s="18">
        <v>5.7355019999999994</v>
      </c>
      <c r="E30" s="19">
        <v>5.8383890000000003</v>
      </c>
      <c r="F30" s="19">
        <f t="shared" si="0"/>
        <v>0.12784797000000001</v>
      </c>
      <c r="G30" s="19">
        <v>0</v>
      </c>
      <c r="H30" s="19">
        <v>0.12784797000000001</v>
      </c>
      <c r="I30" s="20">
        <f t="shared" si="1"/>
        <v>0</v>
      </c>
      <c r="J30" s="21">
        <f t="shared" si="2"/>
        <v>2.1897816332553381E-2</v>
      </c>
      <c r="K30" s="4"/>
      <c r="L30" t="s">
        <v>265</v>
      </c>
      <c r="M30" s="5">
        <v>7.821982999999999E-2</v>
      </c>
      <c r="N30" s="69">
        <v>1.2940267845267013E-2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9.751790999999999</v>
      </c>
      <c r="E31" s="26">
        <v>9.1180190000000003</v>
      </c>
      <c r="F31" s="26">
        <f t="shared" si="0"/>
        <v>0.22030834000000002</v>
      </c>
      <c r="G31" s="26">
        <v>0</v>
      </c>
      <c r="H31" s="26">
        <v>0.22030834000000002</v>
      </c>
      <c r="I31" s="27">
        <f t="shared" si="1"/>
        <v>0</v>
      </c>
      <c r="J31" s="28">
        <f t="shared" si="2"/>
        <v>2.4161864545357934E-2</v>
      </c>
      <c r="K31" s="4"/>
      <c r="L31" t="s">
        <v>268</v>
      </c>
      <c r="M31" s="5">
        <v>9.3872289999999983E-2</v>
      </c>
      <c r="N31" s="69">
        <v>1.2855542531881634E-2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8" width="0" hidden="1" customWidth="1"/>
  </cols>
  <sheetData>
    <row r="1" spans="1:11" ht="15.75" x14ac:dyDescent="0.25">
      <c r="A1" s="48">
        <v>98</v>
      </c>
      <c r="B1" s="47" t="s">
        <v>1447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1450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369.89777200000003</v>
      </c>
      <c r="E6" s="12">
        <v>369.49995900000005</v>
      </c>
      <c r="F6" s="12">
        <v>11.989869070000001</v>
      </c>
      <c r="G6" s="12">
        <v>0</v>
      </c>
      <c r="H6" s="12">
        <v>11.989869070000001</v>
      </c>
      <c r="I6" s="13">
        <v>0</v>
      </c>
      <c r="J6" s="14">
        <v>3.244890500786226E-2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367.35081099999979</v>
      </c>
      <c r="E7" s="36">
        <f ca="1">SUM(E8:OFFSET(E6,MATCH("PROYECTOS",$A$8:$A$50,0),0))</f>
        <v>367.35081100000008</v>
      </c>
      <c r="F7" s="36">
        <f ca="1">SUM(F8:OFFSET(F6,MATCH("PROYECTOS",$A$8:$A$50,0),0))</f>
        <v>11.989319070000002</v>
      </c>
      <c r="G7" s="36">
        <f ca="1">SUM(G8:OFFSET(G6,MATCH("PROYECTOS",$A$8:$A$50,0),0))</f>
        <v>0</v>
      </c>
      <c r="H7" s="36">
        <f ca="1">SUM(H8:OFFSET(H6,MATCH("PROYECTOS",$A$8:$A$50,0),0))</f>
        <v>11.989319070000002</v>
      </c>
      <c r="I7" s="37">
        <f ca="1">IFERROR(G7/E7,0)</f>
        <v>0</v>
      </c>
      <c r="J7" s="38">
        <f ca="1">IFERROR(SUM(G7,H7)/E7,0)</f>
        <v>3.263724677063528E-2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26.87100499999999</v>
      </c>
      <c r="E8" s="19">
        <v>26.871005000000004</v>
      </c>
      <c r="F8" s="19">
        <f t="shared" ref="F8:F10" si="0">SUM(G8,H8)</f>
        <v>1.0762215900000005</v>
      </c>
      <c r="G8" s="19">
        <v>0</v>
      </c>
      <c r="H8" s="19">
        <v>1.0762215900000005</v>
      </c>
      <c r="I8" s="20">
        <f t="shared" ref="I8:I11" si="1">IFERROR(G8/E8,0)</f>
        <v>0</v>
      </c>
      <c r="J8" s="21">
        <f t="shared" ref="J8:J11" si="2">IFERROR(SUM(G8,H8)/E8,0)</f>
        <v>4.0051408200028261E-2</v>
      </c>
      <c r="K8" s="4"/>
    </row>
    <row r="9" spans="1:11" ht="63.75" x14ac:dyDescent="0.25">
      <c r="A9" s="15"/>
      <c r="B9" s="17">
        <v>3000314</v>
      </c>
      <c r="C9" s="17" t="s">
        <v>1452</v>
      </c>
      <c r="D9" s="18">
        <v>117.25184400000002</v>
      </c>
      <c r="E9" s="19">
        <v>117.25184400000001</v>
      </c>
      <c r="F9" s="19">
        <f t="shared" si="0"/>
        <v>6.8850986200000017</v>
      </c>
      <c r="G9" s="19">
        <v>0</v>
      </c>
      <c r="H9" s="19">
        <v>6.8850986200000017</v>
      </c>
      <c r="I9" s="20">
        <f t="shared" si="1"/>
        <v>0</v>
      </c>
      <c r="J9" s="21">
        <f t="shared" si="2"/>
        <v>5.8720599908006578E-2</v>
      </c>
      <c r="K9" s="4"/>
    </row>
    <row r="10" spans="1:11" ht="63.75" x14ac:dyDescent="0.25">
      <c r="A10" s="15"/>
      <c r="B10" s="17">
        <v>3000584</v>
      </c>
      <c r="C10" s="17" t="s">
        <v>1453</v>
      </c>
      <c r="D10" s="18">
        <v>223.22796199999979</v>
      </c>
      <c r="E10" s="19">
        <v>223.22796200000008</v>
      </c>
      <c r="F10" s="19">
        <f t="shared" si="0"/>
        <v>4.0279988600000003</v>
      </c>
      <c r="G10" s="19">
        <v>0</v>
      </c>
      <c r="H10" s="19">
        <v>4.0279988600000003</v>
      </c>
      <c r="I10" s="20">
        <f t="shared" si="1"/>
        <v>0</v>
      </c>
      <c r="J10" s="21">
        <f t="shared" si="2"/>
        <v>1.8044329321073131E-2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2.5469610000002376</v>
      </c>
      <c r="E11" s="43">
        <f t="shared" ref="E11:H11" ca="1" si="3">OFFSET(E11,-MATCH("PROYECTOS",$A$8:$A$50,0)-1,0)-(OFFSET(E11,-MATCH("PROYECTOS",$A$8:$A$50,0),0))</f>
        <v>2.1491479999999683</v>
      </c>
      <c r="F11" s="43">
        <f t="shared" ca="1" si="3"/>
        <v>5.4999999999871818E-4</v>
      </c>
      <c r="G11" s="43">
        <f t="shared" ca="1" si="3"/>
        <v>0</v>
      </c>
      <c r="H11" s="43">
        <f t="shared" ca="1" si="3"/>
        <v>5.4999999999871818E-4</v>
      </c>
      <c r="I11" s="44">
        <f t="shared" ca="1" si="1"/>
        <v>0</v>
      </c>
      <c r="J11" s="45">
        <f t="shared" ca="1" si="2"/>
        <v>2.5591536739150877E-4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1462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4.0051408200028261E-2</v>
      </c>
    </row>
    <row r="18" spans="1:4" ht="63.75" x14ac:dyDescent="0.25">
      <c r="A18" s="15"/>
      <c r="B18" s="17">
        <v>3000314</v>
      </c>
      <c r="C18" s="17" t="s">
        <v>1452</v>
      </c>
      <c r="D18" s="21">
        <v>5.8720599908006578E-2</v>
      </c>
    </row>
    <row r="19" spans="1:4" ht="64.5" thickBot="1" x14ac:dyDescent="0.3">
      <c r="A19" s="22"/>
      <c r="B19" s="24">
        <v>3000584</v>
      </c>
      <c r="C19" s="24" t="s">
        <v>1453</v>
      </c>
      <c r="D19" s="28">
        <v>1.8044329321073131E-2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98</v>
      </c>
      <c r="B1" s="47" t="s">
        <v>1447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1451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369.89777200000003</v>
      </c>
      <c r="I6" s="12">
        <v>369.49995900000005</v>
      </c>
      <c r="J6" s="12">
        <v>11.989869070000001</v>
      </c>
      <c r="K6" s="12">
        <v>0</v>
      </c>
      <c r="L6" s="12">
        <v>11.989869070000001</v>
      </c>
      <c r="M6" s="13">
        <v>0</v>
      </c>
      <c r="N6" s="14">
        <v>3.244890500786226E-2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367.35081099999996</v>
      </c>
      <c r="I7" s="36">
        <f ca="1">SUM(I8:OFFSET(I6,MATCH("PROYECTOS",$A$8:$A$50,0),0))</f>
        <v>367.35081100000002</v>
      </c>
      <c r="J7" s="36">
        <f ca="1">SUM(J8:OFFSET(J6,MATCH("PROYECTOS",$A$8:$A$50,0),0))</f>
        <v>11.989319070000002</v>
      </c>
      <c r="K7" s="36">
        <f ca="1">SUM(K8:OFFSET(K6,MATCH("PROYECTOS",$A$8:$A$50,0),0))</f>
        <v>0</v>
      </c>
      <c r="L7" s="36">
        <f ca="1">SUM(L8:OFFSET(L6,MATCH("PROYECTOS",$A$8:$A$50,0),0))</f>
        <v>11.989319070000002</v>
      </c>
      <c r="M7" s="37">
        <f ca="1">IFERROR(K7/I7,0)</f>
        <v>0</v>
      </c>
      <c r="N7" s="38">
        <f ca="1">IFERROR(SUM(K7,L7)/I7,0)</f>
        <v>3.263724677063528E-2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24.957281999999992</v>
      </c>
      <c r="I8" s="19">
        <v>24.957281999999999</v>
      </c>
      <c r="J8" s="19">
        <f t="shared" ref="J8:J17" si="0">SUM(K8,L8)</f>
        <v>1.0708415900000006</v>
      </c>
      <c r="K8" s="19">
        <v>0</v>
      </c>
      <c r="L8" s="19">
        <v>1.0708415900000006</v>
      </c>
      <c r="M8" s="20">
        <f t="shared" ref="M8:M18" si="1">IFERROR(K8/I8,0)</f>
        <v>0</v>
      </c>
      <c r="N8" s="21">
        <f t="shared" ref="N8:N18" si="2">IFERROR(SUM(K8,L8)/I8,0)</f>
        <v>4.2906979614206413E-2</v>
      </c>
      <c r="O8" s="68">
        <v>1.4093486499999999</v>
      </c>
      <c r="P8" s="19">
        <v>2</v>
      </c>
      <c r="Q8" s="21">
        <f>IFERROR(P8/O8,0)</f>
        <v>1.4190952678742768</v>
      </c>
    </row>
    <row r="9" spans="1:17" ht="63.75" x14ac:dyDescent="0.25">
      <c r="A9" s="15"/>
      <c r="B9" s="17">
        <v>5002894</v>
      </c>
      <c r="C9" s="17" t="s">
        <v>1454</v>
      </c>
      <c r="D9" s="66">
        <v>3000314</v>
      </c>
      <c r="E9" s="17" t="s">
        <v>1452</v>
      </c>
      <c r="F9" s="67">
        <v>56</v>
      </c>
      <c r="G9" s="17" t="s">
        <v>425</v>
      </c>
      <c r="H9" s="18">
        <v>0.31152799999999997</v>
      </c>
      <c r="I9" s="19">
        <v>0.64730100000000002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105</v>
      </c>
      <c r="Q9" s="21">
        <f t="shared" ref="Q9:Q17" si="3">IFERROR(P9/O9,0)</f>
        <v>0</v>
      </c>
    </row>
    <row r="10" spans="1:17" ht="63.75" x14ac:dyDescent="0.25">
      <c r="A10" s="15"/>
      <c r="B10" s="17">
        <v>5002955</v>
      </c>
      <c r="C10" s="17" t="s">
        <v>1455</v>
      </c>
      <c r="D10" s="66">
        <v>3000314</v>
      </c>
      <c r="E10" s="17" t="s">
        <v>1452</v>
      </c>
      <c r="F10" s="67">
        <v>56</v>
      </c>
      <c r="G10" s="17" t="s">
        <v>425</v>
      </c>
      <c r="H10" s="18">
        <v>93.353943000000001</v>
      </c>
      <c r="I10" s="19">
        <v>93.018169999999998</v>
      </c>
      <c r="J10" s="19">
        <f t="shared" si="0"/>
        <v>5.6736518200000008</v>
      </c>
      <c r="K10" s="19">
        <v>0</v>
      </c>
      <c r="L10" s="19">
        <v>5.6736518200000008</v>
      </c>
      <c r="M10" s="20">
        <f t="shared" si="1"/>
        <v>0</v>
      </c>
      <c r="N10" s="21">
        <f t="shared" si="2"/>
        <v>6.0995091819157493E-2</v>
      </c>
      <c r="O10" s="68">
        <v>6.4149084399999996</v>
      </c>
      <c r="P10" s="19">
        <v>80</v>
      </c>
      <c r="Q10" s="21">
        <f t="shared" si="3"/>
        <v>12.470949624341015</v>
      </c>
    </row>
    <row r="11" spans="1:17" ht="25.5" x14ac:dyDescent="0.25">
      <c r="A11" s="15"/>
      <c r="B11" s="17">
        <v>5003032</v>
      </c>
      <c r="C11" s="17" t="s">
        <v>517</v>
      </c>
      <c r="D11" s="66">
        <v>3000001</v>
      </c>
      <c r="E11" s="17" t="s">
        <v>281</v>
      </c>
      <c r="F11" s="67">
        <v>60</v>
      </c>
      <c r="G11" s="17" t="s">
        <v>315</v>
      </c>
      <c r="H11" s="18">
        <v>1.9137230000000001</v>
      </c>
      <c r="I11" s="19">
        <v>1.9137230000000003</v>
      </c>
      <c r="J11" s="19">
        <f t="shared" si="0"/>
        <v>5.3799999999999994E-3</v>
      </c>
      <c r="K11" s="19">
        <v>0</v>
      </c>
      <c r="L11" s="19">
        <v>5.3799999999999994E-3</v>
      </c>
      <c r="M11" s="20">
        <f t="shared" si="1"/>
        <v>0</v>
      </c>
      <c r="N11" s="21">
        <f t="shared" si="2"/>
        <v>2.8112741499161575E-3</v>
      </c>
      <c r="O11" s="68">
        <v>5.8607909999999999E-2</v>
      </c>
      <c r="P11" s="19">
        <v>0</v>
      </c>
      <c r="Q11" s="21">
        <f t="shared" si="3"/>
        <v>0</v>
      </c>
    </row>
    <row r="12" spans="1:17" ht="63.75" x14ac:dyDescent="0.25">
      <c r="A12" s="15"/>
      <c r="B12" s="17">
        <v>5004343</v>
      </c>
      <c r="C12" s="17" t="s">
        <v>1456</v>
      </c>
      <c r="D12" s="66">
        <v>3000314</v>
      </c>
      <c r="E12" s="17" t="s">
        <v>1452</v>
      </c>
      <c r="F12" s="67">
        <v>194</v>
      </c>
      <c r="G12" s="17" t="s">
        <v>1089</v>
      </c>
      <c r="H12" s="18">
        <v>13.57945</v>
      </c>
      <c r="I12" s="19">
        <v>13.579450000000001</v>
      </c>
      <c r="J12" s="19">
        <f t="shared" si="0"/>
        <v>0.79449910999999995</v>
      </c>
      <c r="K12" s="19">
        <v>0</v>
      </c>
      <c r="L12" s="19">
        <v>0.79449910999999995</v>
      </c>
      <c r="M12" s="20">
        <f t="shared" si="1"/>
        <v>0</v>
      </c>
      <c r="N12" s="21">
        <f t="shared" si="2"/>
        <v>5.8507458696780791E-2</v>
      </c>
      <c r="O12" s="68">
        <v>0.99716750999999992</v>
      </c>
      <c r="P12" s="19">
        <v>2</v>
      </c>
      <c r="Q12" s="21">
        <f t="shared" si="3"/>
        <v>2.0056810715784352</v>
      </c>
    </row>
    <row r="13" spans="1:17" ht="63.75" x14ac:dyDescent="0.25">
      <c r="A13" s="15"/>
      <c r="B13" s="17">
        <v>5004343</v>
      </c>
      <c r="C13" s="17" t="s">
        <v>1456</v>
      </c>
      <c r="D13" s="66">
        <v>3000584</v>
      </c>
      <c r="E13" s="17" t="s">
        <v>1453</v>
      </c>
      <c r="F13" s="67">
        <v>194</v>
      </c>
      <c r="G13" s="17" t="s">
        <v>1089</v>
      </c>
      <c r="H13" s="18">
        <v>4.6025749999999999</v>
      </c>
      <c r="I13" s="19">
        <v>4.6025749999999999</v>
      </c>
      <c r="J13" s="19">
        <f t="shared" si="0"/>
        <v>0.13420451</v>
      </c>
      <c r="K13" s="19">
        <v>0</v>
      </c>
      <c r="L13" s="19">
        <v>0.13420451</v>
      </c>
      <c r="M13" s="20">
        <f t="shared" si="1"/>
        <v>0</v>
      </c>
      <c r="N13" s="21">
        <f t="shared" si="2"/>
        <v>2.9158571017310963E-2</v>
      </c>
      <c r="O13" s="68">
        <v>0.13757333000000002</v>
      </c>
      <c r="P13" s="19">
        <v>0</v>
      </c>
      <c r="Q13" s="21">
        <f t="shared" si="3"/>
        <v>0</v>
      </c>
    </row>
    <row r="14" spans="1:17" ht="63.75" x14ac:dyDescent="0.25">
      <c r="A14" s="15"/>
      <c r="B14" s="17">
        <v>5004344</v>
      </c>
      <c r="C14" s="17" t="s">
        <v>1457</v>
      </c>
      <c r="D14" s="66">
        <v>3000314</v>
      </c>
      <c r="E14" s="17" t="s">
        <v>1452</v>
      </c>
      <c r="F14" s="67">
        <v>88</v>
      </c>
      <c r="G14" s="17" t="s">
        <v>765</v>
      </c>
      <c r="H14" s="18">
        <v>10.006923</v>
      </c>
      <c r="I14" s="19">
        <v>10.006923</v>
      </c>
      <c r="J14" s="19">
        <f t="shared" si="0"/>
        <v>0.41694768999999993</v>
      </c>
      <c r="K14" s="19">
        <v>0</v>
      </c>
      <c r="L14" s="19">
        <v>0.41694768999999993</v>
      </c>
      <c r="M14" s="20">
        <f t="shared" si="1"/>
        <v>0</v>
      </c>
      <c r="N14" s="21">
        <f t="shared" si="2"/>
        <v>4.166592368103561E-2</v>
      </c>
      <c r="O14" s="68">
        <v>0.55825904999999998</v>
      </c>
      <c r="P14" s="19">
        <v>24</v>
      </c>
      <c r="Q14" s="21">
        <f t="shared" si="3"/>
        <v>42.990794327472166</v>
      </c>
    </row>
    <row r="15" spans="1:17" ht="63.75" x14ac:dyDescent="0.25">
      <c r="A15" s="15"/>
      <c r="B15" s="17">
        <v>5004344</v>
      </c>
      <c r="C15" s="17" t="s">
        <v>1457</v>
      </c>
      <c r="D15" s="66">
        <v>3000584</v>
      </c>
      <c r="E15" s="17" t="s">
        <v>1453</v>
      </c>
      <c r="F15" s="67">
        <v>88</v>
      </c>
      <c r="G15" s="17" t="s">
        <v>765</v>
      </c>
      <c r="H15" s="18">
        <v>11.243237000000001</v>
      </c>
      <c r="I15" s="19">
        <v>11.243236999999997</v>
      </c>
      <c r="J15" s="19">
        <f t="shared" si="0"/>
        <v>0.16812862000000001</v>
      </c>
      <c r="K15" s="19">
        <v>0</v>
      </c>
      <c r="L15" s="19">
        <v>0.16812862000000001</v>
      </c>
      <c r="M15" s="20">
        <f t="shared" si="1"/>
        <v>0</v>
      </c>
      <c r="N15" s="21">
        <f t="shared" si="2"/>
        <v>1.495375575557111E-2</v>
      </c>
      <c r="O15" s="68">
        <v>0.19446190000000002</v>
      </c>
      <c r="P15" s="19">
        <v>0</v>
      </c>
      <c r="Q15" s="21">
        <f t="shared" si="3"/>
        <v>0</v>
      </c>
    </row>
    <row r="16" spans="1:17" ht="63.75" x14ac:dyDescent="0.25">
      <c r="A16" s="15"/>
      <c r="B16" s="17">
        <v>5004345</v>
      </c>
      <c r="C16" s="17" t="s">
        <v>1458</v>
      </c>
      <c r="D16" s="66">
        <v>3000584</v>
      </c>
      <c r="E16" s="17" t="s">
        <v>1453</v>
      </c>
      <c r="F16" s="67">
        <v>79</v>
      </c>
      <c r="G16" s="17" t="s">
        <v>1460</v>
      </c>
      <c r="H16" s="18">
        <v>177.61302500000002</v>
      </c>
      <c r="I16" s="19">
        <v>177.61302499999996</v>
      </c>
      <c r="J16" s="19">
        <f t="shared" si="0"/>
        <v>3.664645380000001</v>
      </c>
      <c r="K16" s="19">
        <v>0</v>
      </c>
      <c r="L16" s="19">
        <v>3.664645380000001</v>
      </c>
      <c r="M16" s="20">
        <f t="shared" si="1"/>
        <v>0</v>
      </c>
      <c r="N16" s="21">
        <f t="shared" si="2"/>
        <v>2.0632751342419858E-2</v>
      </c>
      <c r="O16" s="68">
        <v>16.060593799999996</v>
      </c>
      <c r="P16" s="19">
        <v>0</v>
      </c>
      <c r="Q16" s="21">
        <f t="shared" si="3"/>
        <v>0</v>
      </c>
    </row>
    <row r="17" spans="1:17" ht="63.75" x14ac:dyDescent="0.25">
      <c r="A17" s="15"/>
      <c r="B17" s="17">
        <v>5004501</v>
      </c>
      <c r="C17" s="17" t="s">
        <v>1459</v>
      </c>
      <c r="D17" s="66">
        <v>3000584</v>
      </c>
      <c r="E17" s="17" t="s">
        <v>1453</v>
      </c>
      <c r="F17" s="67">
        <v>182</v>
      </c>
      <c r="G17" s="17" t="s">
        <v>582</v>
      </c>
      <c r="H17" s="18">
        <v>29.769124999999995</v>
      </c>
      <c r="I17" s="19">
        <v>29.769125000000003</v>
      </c>
      <c r="J17" s="19">
        <f t="shared" si="0"/>
        <v>6.1020350000000001E-2</v>
      </c>
      <c r="K17" s="19">
        <v>0</v>
      </c>
      <c r="L17" s="19">
        <v>6.1020350000000001E-2</v>
      </c>
      <c r="M17" s="20">
        <f t="shared" si="1"/>
        <v>0</v>
      </c>
      <c r="N17" s="21">
        <f t="shared" si="2"/>
        <v>2.0497864817995153E-3</v>
      </c>
      <c r="O17" s="68">
        <v>3.688719E-2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2.5469610000000671</v>
      </c>
      <c r="I18" s="43">
        <f t="shared" ref="I18:L18" ca="1" si="4">OFFSET(I18,-MATCH("PROYECTOS",$A$8:$A$50,0)-1,0)-(OFFSET(I18,-MATCH("PROYECTOS",$A$8:$A$50,0),0))</f>
        <v>2.1491480000000251</v>
      </c>
      <c r="J18" s="43">
        <f t="shared" ca="1" si="4"/>
        <v>5.4999999999871818E-4</v>
      </c>
      <c r="K18" s="43">
        <f t="shared" ca="1" si="4"/>
        <v>0</v>
      </c>
      <c r="L18" s="43">
        <f t="shared" ca="1" si="4"/>
        <v>5.4999999999871818E-4</v>
      </c>
      <c r="M18" s="44">
        <f t="shared" ca="1" si="1"/>
        <v>0</v>
      </c>
      <c r="N18" s="45">
        <f t="shared" ca="1" si="2"/>
        <v>2.5591536739150199E-4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99</v>
      </c>
      <c r="B1" s="48" t="s">
        <v>61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1463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55.100849000000011</v>
      </c>
      <c r="E6" s="12">
        <v>59.062322999999999</v>
      </c>
      <c r="F6" s="12">
        <v>5.0217023899999997</v>
      </c>
      <c r="G6" s="12">
        <v>0</v>
      </c>
      <c r="H6" s="12">
        <v>5.0217023899999997</v>
      </c>
      <c r="I6" s="13">
        <v>0</v>
      </c>
      <c r="J6" s="14">
        <v>8.5023787330545733E-2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55.100849000000011</v>
      </c>
      <c r="E7" s="36">
        <f ca="1">SUM(E8:OFFSET(E6,MATCH("GOBIERNOS REGIONALES",$A$8:$A$50,0),0))</f>
        <v>59.062322999999999</v>
      </c>
      <c r="F7" s="36">
        <f ca="1">SUM(F8:OFFSET(F6,MATCH("GOBIERNOS REGIONALES",$A$8:$A$50,0),0))</f>
        <v>5.0217023899999997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5.0217023899999997</v>
      </c>
      <c r="I7" s="37">
        <f ca="1">IFERROR(G7/E7,0)</f>
        <v>0</v>
      </c>
      <c r="J7" s="38">
        <f ca="1">IFERROR(SUM(G7,H7)/E7,0)</f>
        <v>8.5023787330545733E-2</v>
      </c>
      <c r="K7" s="4"/>
    </row>
    <row r="8" spans="1:11" x14ac:dyDescent="0.25">
      <c r="A8" s="15"/>
      <c r="B8" s="16">
        <v>4</v>
      </c>
      <c r="C8" s="17" t="s">
        <v>105</v>
      </c>
      <c r="D8" s="18">
        <v>55.100849000000011</v>
      </c>
      <c r="E8" s="19">
        <v>59.062322999999999</v>
      </c>
      <c r="F8" s="19">
        <f t="shared" ref="F8:F10" si="0">SUM(G8,H8)</f>
        <v>5.0217023899999997</v>
      </c>
      <c r="G8" s="19">
        <v>0</v>
      </c>
      <c r="H8" s="19">
        <v>5.0217023899999997</v>
      </c>
      <c r="I8" s="20">
        <f t="shared" ref="I8:I10" si="1">IFERROR(G8/E8,0)</f>
        <v>0</v>
      </c>
      <c r="J8" s="21">
        <f t="shared" ref="J8:J10" si="2">IFERROR(SUM(G8,H8)/E8,0)</f>
        <v>8.5023787330545733E-2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"/>
  <sheetViews>
    <sheetView workbookViewId="0">
      <selection activeCell="K4" sqref="K4"/>
    </sheetView>
  </sheetViews>
  <sheetFormatPr baseColWidth="10" defaultColWidth="11.7109375" defaultRowHeight="15" x14ac:dyDescent="0.25"/>
  <cols>
    <col min="1" max="1" width="4.28515625" customWidth="1"/>
    <col min="2" max="2" width="4.85546875" style="30" customWidth="1"/>
    <col min="3" max="3" width="35.7109375" customWidth="1"/>
    <col min="6" max="6" width="13.5703125" customWidth="1"/>
    <col min="7" max="8" width="11.7109375" hidden="1" customWidth="1"/>
  </cols>
  <sheetData>
    <row r="1" spans="1:11" x14ac:dyDescent="0.25">
      <c r="A1" s="1" t="s">
        <v>101</v>
      </c>
      <c r="B1" s="29"/>
      <c r="C1" s="1"/>
      <c r="D1" s="1"/>
      <c r="E1" s="1"/>
      <c r="F1" s="1"/>
      <c r="G1" s="1"/>
      <c r="H1" s="1"/>
      <c r="I1" s="1"/>
      <c r="J1" s="1"/>
    </row>
    <row r="2" spans="1:11" ht="15.75" thickBot="1" x14ac:dyDescent="0.3"/>
    <row r="3" spans="1:11" ht="15.75" thickBot="1" x14ac:dyDescent="0.3">
      <c r="A3" s="78" t="s">
        <v>1</v>
      </c>
      <c r="B3" s="79"/>
      <c r="C3" s="80"/>
      <c r="D3" s="79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2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2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11</v>
      </c>
      <c r="B6" s="31"/>
      <c r="C6" s="10"/>
      <c r="D6" s="11">
        <v>66913.809124000094</v>
      </c>
      <c r="E6" s="12">
        <v>71205.525124000138</v>
      </c>
      <c r="F6" s="12">
        <v>8856.5524933599972</v>
      </c>
      <c r="G6" s="12">
        <v>3533.63539158</v>
      </c>
      <c r="H6" s="12">
        <v>5322.9171017799999</v>
      </c>
      <c r="I6" s="13">
        <v>4.9625859586406904E-2</v>
      </c>
      <c r="J6" s="14">
        <v>0.12438013030501278</v>
      </c>
      <c r="K6" s="4"/>
    </row>
    <row r="7" spans="1:11" x14ac:dyDescent="0.25">
      <c r="A7" s="32" t="s">
        <v>102</v>
      </c>
      <c r="B7" s="33"/>
      <c r="C7" s="34"/>
      <c r="D7" s="35">
        <f ca="1">SUM(D8:OFFSET(D6,MATCH("GOBIERNOS REGIONALES",$A$8:$A$500,0),0))</f>
        <v>49462.134976000008</v>
      </c>
      <c r="E7" s="36">
        <f ca="1">SUM(E8:OFFSET(E6,MATCH("GOBIERNOS REGIONALES",$A$8:$A$500,0),0))</f>
        <v>50451.35761799998</v>
      </c>
      <c r="F7" s="36">
        <f ca="1">SUM(F8:OFFSET(F6,MATCH("GOBIERNOS REGIONALES",$A$8:$A$500,0),0))</f>
        <v>2376.7912249000001</v>
      </c>
      <c r="G7" s="36">
        <f ca="1">SUM(G8:OFFSET(G6,MATCH("GOBIERNOS REGIONALES",$A$8:$A$500,0),0))</f>
        <v>0</v>
      </c>
      <c r="H7" s="36">
        <f ca="1">SUM(H8:OFFSET(H6,MATCH("GOBIERNOS REGIONALES",$A$8:$A$500,0),0))</f>
        <v>2376.7912249000001</v>
      </c>
      <c r="I7" s="37">
        <f ca="1">IFERROR(G7/E7,0)</f>
        <v>0</v>
      </c>
      <c r="J7" s="38">
        <f ca="1">IFERROR(SUM(G7,H7)/E7,0)</f>
        <v>4.7110550381938801E-2</v>
      </c>
      <c r="K7" s="4"/>
    </row>
    <row r="8" spans="1:11" x14ac:dyDescent="0.25">
      <c r="A8" s="15"/>
      <c r="B8" s="46">
        <v>1</v>
      </c>
      <c r="C8" s="17" t="s">
        <v>103</v>
      </c>
      <c r="D8" s="18">
        <v>20.453921999999999</v>
      </c>
      <c r="E8" s="19">
        <v>20.453921999999999</v>
      </c>
      <c r="F8" s="19">
        <f t="shared" ref="F8:F71" si="0">SUM(G8,H8)</f>
        <v>0.74230085999999995</v>
      </c>
      <c r="G8" s="19">
        <v>0</v>
      </c>
      <c r="H8" s="19">
        <v>0.74230085999999995</v>
      </c>
      <c r="I8" s="20">
        <f t="shared" ref="I8:I71" si="1">IFERROR(G8/E8,0)</f>
        <v>0</v>
      </c>
      <c r="J8" s="21">
        <f t="shared" ref="J8:J71" si="2">IFERROR(SUM(G8,H8)/E8,0)</f>
        <v>3.6291370427637304E-2</v>
      </c>
      <c r="K8" s="4"/>
    </row>
    <row r="9" spans="1:11" x14ac:dyDescent="0.25">
      <c r="A9" s="15"/>
      <c r="B9" s="46">
        <v>3</v>
      </c>
      <c r="C9" s="17" t="s">
        <v>104</v>
      </c>
      <c r="D9" s="18">
        <v>167.67738899999998</v>
      </c>
      <c r="E9" s="19">
        <v>184.96437300000005</v>
      </c>
      <c r="F9" s="19">
        <f t="shared" si="0"/>
        <v>8.3035050600000027</v>
      </c>
      <c r="G9" s="19">
        <v>0</v>
      </c>
      <c r="H9" s="19">
        <v>8.3035050600000027</v>
      </c>
      <c r="I9" s="20">
        <f t="shared" si="1"/>
        <v>0</v>
      </c>
      <c r="J9" s="21">
        <f t="shared" si="2"/>
        <v>4.4892456451600005E-2</v>
      </c>
      <c r="K9" s="4"/>
    </row>
    <row r="10" spans="1:11" x14ac:dyDescent="0.25">
      <c r="A10" s="15"/>
      <c r="B10" s="46">
        <v>4</v>
      </c>
      <c r="C10" s="17" t="s">
        <v>105</v>
      </c>
      <c r="D10" s="18">
        <v>335.93603900000005</v>
      </c>
      <c r="E10" s="19">
        <v>367.28506099999987</v>
      </c>
      <c r="F10" s="19">
        <f t="shared" si="0"/>
        <v>32.482819060000004</v>
      </c>
      <c r="G10" s="19">
        <v>0</v>
      </c>
      <c r="H10" s="19">
        <v>32.482819060000004</v>
      </c>
      <c r="I10" s="20">
        <f t="shared" si="1"/>
        <v>0</v>
      </c>
      <c r="J10" s="21">
        <f t="shared" si="2"/>
        <v>8.8440349225094167E-2</v>
      </c>
      <c r="K10" s="4"/>
    </row>
    <row r="11" spans="1:11" x14ac:dyDescent="0.25">
      <c r="A11" s="15"/>
      <c r="B11" s="46">
        <v>5</v>
      </c>
      <c r="C11" s="17" t="s">
        <v>106</v>
      </c>
      <c r="D11" s="18">
        <v>94.636419000000004</v>
      </c>
      <c r="E11" s="19">
        <v>94.737776999999951</v>
      </c>
      <c r="F11" s="19">
        <f t="shared" si="0"/>
        <v>0.94677087999999998</v>
      </c>
      <c r="G11" s="19">
        <v>0</v>
      </c>
      <c r="H11" s="19">
        <v>0.94677087999999998</v>
      </c>
      <c r="I11" s="20">
        <f t="shared" si="1"/>
        <v>0</v>
      </c>
      <c r="J11" s="21">
        <f t="shared" si="2"/>
        <v>9.9935940021054163E-3</v>
      </c>
      <c r="K11" s="4"/>
    </row>
    <row r="12" spans="1:11" x14ac:dyDescent="0.25">
      <c r="A12" s="15"/>
      <c r="B12" s="46">
        <v>6</v>
      </c>
      <c r="C12" s="17" t="s">
        <v>107</v>
      </c>
      <c r="D12" s="18">
        <v>516.85016099999996</v>
      </c>
      <c r="E12" s="19">
        <v>517.02606099999991</v>
      </c>
      <c r="F12" s="19">
        <f t="shared" si="0"/>
        <v>5.8429624399999991</v>
      </c>
      <c r="G12" s="19">
        <v>0</v>
      </c>
      <c r="H12" s="19">
        <v>5.8429624399999991</v>
      </c>
      <c r="I12" s="20">
        <f t="shared" si="1"/>
        <v>0</v>
      </c>
      <c r="J12" s="21">
        <f t="shared" si="2"/>
        <v>1.1301098495303896E-2</v>
      </c>
      <c r="K12" s="4"/>
    </row>
    <row r="13" spans="1:11" x14ac:dyDescent="0.25">
      <c r="A13" s="15"/>
      <c r="B13" s="46">
        <v>6</v>
      </c>
      <c r="C13" s="17" t="s">
        <v>108</v>
      </c>
      <c r="D13" s="18">
        <v>57.228501999999999</v>
      </c>
      <c r="E13" s="19">
        <v>57.324617999999994</v>
      </c>
      <c r="F13" s="19">
        <f t="shared" si="0"/>
        <v>1.6286104400000003</v>
      </c>
      <c r="G13" s="19">
        <v>0</v>
      </c>
      <c r="H13" s="19">
        <v>1.6286104400000003</v>
      </c>
      <c r="I13" s="20">
        <f t="shared" si="1"/>
        <v>0</v>
      </c>
      <c r="J13" s="21">
        <f t="shared" si="2"/>
        <v>2.8410314744705328E-2</v>
      </c>
      <c r="K13" s="4"/>
    </row>
    <row r="14" spans="1:11" x14ac:dyDescent="0.25">
      <c r="A14" s="15"/>
      <c r="B14" s="46">
        <v>7</v>
      </c>
      <c r="C14" s="17" t="s">
        <v>109</v>
      </c>
      <c r="D14" s="18">
        <v>4801.9652839999972</v>
      </c>
      <c r="E14" s="19">
        <v>4911.9494519999953</v>
      </c>
      <c r="F14" s="19">
        <f t="shared" si="0"/>
        <v>357.72826873999998</v>
      </c>
      <c r="G14" s="19">
        <v>0</v>
      </c>
      <c r="H14" s="19">
        <v>357.72826873999998</v>
      </c>
      <c r="I14" s="20">
        <f t="shared" si="1"/>
        <v>0</v>
      </c>
      <c r="J14" s="21">
        <f t="shared" si="2"/>
        <v>7.2828165728444944E-2</v>
      </c>
      <c r="K14" s="4"/>
    </row>
    <row r="15" spans="1:11" x14ac:dyDescent="0.25">
      <c r="A15" s="15"/>
      <c r="B15" s="46">
        <v>8</v>
      </c>
      <c r="C15" s="17" t="s">
        <v>110</v>
      </c>
      <c r="D15" s="18">
        <v>406.11327399999993</v>
      </c>
      <c r="E15" s="19">
        <v>518.05193299999996</v>
      </c>
      <c r="F15" s="19">
        <f t="shared" si="0"/>
        <v>44.860201819999993</v>
      </c>
      <c r="G15" s="19">
        <v>0</v>
      </c>
      <c r="H15" s="19">
        <v>44.860201819999993</v>
      </c>
      <c r="I15" s="20">
        <f t="shared" si="1"/>
        <v>0</v>
      </c>
      <c r="J15" s="21">
        <f t="shared" si="2"/>
        <v>8.6594024580157289E-2</v>
      </c>
      <c r="K15" s="4"/>
    </row>
    <row r="16" spans="1:11" ht="25.5" x14ac:dyDescent="0.25">
      <c r="A16" s="15"/>
      <c r="B16" s="46">
        <v>8</v>
      </c>
      <c r="C16" s="17" t="s">
        <v>111</v>
      </c>
      <c r="D16" s="18">
        <v>127.90118200000002</v>
      </c>
      <c r="E16" s="19">
        <v>130.29458099999999</v>
      </c>
      <c r="F16" s="19">
        <f t="shared" si="0"/>
        <v>1.33299126</v>
      </c>
      <c r="G16" s="19">
        <v>0</v>
      </c>
      <c r="H16" s="19">
        <v>1.33299126</v>
      </c>
      <c r="I16" s="20">
        <f t="shared" si="1"/>
        <v>0</v>
      </c>
      <c r="J16" s="21">
        <f t="shared" si="2"/>
        <v>1.0230596313134466E-2</v>
      </c>
      <c r="K16" s="4"/>
    </row>
    <row r="17" spans="1:11" x14ac:dyDescent="0.25">
      <c r="A17" s="15"/>
      <c r="B17" s="46">
        <v>10</v>
      </c>
      <c r="C17" s="17" t="s">
        <v>112</v>
      </c>
      <c r="D17" s="18">
        <v>8613.1626409999735</v>
      </c>
      <c r="E17" s="19">
        <v>8513.216940999997</v>
      </c>
      <c r="F17" s="19">
        <f t="shared" si="0"/>
        <v>205.90468696999994</v>
      </c>
      <c r="G17" s="19">
        <v>0</v>
      </c>
      <c r="H17" s="19">
        <v>205.90468696999994</v>
      </c>
      <c r="I17" s="20">
        <f t="shared" si="1"/>
        <v>0</v>
      </c>
      <c r="J17" s="21">
        <f t="shared" si="2"/>
        <v>2.4186472445962778E-2</v>
      </c>
      <c r="K17" s="4"/>
    </row>
    <row r="18" spans="1:11" x14ac:dyDescent="0.25">
      <c r="A18" s="15"/>
      <c r="B18" s="46">
        <v>11</v>
      </c>
      <c r="C18" s="17" t="s">
        <v>113</v>
      </c>
      <c r="D18" s="18">
        <v>837.60722499999827</v>
      </c>
      <c r="E18" s="19">
        <v>850.42803899999967</v>
      </c>
      <c r="F18" s="19">
        <f t="shared" si="0"/>
        <v>2.4857947500000006</v>
      </c>
      <c r="G18" s="19">
        <v>0</v>
      </c>
      <c r="H18" s="19">
        <v>2.4857947500000006</v>
      </c>
      <c r="I18" s="20">
        <f t="shared" si="1"/>
        <v>0</v>
      </c>
      <c r="J18" s="21">
        <f t="shared" si="2"/>
        <v>2.9229924649744545E-3</v>
      </c>
      <c r="K18" s="4"/>
    </row>
    <row r="19" spans="1:11" ht="25.5" x14ac:dyDescent="0.25">
      <c r="A19" s="15"/>
      <c r="B19" s="46">
        <v>12</v>
      </c>
      <c r="C19" s="17" t="s">
        <v>114</v>
      </c>
      <c r="D19" s="18">
        <v>149.71939799999998</v>
      </c>
      <c r="E19" s="19">
        <v>150.98501399999998</v>
      </c>
      <c r="F19" s="19">
        <f t="shared" si="0"/>
        <v>3.3273205600000004</v>
      </c>
      <c r="G19" s="19">
        <v>0</v>
      </c>
      <c r="H19" s="19">
        <v>3.3273205600000004</v>
      </c>
      <c r="I19" s="20">
        <f t="shared" si="1"/>
        <v>0</v>
      </c>
      <c r="J19" s="21">
        <f t="shared" si="2"/>
        <v>2.2037422601424543E-2</v>
      </c>
      <c r="K19" s="4"/>
    </row>
    <row r="20" spans="1:11" ht="25.5" x14ac:dyDescent="0.25">
      <c r="A20" s="15"/>
      <c r="B20" s="46">
        <v>12</v>
      </c>
      <c r="C20" s="17" t="s">
        <v>115</v>
      </c>
      <c r="D20" s="18">
        <v>202.44903100000002</v>
      </c>
      <c r="E20" s="19">
        <v>209.04903100000007</v>
      </c>
      <c r="F20" s="19">
        <f t="shared" si="0"/>
        <v>1.8529737500000003</v>
      </c>
      <c r="G20" s="19">
        <v>0</v>
      </c>
      <c r="H20" s="19">
        <v>1.8529737500000003</v>
      </c>
      <c r="I20" s="20">
        <f t="shared" si="1"/>
        <v>0</v>
      </c>
      <c r="J20" s="21">
        <f t="shared" si="2"/>
        <v>8.8638236739781856E-3</v>
      </c>
      <c r="K20" s="4"/>
    </row>
    <row r="21" spans="1:11" x14ac:dyDescent="0.25">
      <c r="A21" s="15"/>
      <c r="B21" s="46">
        <v>13</v>
      </c>
      <c r="C21" s="17" t="s">
        <v>116</v>
      </c>
      <c r="D21" s="18">
        <v>498.26113299999986</v>
      </c>
      <c r="E21" s="19">
        <v>681.27114999999992</v>
      </c>
      <c r="F21" s="19">
        <f t="shared" si="0"/>
        <v>51.103648270000022</v>
      </c>
      <c r="G21" s="19">
        <v>0</v>
      </c>
      <c r="H21" s="19">
        <v>51.103648270000022</v>
      </c>
      <c r="I21" s="20">
        <f t="shared" si="1"/>
        <v>0</v>
      </c>
      <c r="J21" s="21">
        <f t="shared" si="2"/>
        <v>7.50122007514923E-2</v>
      </c>
      <c r="K21" s="4"/>
    </row>
    <row r="22" spans="1:11" x14ac:dyDescent="0.25">
      <c r="A22" s="15"/>
      <c r="B22" s="46">
        <v>16</v>
      </c>
      <c r="C22" s="17" t="s">
        <v>117</v>
      </c>
      <c r="D22" s="18">
        <v>258.3655369999999</v>
      </c>
      <c r="E22" s="19">
        <v>259.57674300000002</v>
      </c>
      <c r="F22" s="19">
        <f t="shared" si="0"/>
        <v>8.8850308800000004</v>
      </c>
      <c r="G22" s="19">
        <v>0</v>
      </c>
      <c r="H22" s="19">
        <v>8.8850308800000004</v>
      </c>
      <c r="I22" s="20">
        <f t="shared" si="1"/>
        <v>0</v>
      </c>
      <c r="J22" s="21">
        <f t="shared" si="2"/>
        <v>3.4228917341797449E-2</v>
      </c>
      <c r="K22" s="4"/>
    </row>
    <row r="23" spans="1:11" ht="25.5" x14ac:dyDescent="0.25">
      <c r="A23" s="15"/>
      <c r="B23" s="46">
        <v>19</v>
      </c>
      <c r="C23" s="17" t="s">
        <v>118</v>
      </c>
      <c r="D23" s="18">
        <v>52.890269000000004</v>
      </c>
      <c r="E23" s="19">
        <v>52.890268999999996</v>
      </c>
      <c r="F23" s="19">
        <f t="shared" si="0"/>
        <v>2.77148671</v>
      </c>
      <c r="G23" s="19">
        <v>0</v>
      </c>
      <c r="H23" s="19">
        <v>2.77148671</v>
      </c>
      <c r="I23" s="20">
        <f t="shared" si="1"/>
        <v>0</v>
      </c>
      <c r="J23" s="21">
        <f t="shared" si="2"/>
        <v>5.2400692271011143E-2</v>
      </c>
      <c r="K23" s="4"/>
    </row>
    <row r="24" spans="1:11" x14ac:dyDescent="0.25">
      <c r="A24" s="15"/>
      <c r="B24" s="46">
        <v>22</v>
      </c>
      <c r="C24" s="17" t="s">
        <v>119</v>
      </c>
      <c r="D24" s="18">
        <v>791.85915899999998</v>
      </c>
      <c r="E24" s="19">
        <v>910.42402699999946</v>
      </c>
      <c r="F24" s="19">
        <f t="shared" si="0"/>
        <v>71.276682269999995</v>
      </c>
      <c r="G24" s="19">
        <v>0</v>
      </c>
      <c r="H24" s="19">
        <v>71.276682269999995</v>
      </c>
      <c r="I24" s="20">
        <f t="shared" si="1"/>
        <v>0</v>
      </c>
      <c r="J24" s="21">
        <f t="shared" si="2"/>
        <v>7.8289544383915999E-2</v>
      </c>
      <c r="K24" s="4"/>
    </row>
    <row r="25" spans="1:11" ht="38.25" x14ac:dyDescent="0.25">
      <c r="A25" s="15"/>
      <c r="B25" s="46">
        <v>25</v>
      </c>
      <c r="C25" s="17" t="s">
        <v>120</v>
      </c>
      <c r="D25" s="18">
        <v>6.3221079999999992</v>
      </c>
      <c r="E25" s="19">
        <v>6.796557</v>
      </c>
      <c r="F25" s="19">
        <f t="shared" si="0"/>
        <v>0.58333017999999992</v>
      </c>
      <c r="G25" s="19">
        <v>0</v>
      </c>
      <c r="H25" s="19">
        <v>0.58333017999999992</v>
      </c>
      <c r="I25" s="20">
        <f t="shared" si="1"/>
        <v>0</v>
      </c>
      <c r="J25" s="21">
        <f t="shared" si="2"/>
        <v>8.5827306384688593E-2</v>
      </c>
      <c r="K25" s="4"/>
    </row>
    <row r="26" spans="1:11" x14ac:dyDescent="0.25">
      <c r="A26" s="15"/>
      <c r="B26" s="46">
        <v>26</v>
      </c>
      <c r="C26" s="17" t="s">
        <v>121</v>
      </c>
      <c r="D26" s="18">
        <v>5700.2649540000002</v>
      </c>
      <c r="E26" s="19">
        <v>5703.5009360000031</v>
      </c>
      <c r="F26" s="19">
        <f t="shared" si="0"/>
        <v>314.03148322000004</v>
      </c>
      <c r="G26" s="19">
        <v>0</v>
      </c>
      <c r="H26" s="19">
        <v>314.03148322000004</v>
      </c>
      <c r="I26" s="20">
        <f t="shared" si="1"/>
        <v>0</v>
      </c>
      <c r="J26" s="21">
        <f t="shared" si="2"/>
        <v>5.5059425209849716E-2</v>
      </c>
      <c r="K26" s="4"/>
    </row>
    <row r="27" spans="1:11" x14ac:dyDescent="0.25">
      <c r="A27" s="15"/>
      <c r="B27" s="46">
        <v>32</v>
      </c>
      <c r="C27" s="17" t="s">
        <v>122</v>
      </c>
      <c r="D27" s="18">
        <v>337.81462999999985</v>
      </c>
      <c r="E27" s="19">
        <v>337.59674899999993</v>
      </c>
      <c r="F27" s="19">
        <f t="shared" si="0"/>
        <v>27.069486499999986</v>
      </c>
      <c r="G27" s="19">
        <v>0</v>
      </c>
      <c r="H27" s="19">
        <v>27.069486499999986</v>
      </c>
      <c r="I27" s="20">
        <f t="shared" si="1"/>
        <v>0</v>
      </c>
      <c r="J27" s="21">
        <f t="shared" si="2"/>
        <v>8.0182900398723903E-2</v>
      </c>
      <c r="K27" s="4"/>
    </row>
    <row r="28" spans="1:11" ht="25.5" x14ac:dyDescent="0.25">
      <c r="A28" s="15"/>
      <c r="B28" s="46">
        <v>33</v>
      </c>
      <c r="C28" s="17" t="s">
        <v>123</v>
      </c>
      <c r="D28" s="18">
        <v>171.49000699999988</v>
      </c>
      <c r="E28" s="19">
        <v>181.04092199999999</v>
      </c>
      <c r="F28" s="19">
        <f t="shared" si="0"/>
        <v>7.059915919999999</v>
      </c>
      <c r="G28" s="19">
        <v>0</v>
      </c>
      <c r="H28" s="19">
        <v>7.059915919999999</v>
      </c>
      <c r="I28" s="20">
        <f t="shared" si="1"/>
        <v>0</v>
      </c>
      <c r="J28" s="21">
        <f t="shared" si="2"/>
        <v>3.899624373322623E-2</v>
      </c>
      <c r="K28" s="4"/>
    </row>
    <row r="29" spans="1:11" x14ac:dyDescent="0.25">
      <c r="A29" s="15"/>
      <c r="B29" s="46">
        <v>35</v>
      </c>
      <c r="C29" s="17" t="s">
        <v>124</v>
      </c>
      <c r="D29" s="18">
        <v>204.97617800000006</v>
      </c>
      <c r="E29" s="19">
        <v>222.20656400000007</v>
      </c>
      <c r="F29" s="19">
        <f t="shared" si="0"/>
        <v>36.14558791999999</v>
      </c>
      <c r="G29" s="19">
        <v>0</v>
      </c>
      <c r="H29" s="19">
        <v>36.14558791999999</v>
      </c>
      <c r="I29" s="20">
        <f t="shared" si="1"/>
        <v>0</v>
      </c>
      <c r="J29" s="21">
        <f t="shared" si="2"/>
        <v>0.16266660745449435</v>
      </c>
      <c r="K29" s="4"/>
    </row>
    <row r="30" spans="1:11" ht="25.5" x14ac:dyDescent="0.25">
      <c r="A30" s="15"/>
      <c r="B30" s="46">
        <v>36</v>
      </c>
      <c r="C30" s="17" t="s">
        <v>125</v>
      </c>
      <c r="D30" s="18">
        <v>9860.8298889999878</v>
      </c>
      <c r="E30" s="19">
        <v>10045.41845499999</v>
      </c>
      <c r="F30" s="19">
        <f t="shared" si="0"/>
        <v>405.42159973999992</v>
      </c>
      <c r="G30" s="19">
        <v>0</v>
      </c>
      <c r="H30" s="19">
        <v>405.42159973999992</v>
      </c>
      <c r="I30" s="20">
        <f t="shared" si="1"/>
        <v>0</v>
      </c>
      <c r="J30" s="21">
        <f t="shared" si="2"/>
        <v>4.0358856284200488E-2</v>
      </c>
      <c r="K30" s="4"/>
    </row>
    <row r="31" spans="1:11" ht="25.5" x14ac:dyDescent="0.25">
      <c r="A31" s="15"/>
      <c r="B31" s="46">
        <v>37</v>
      </c>
      <c r="C31" s="17" t="s">
        <v>126</v>
      </c>
      <c r="D31" s="18">
        <v>4659.6912360000033</v>
      </c>
      <c r="E31" s="19">
        <v>4654.4500400000006</v>
      </c>
      <c r="F31" s="19">
        <f t="shared" si="0"/>
        <v>38.421442629999966</v>
      </c>
      <c r="G31" s="19">
        <v>0</v>
      </c>
      <c r="H31" s="19">
        <v>38.421442629999966</v>
      </c>
      <c r="I31" s="20">
        <f t="shared" si="1"/>
        <v>0</v>
      </c>
      <c r="J31" s="21">
        <f t="shared" si="2"/>
        <v>8.2547760314986562E-3</v>
      </c>
      <c r="K31" s="4"/>
    </row>
    <row r="32" spans="1:11" x14ac:dyDescent="0.25">
      <c r="A32" s="15"/>
      <c r="B32" s="46">
        <v>38</v>
      </c>
      <c r="C32" s="17" t="s">
        <v>127</v>
      </c>
      <c r="D32" s="18">
        <v>42.008904000000001</v>
      </c>
      <c r="E32" s="19">
        <v>42.026763000000003</v>
      </c>
      <c r="F32" s="19">
        <f t="shared" si="0"/>
        <v>1.0975492899999999</v>
      </c>
      <c r="G32" s="19">
        <v>0</v>
      </c>
      <c r="H32" s="19">
        <v>1.0975492899999999</v>
      </c>
      <c r="I32" s="20">
        <f t="shared" si="1"/>
        <v>0</v>
      </c>
      <c r="J32" s="21">
        <f t="shared" si="2"/>
        <v>2.6115484792392882E-2</v>
      </c>
      <c r="K32" s="4"/>
    </row>
    <row r="33" spans="1:11" ht="25.5" x14ac:dyDescent="0.25">
      <c r="A33" s="15"/>
      <c r="B33" s="46">
        <v>39</v>
      </c>
      <c r="C33" s="17" t="s">
        <v>128</v>
      </c>
      <c r="D33" s="18">
        <v>227.43990599999995</v>
      </c>
      <c r="E33" s="19">
        <v>235.41707399999999</v>
      </c>
      <c r="F33" s="19">
        <f t="shared" si="0"/>
        <v>12.479417030000006</v>
      </c>
      <c r="G33" s="19">
        <v>0</v>
      </c>
      <c r="H33" s="19">
        <v>12.479417030000006</v>
      </c>
      <c r="I33" s="20">
        <f t="shared" si="1"/>
        <v>0</v>
      </c>
      <c r="J33" s="21">
        <f t="shared" si="2"/>
        <v>5.3009821326723341E-2</v>
      </c>
      <c r="K33" s="4"/>
    </row>
    <row r="34" spans="1:11" x14ac:dyDescent="0.25">
      <c r="A34" s="15"/>
      <c r="B34" s="46">
        <v>40</v>
      </c>
      <c r="C34" s="17" t="s">
        <v>129</v>
      </c>
      <c r="D34" s="18">
        <v>3805.2165670000068</v>
      </c>
      <c r="E34" s="19">
        <v>3805.2165670000018</v>
      </c>
      <c r="F34" s="19">
        <f t="shared" si="0"/>
        <v>31.246076750000004</v>
      </c>
      <c r="G34" s="19">
        <v>0</v>
      </c>
      <c r="H34" s="19">
        <v>31.246076750000004</v>
      </c>
      <c r="I34" s="20">
        <f t="shared" si="1"/>
        <v>0</v>
      </c>
      <c r="J34" s="21">
        <f t="shared" si="2"/>
        <v>8.2113793524856132E-3</v>
      </c>
      <c r="K34" s="4"/>
    </row>
    <row r="35" spans="1:11" ht="25.5" x14ac:dyDescent="0.25">
      <c r="A35" s="15"/>
      <c r="B35" s="46">
        <v>50</v>
      </c>
      <c r="C35" s="17" t="s">
        <v>130</v>
      </c>
      <c r="D35" s="18">
        <v>47.128776000000016</v>
      </c>
      <c r="E35" s="19">
        <v>53.116072000000045</v>
      </c>
      <c r="F35" s="19">
        <f t="shared" si="0"/>
        <v>2.8345156600000005</v>
      </c>
      <c r="G35" s="19">
        <v>0</v>
      </c>
      <c r="H35" s="19">
        <v>2.8345156600000005</v>
      </c>
      <c r="I35" s="20">
        <f t="shared" si="1"/>
        <v>0</v>
      </c>
      <c r="J35" s="21">
        <f t="shared" si="2"/>
        <v>5.336455715324729E-2</v>
      </c>
      <c r="K35" s="4"/>
    </row>
    <row r="36" spans="1:11" ht="25.5" x14ac:dyDescent="0.25">
      <c r="A36" s="15"/>
      <c r="B36" s="46">
        <v>51</v>
      </c>
      <c r="C36" s="17" t="s">
        <v>131</v>
      </c>
      <c r="D36" s="18">
        <v>123.388383</v>
      </c>
      <c r="E36" s="19">
        <v>129.99190999999999</v>
      </c>
      <c r="F36" s="19">
        <f t="shared" si="0"/>
        <v>3.4139436999999995</v>
      </c>
      <c r="G36" s="19">
        <v>0</v>
      </c>
      <c r="H36" s="19">
        <v>3.4139436999999995</v>
      </c>
      <c r="I36" s="20">
        <f t="shared" si="1"/>
        <v>0</v>
      </c>
      <c r="J36" s="21">
        <f t="shared" si="2"/>
        <v>2.6262739735111205E-2</v>
      </c>
      <c r="K36" s="4"/>
    </row>
    <row r="37" spans="1:11" ht="25.5" x14ac:dyDescent="0.25">
      <c r="A37" s="15"/>
      <c r="B37" s="46">
        <v>55</v>
      </c>
      <c r="C37" s="17" t="s">
        <v>132</v>
      </c>
      <c r="D37" s="18">
        <v>1.7744480000000002</v>
      </c>
      <c r="E37" s="19">
        <v>3.6552169999999999</v>
      </c>
      <c r="F37" s="19">
        <f t="shared" si="0"/>
        <v>1.6488949999999999E-2</v>
      </c>
      <c r="G37" s="19">
        <v>0</v>
      </c>
      <c r="H37" s="19">
        <v>1.6488949999999999E-2</v>
      </c>
      <c r="I37" s="20">
        <f t="shared" si="1"/>
        <v>0</v>
      </c>
      <c r="J37" s="21">
        <f t="shared" si="2"/>
        <v>4.5110728036119327E-3</v>
      </c>
      <c r="K37" s="4"/>
    </row>
    <row r="38" spans="1:11" ht="25.5" x14ac:dyDescent="0.25">
      <c r="A38" s="15"/>
      <c r="B38" s="46">
        <v>55</v>
      </c>
      <c r="C38" s="17" t="s">
        <v>133</v>
      </c>
      <c r="D38" s="18">
        <v>138.23973000000001</v>
      </c>
      <c r="E38" s="19">
        <v>139.77602999999999</v>
      </c>
      <c r="F38" s="19">
        <f t="shared" si="0"/>
        <v>1.5358387899999999</v>
      </c>
      <c r="G38" s="19">
        <v>0</v>
      </c>
      <c r="H38" s="19">
        <v>1.5358387899999999</v>
      </c>
      <c r="I38" s="20">
        <f t="shared" si="1"/>
        <v>0</v>
      </c>
      <c r="J38" s="21">
        <f t="shared" si="2"/>
        <v>1.0987855285344704E-2</v>
      </c>
      <c r="K38" s="4"/>
    </row>
    <row r="39" spans="1:11" ht="25.5" x14ac:dyDescent="0.25">
      <c r="A39" s="15"/>
      <c r="B39" s="46">
        <v>57</v>
      </c>
      <c r="C39" s="17" t="s">
        <v>134</v>
      </c>
      <c r="D39" s="18">
        <v>12.299999999999999</v>
      </c>
      <c r="E39" s="19">
        <v>13.601595999999999</v>
      </c>
      <c r="F39" s="19">
        <f t="shared" si="0"/>
        <v>0.83876412999999994</v>
      </c>
      <c r="G39" s="19">
        <v>0</v>
      </c>
      <c r="H39" s="19">
        <v>0.83876412999999994</v>
      </c>
      <c r="I39" s="20">
        <f t="shared" si="1"/>
        <v>0</v>
      </c>
      <c r="J39" s="21">
        <f t="shared" si="2"/>
        <v>6.1666596331783417E-2</v>
      </c>
      <c r="K39" s="4"/>
    </row>
    <row r="40" spans="1:11" ht="25.5" x14ac:dyDescent="0.25">
      <c r="A40" s="15"/>
      <c r="B40" s="46">
        <v>59</v>
      </c>
      <c r="C40" s="17" t="s">
        <v>135</v>
      </c>
      <c r="D40" s="18">
        <v>90.110609999999966</v>
      </c>
      <c r="E40" s="19">
        <v>90.110610000000023</v>
      </c>
      <c r="F40" s="19">
        <f t="shared" si="0"/>
        <v>0.38272347999999995</v>
      </c>
      <c r="G40" s="19">
        <v>0</v>
      </c>
      <c r="H40" s="19">
        <v>0.38272347999999995</v>
      </c>
      <c r="I40" s="20">
        <f t="shared" si="1"/>
        <v>0</v>
      </c>
      <c r="J40" s="21">
        <f t="shared" si="2"/>
        <v>4.2472632246080659E-3</v>
      </c>
      <c r="K40" s="4"/>
    </row>
    <row r="41" spans="1:11" ht="25.5" x14ac:dyDescent="0.25">
      <c r="A41" s="15"/>
      <c r="B41" s="46">
        <v>59</v>
      </c>
      <c r="C41" s="17" t="s">
        <v>136</v>
      </c>
      <c r="D41" s="18">
        <v>38.508765000000011</v>
      </c>
      <c r="E41" s="19">
        <v>52.782672000000019</v>
      </c>
      <c r="F41" s="19">
        <f t="shared" si="0"/>
        <v>2.9986079599999997</v>
      </c>
      <c r="G41" s="19">
        <v>0</v>
      </c>
      <c r="H41" s="19">
        <v>2.9986079599999997</v>
      </c>
      <c r="I41" s="20">
        <f t="shared" si="1"/>
        <v>0</v>
      </c>
      <c r="J41" s="21">
        <f t="shared" si="2"/>
        <v>5.6810461584817055E-2</v>
      </c>
      <c r="K41" s="4"/>
    </row>
    <row r="42" spans="1:11" x14ac:dyDescent="0.25">
      <c r="A42" s="15"/>
      <c r="B42" s="46">
        <v>61</v>
      </c>
      <c r="C42" s="17" t="s">
        <v>137</v>
      </c>
      <c r="D42" s="18">
        <v>492.74531900000011</v>
      </c>
      <c r="E42" s="19">
        <v>500.97811399999972</v>
      </c>
      <c r="F42" s="19">
        <f t="shared" si="0"/>
        <v>27.93704692</v>
      </c>
      <c r="G42" s="19">
        <v>0</v>
      </c>
      <c r="H42" s="19">
        <v>27.93704692</v>
      </c>
      <c r="I42" s="20">
        <f t="shared" si="1"/>
        <v>0</v>
      </c>
      <c r="J42" s="21">
        <f t="shared" si="2"/>
        <v>5.5765004776236624E-2</v>
      </c>
      <c r="K42" s="4"/>
    </row>
    <row r="43" spans="1:11" ht="25.5" x14ac:dyDescent="0.25">
      <c r="A43" s="15"/>
      <c r="B43" s="46">
        <v>67</v>
      </c>
      <c r="C43" s="17" t="s">
        <v>138</v>
      </c>
      <c r="D43" s="18">
        <v>596.15841899999987</v>
      </c>
      <c r="E43" s="19">
        <v>663.15841899999987</v>
      </c>
      <c r="F43" s="19">
        <f t="shared" si="0"/>
        <v>31.279468480000006</v>
      </c>
      <c r="G43" s="19">
        <v>0</v>
      </c>
      <c r="H43" s="19">
        <v>31.279468480000006</v>
      </c>
      <c r="I43" s="20">
        <f t="shared" si="1"/>
        <v>0</v>
      </c>
      <c r="J43" s="21">
        <f t="shared" si="2"/>
        <v>4.7167415181379173E-2</v>
      </c>
      <c r="K43" s="4"/>
    </row>
    <row r="44" spans="1:11" ht="25.5" x14ac:dyDescent="0.25">
      <c r="A44" s="15"/>
      <c r="B44" s="46">
        <v>70</v>
      </c>
      <c r="C44" s="17" t="s">
        <v>139</v>
      </c>
      <c r="D44" s="18">
        <v>27.306559</v>
      </c>
      <c r="E44" s="19">
        <v>30.070975000000001</v>
      </c>
      <c r="F44" s="19">
        <f t="shared" si="0"/>
        <v>1.0878473</v>
      </c>
      <c r="G44" s="19">
        <v>0</v>
      </c>
      <c r="H44" s="19">
        <v>1.0878473</v>
      </c>
      <c r="I44" s="20">
        <f t="shared" si="1"/>
        <v>0</v>
      </c>
      <c r="J44" s="21">
        <f t="shared" si="2"/>
        <v>3.6175990302941621E-2</v>
      </c>
      <c r="K44" s="4"/>
    </row>
    <row r="45" spans="1:11" x14ac:dyDescent="0.25">
      <c r="A45" s="15"/>
      <c r="B45" s="46">
        <v>71</v>
      </c>
      <c r="C45" s="17" t="s">
        <v>140</v>
      </c>
      <c r="D45" s="18">
        <v>1.18496</v>
      </c>
      <c r="E45" s="19">
        <v>1.18496</v>
      </c>
      <c r="F45" s="19">
        <f t="shared" si="0"/>
        <v>5.3779799999999996E-2</v>
      </c>
      <c r="G45" s="19">
        <v>0</v>
      </c>
      <c r="H45" s="19">
        <v>5.3779799999999996E-2</v>
      </c>
      <c r="I45" s="20">
        <f t="shared" si="1"/>
        <v>0</v>
      </c>
      <c r="J45" s="21">
        <f t="shared" si="2"/>
        <v>4.5385329462597893E-2</v>
      </c>
      <c r="K45" s="4"/>
    </row>
    <row r="46" spans="1:11" ht="38.25" x14ac:dyDescent="0.25">
      <c r="A46" s="15"/>
      <c r="B46" s="46">
        <v>72</v>
      </c>
      <c r="C46" s="17" t="s">
        <v>141</v>
      </c>
      <c r="D46" s="18">
        <v>1.159</v>
      </c>
      <c r="E46" s="19">
        <v>1.1590000000000003</v>
      </c>
      <c r="F46" s="19">
        <f t="shared" si="0"/>
        <v>2.0579880000000002E-2</v>
      </c>
      <c r="G46" s="19">
        <v>0</v>
      </c>
      <c r="H46" s="19">
        <v>2.0579880000000002E-2</v>
      </c>
      <c r="I46" s="20">
        <f t="shared" si="1"/>
        <v>0</v>
      </c>
      <c r="J46" s="21">
        <f t="shared" si="2"/>
        <v>1.7756583261432268E-2</v>
      </c>
      <c r="K46" s="4"/>
    </row>
    <row r="47" spans="1:11" x14ac:dyDescent="0.25">
      <c r="A47" s="15"/>
      <c r="B47" s="46">
        <v>112</v>
      </c>
      <c r="C47" s="17" t="s">
        <v>142</v>
      </c>
      <c r="D47" s="18">
        <v>11.567966999999999</v>
      </c>
      <c r="E47" s="19">
        <v>12.724802</v>
      </c>
      <c r="F47" s="19">
        <f t="shared" si="0"/>
        <v>0.49204979999999998</v>
      </c>
      <c r="G47" s="19">
        <v>0</v>
      </c>
      <c r="H47" s="19">
        <v>0.49204979999999998</v>
      </c>
      <c r="I47" s="20">
        <f t="shared" si="1"/>
        <v>0</v>
      </c>
      <c r="J47" s="21">
        <f t="shared" si="2"/>
        <v>3.8668562387061109E-2</v>
      </c>
      <c r="K47" s="4"/>
    </row>
    <row r="48" spans="1:11" ht="25.5" x14ac:dyDescent="0.25">
      <c r="A48" s="15"/>
      <c r="B48" s="46">
        <v>114</v>
      </c>
      <c r="C48" s="17" t="s">
        <v>143</v>
      </c>
      <c r="D48" s="18">
        <v>51.270568999999995</v>
      </c>
      <c r="E48" s="19">
        <v>57.654302000000001</v>
      </c>
      <c r="F48" s="19">
        <f t="shared" si="0"/>
        <v>0.64052268000000001</v>
      </c>
      <c r="G48" s="19">
        <v>0</v>
      </c>
      <c r="H48" s="19">
        <v>0.64052268000000001</v>
      </c>
      <c r="I48" s="20">
        <f t="shared" si="1"/>
        <v>0</v>
      </c>
      <c r="J48" s="21">
        <f t="shared" si="2"/>
        <v>1.1109711813005732E-2</v>
      </c>
      <c r="K48" s="4"/>
    </row>
    <row r="49" spans="1:11" ht="25.5" x14ac:dyDescent="0.25">
      <c r="A49" s="15"/>
      <c r="B49" s="46">
        <v>121</v>
      </c>
      <c r="C49" s="17" t="s">
        <v>144</v>
      </c>
      <c r="D49" s="18">
        <v>62.783051999999998</v>
      </c>
      <c r="E49" s="19">
        <v>65.79893899999999</v>
      </c>
      <c r="F49" s="19">
        <f t="shared" si="0"/>
        <v>4.0154841100000001</v>
      </c>
      <c r="G49" s="19">
        <v>0</v>
      </c>
      <c r="H49" s="19">
        <v>4.0154841100000001</v>
      </c>
      <c r="I49" s="20">
        <f t="shared" si="1"/>
        <v>0</v>
      </c>
      <c r="J49" s="21">
        <f t="shared" si="2"/>
        <v>6.102657840729013E-2</v>
      </c>
      <c r="K49" s="4"/>
    </row>
    <row r="50" spans="1:11" x14ac:dyDescent="0.25">
      <c r="A50" s="15"/>
      <c r="B50" s="46">
        <v>131</v>
      </c>
      <c r="C50" s="17" t="s">
        <v>145</v>
      </c>
      <c r="D50" s="18">
        <v>52.892137999999989</v>
      </c>
      <c r="E50" s="19">
        <v>52.92559</v>
      </c>
      <c r="F50" s="19">
        <f t="shared" si="0"/>
        <v>1.1216768400000001</v>
      </c>
      <c r="G50" s="19">
        <v>0</v>
      </c>
      <c r="H50" s="19">
        <v>1.1216768400000001</v>
      </c>
      <c r="I50" s="20">
        <f t="shared" si="1"/>
        <v>0</v>
      </c>
      <c r="J50" s="21">
        <f t="shared" si="2"/>
        <v>2.1193468792695559E-2</v>
      </c>
      <c r="K50" s="4"/>
    </row>
    <row r="51" spans="1:11" x14ac:dyDescent="0.25">
      <c r="A51" s="15"/>
      <c r="B51" s="46">
        <v>135</v>
      </c>
      <c r="C51" s="17" t="s">
        <v>146</v>
      </c>
      <c r="D51" s="18">
        <v>811.90569000000028</v>
      </c>
      <c r="E51" s="19">
        <v>681.08392699999956</v>
      </c>
      <c r="F51" s="19">
        <f t="shared" si="0"/>
        <v>417.1103520000002</v>
      </c>
      <c r="G51" s="19">
        <v>0</v>
      </c>
      <c r="H51" s="19">
        <v>417.1103520000002</v>
      </c>
      <c r="I51" s="20">
        <f t="shared" si="1"/>
        <v>0</v>
      </c>
      <c r="J51" s="21">
        <f t="shared" si="2"/>
        <v>0.61242137050167167</v>
      </c>
      <c r="K51" s="4"/>
    </row>
    <row r="52" spans="1:11" ht="25.5" x14ac:dyDescent="0.25">
      <c r="A52" s="15"/>
      <c r="B52" s="46">
        <v>136</v>
      </c>
      <c r="C52" s="17" t="s">
        <v>147</v>
      </c>
      <c r="D52" s="18">
        <v>124.69854999999998</v>
      </c>
      <c r="E52" s="19">
        <v>134.46575699999994</v>
      </c>
      <c r="F52" s="19">
        <f t="shared" si="0"/>
        <v>0.99603063000000014</v>
      </c>
      <c r="G52" s="19">
        <v>0</v>
      </c>
      <c r="H52" s="19">
        <v>0.99603063000000014</v>
      </c>
      <c r="I52" s="20">
        <f t="shared" si="1"/>
        <v>0</v>
      </c>
      <c r="J52" s="21">
        <f t="shared" si="2"/>
        <v>7.407318057935007E-3</v>
      </c>
      <c r="K52" s="4"/>
    </row>
    <row r="53" spans="1:11" x14ac:dyDescent="0.25">
      <c r="A53" s="15"/>
      <c r="B53" s="46">
        <v>137</v>
      </c>
      <c r="C53" s="17" t="s">
        <v>148</v>
      </c>
      <c r="D53" s="18">
        <v>891.15575299999648</v>
      </c>
      <c r="E53" s="19">
        <v>1045.8117189999969</v>
      </c>
      <c r="F53" s="19">
        <f t="shared" si="0"/>
        <v>71.013511419999929</v>
      </c>
      <c r="G53" s="19">
        <v>0</v>
      </c>
      <c r="H53" s="19">
        <v>71.013511419999929</v>
      </c>
      <c r="I53" s="20">
        <f t="shared" si="1"/>
        <v>0</v>
      </c>
      <c r="J53" s="21">
        <f t="shared" si="2"/>
        <v>6.790276885394142E-2</v>
      </c>
      <c r="K53" s="4"/>
    </row>
    <row r="54" spans="1:11" ht="25.5" x14ac:dyDescent="0.25">
      <c r="A54" s="15"/>
      <c r="B54" s="46">
        <v>160</v>
      </c>
      <c r="C54" s="17" t="s">
        <v>149</v>
      </c>
      <c r="D54" s="18">
        <v>152.23468500000021</v>
      </c>
      <c r="E54" s="19">
        <v>152.75649799999994</v>
      </c>
      <c r="F54" s="19">
        <f t="shared" si="0"/>
        <v>5.8308458300000003</v>
      </c>
      <c r="G54" s="19">
        <v>0</v>
      </c>
      <c r="H54" s="19">
        <v>5.8308458300000003</v>
      </c>
      <c r="I54" s="20">
        <f t="shared" si="1"/>
        <v>0</v>
      </c>
      <c r="J54" s="21">
        <f t="shared" si="2"/>
        <v>3.8170853000309049E-2</v>
      </c>
      <c r="K54" s="4"/>
    </row>
    <row r="55" spans="1:11" x14ac:dyDescent="0.25">
      <c r="A55" s="15"/>
      <c r="B55" s="46">
        <v>163</v>
      </c>
      <c r="C55" s="17" t="s">
        <v>150</v>
      </c>
      <c r="D55" s="18">
        <v>31.485133999999999</v>
      </c>
      <c r="E55" s="19">
        <v>31.683396999999982</v>
      </c>
      <c r="F55" s="19">
        <f t="shared" si="0"/>
        <v>1.1734126399999998</v>
      </c>
      <c r="G55" s="19">
        <v>0</v>
      </c>
      <c r="H55" s="19">
        <v>1.1734126399999998</v>
      </c>
      <c r="I55" s="20">
        <f t="shared" si="1"/>
        <v>0</v>
      </c>
      <c r="J55" s="21">
        <f t="shared" si="2"/>
        <v>3.7035569134206171E-2</v>
      </c>
      <c r="K55" s="4"/>
    </row>
    <row r="56" spans="1:11" x14ac:dyDescent="0.25">
      <c r="A56" s="15"/>
      <c r="B56" s="46">
        <v>164</v>
      </c>
      <c r="C56" s="17" t="s">
        <v>151</v>
      </c>
      <c r="D56" s="18">
        <v>3.04</v>
      </c>
      <c r="E56" s="19">
        <v>6.5486109999999993</v>
      </c>
      <c r="F56" s="19">
        <f t="shared" si="0"/>
        <v>0</v>
      </c>
      <c r="G56" s="19">
        <v>0</v>
      </c>
      <c r="H56" s="19">
        <v>0</v>
      </c>
      <c r="I56" s="20">
        <f t="shared" si="1"/>
        <v>0</v>
      </c>
      <c r="J56" s="21">
        <f t="shared" si="2"/>
        <v>0</v>
      </c>
      <c r="K56" s="4"/>
    </row>
    <row r="57" spans="1:11" ht="25.5" x14ac:dyDescent="0.25">
      <c r="A57" s="15"/>
      <c r="B57" s="46">
        <v>165</v>
      </c>
      <c r="C57" s="17" t="s">
        <v>152</v>
      </c>
      <c r="D57" s="18">
        <v>39.69391199999999</v>
      </c>
      <c r="E57" s="19">
        <v>45.072786999999991</v>
      </c>
      <c r="F57" s="19">
        <f t="shared" si="0"/>
        <v>2.4532296199999997</v>
      </c>
      <c r="G57" s="19">
        <v>0</v>
      </c>
      <c r="H57" s="19">
        <v>2.4532296199999997</v>
      </c>
      <c r="I57" s="20">
        <f t="shared" si="1"/>
        <v>0</v>
      </c>
      <c r="J57" s="21">
        <f t="shared" si="2"/>
        <v>5.4428176806550703E-2</v>
      </c>
      <c r="K57" s="4"/>
    </row>
    <row r="58" spans="1:11" x14ac:dyDescent="0.25">
      <c r="A58" s="15"/>
      <c r="B58" s="46">
        <v>180</v>
      </c>
      <c r="C58" s="17" t="s">
        <v>153</v>
      </c>
      <c r="D58" s="18">
        <v>15.424389999999999</v>
      </c>
      <c r="E58" s="19">
        <v>16.931957000000008</v>
      </c>
      <c r="F58" s="19">
        <f t="shared" si="0"/>
        <v>0.25325727999999997</v>
      </c>
      <c r="G58" s="19">
        <v>0</v>
      </c>
      <c r="H58" s="19">
        <v>0.25325727999999997</v>
      </c>
      <c r="I58" s="20">
        <f t="shared" si="1"/>
        <v>0</v>
      </c>
      <c r="J58" s="21">
        <f t="shared" si="2"/>
        <v>1.4957354309368957E-2</v>
      </c>
      <c r="K58" s="4"/>
    </row>
    <row r="59" spans="1:11" ht="38.25" x14ac:dyDescent="0.25">
      <c r="A59" s="15"/>
      <c r="B59" s="46">
        <v>183</v>
      </c>
      <c r="C59" s="17" t="s">
        <v>154</v>
      </c>
      <c r="D59" s="18">
        <v>55.565987999999997</v>
      </c>
      <c r="E59" s="19">
        <v>55.565988000000004</v>
      </c>
      <c r="F59" s="19">
        <f t="shared" si="0"/>
        <v>3.2322091200000003</v>
      </c>
      <c r="G59" s="19">
        <v>0</v>
      </c>
      <c r="H59" s="19">
        <v>3.2322091200000003</v>
      </c>
      <c r="I59" s="20">
        <f t="shared" si="1"/>
        <v>0</v>
      </c>
      <c r="J59" s="21">
        <f t="shared" si="2"/>
        <v>5.8168840982364967E-2</v>
      </c>
      <c r="K59" s="4"/>
    </row>
    <row r="60" spans="1:11" ht="25.5" x14ac:dyDescent="0.25">
      <c r="A60" s="15"/>
      <c r="B60" s="46">
        <v>202</v>
      </c>
      <c r="C60" s="17" t="s">
        <v>155</v>
      </c>
      <c r="D60" s="18">
        <v>41.260308000000002</v>
      </c>
      <c r="E60" s="19">
        <v>41.260308000000002</v>
      </c>
      <c r="F60" s="19">
        <f t="shared" si="0"/>
        <v>2.2093118799999996</v>
      </c>
      <c r="G60" s="19">
        <v>0</v>
      </c>
      <c r="H60" s="19">
        <v>2.2093118799999996</v>
      </c>
      <c r="I60" s="20">
        <f t="shared" si="1"/>
        <v>0</v>
      </c>
      <c r="J60" s="21">
        <f t="shared" si="2"/>
        <v>5.3545695296312368E-2</v>
      </c>
      <c r="K60" s="4"/>
    </row>
    <row r="61" spans="1:11" ht="25.5" x14ac:dyDescent="0.25">
      <c r="A61" s="15"/>
      <c r="B61" s="46">
        <v>205</v>
      </c>
      <c r="C61" s="17" t="s">
        <v>156</v>
      </c>
      <c r="D61" s="18">
        <v>3.3455780000000002</v>
      </c>
      <c r="E61" s="19">
        <v>3.3455780000000002</v>
      </c>
      <c r="F61" s="19">
        <f t="shared" si="0"/>
        <v>0</v>
      </c>
      <c r="G61" s="19">
        <v>0</v>
      </c>
      <c r="H61" s="19">
        <v>0</v>
      </c>
      <c r="I61" s="20">
        <f t="shared" si="1"/>
        <v>0</v>
      </c>
      <c r="J61" s="21">
        <f t="shared" si="2"/>
        <v>0</v>
      </c>
      <c r="K61" s="4"/>
    </row>
    <row r="62" spans="1:11" ht="25.5" x14ac:dyDescent="0.25">
      <c r="A62" s="15"/>
      <c r="B62" s="46">
        <v>207</v>
      </c>
      <c r="C62" s="17" t="s">
        <v>157</v>
      </c>
      <c r="D62" s="18">
        <v>9.2265940000000004</v>
      </c>
      <c r="E62" s="19">
        <v>9.4996229999999997</v>
      </c>
      <c r="F62" s="19">
        <f t="shared" si="0"/>
        <v>0.21205695000000002</v>
      </c>
      <c r="G62" s="19">
        <v>0</v>
      </c>
      <c r="H62" s="19">
        <v>0.21205695000000002</v>
      </c>
      <c r="I62" s="20">
        <f t="shared" si="1"/>
        <v>0</v>
      </c>
      <c r="J62" s="21">
        <f t="shared" si="2"/>
        <v>2.232267006806481E-2</v>
      </c>
      <c r="K62" s="4"/>
    </row>
    <row r="63" spans="1:11" ht="25.5" x14ac:dyDescent="0.25">
      <c r="A63" s="15"/>
      <c r="B63" s="46">
        <v>211</v>
      </c>
      <c r="C63" s="17" t="s">
        <v>158</v>
      </c>
      <c r="D63" s="18">
        <v>61.356650000000009</v>
      </c>
      <c r="E63" s="19">
        <v>62.081414999999993</v>
      </c>
      <c r="F63" s="19">
        <f t="shared" si="0"/>
        <v>2.9244709199999996</v>
      </c>
      <c r="G63" s="19">
        <v>0</v>
      </c>
      <c r="H63" s="19">
        <v>2.9244709199999996</v>
      </c>
      <c r="I63" s="20">
        <f t="shared" si="1"/>
        <v>0</v>
      </c>
      <c r="J63" s="21">
        <f t="shared" si="2"/>
        <v>4.7107027441304294E-2</v>
      </c>
      <c r="K63" s="4"/>
    </row>
    <row r="64" spans="1:11" x14ac:dyDescent="0.25">
      <c r="A64" s="15"/>
      <c r="B64" s="46">
        <v>214</v>
      </c>
      <c r="C64" s="17" t="s">
        <v>159</v>
      </c>
      <c r="D64" s="18">
        <v>5.2593949999999996</v>
      </c>
      <c r="E64" s="19">
        <v>6.3181319999999994</v>
      </c>
      <c r="F64" s="19">
        <f t="shared" si="0"/>
        <v>0.68521918999999987</v>
      </c>
      <c r="G64" s="19">
        <v>0</v>
      </c>
      <c r="H64" s="19">
        <v>0.68521918999999987</v>
      </c>
      <c r="I64" s="20">
        <f t="shared" si="1"/>
        <v>0</v>
      </c>
      <c r="J64" s="21">
        <f t="shared" si="2"/>
        <v>0.10845281326822546</v>
      </c>
      <c r="K64" s="4"/>
    </row>
    <row r="65" spans="1:11" x14ac:dyDescent="0.25">
      <c r="A65" s="15"/>
      <c r="B65" s="46">
        <v>220</v>
      </c>
      <c r="C65" s="17" t="s">
        <v>160</v>
      </c>
      <c r="D65" s="18">
        <v>2.3228300000000011</v>
      </c>
      <c r="E65" s="19">
        <v>2.6561030000000008</v>
      </c>
      <c r="F65" s="19">
        <f t="shared" si="0"/>
        <v>0.21606416000000001</v>
      </c>
      <c r="G65" s="19">
        <v>0</v>
      </c>
      <c r="H65" s="19">
        <v>0.21606416000000001</v>
      </c>
      <c r="I65" s="20">
        <f t="shared" si="1"/>
        <v>0</v>
      </c>
      <c r="J65" s="21">
        <f t="shared" si="2"/>
        <v>8.1346303211885962E-2</v>
      </c>
      <c r="K65" s="4"/>
    </row>
    <row r="66" spans="1:11" x14ac:dyDescent="0.25">
      <c r="A66" s="15"/>
      <c r="B66" s="46">
        <v>221</v>
      </c>
      <c r="C66" s="17" t="s">
        <v>161</v>
      </c>
      <c r="D66" s="18">
        <v>4.1451750000000001</v>
      </c>
      <c r="E66" s="19">
        <v>8.4117049999999995</v>
      </c>
      <c r="F66" s="19">
        <f t="shared" si="0"/>
        <v>8.6413049999999991E-2</v>
      </c>
      <c r="G66" s="19">
        <v>0</v>
      </c>
      <c r="H66" s="19">
        <v>8.6413049999999991E-2</v>
      </c>
      <c r="I66" s="20">
        <f t="shared" si="1"/>
        <v>0</v>
      </c>
      <c r="J66" s="21">
        <f t="shared" si="2"/>
        <v>1.0272952986344622E-2</v>
      </c>
      <c r="K66" s="4"/>
    </row>
    <row r="67" spans="1:11" x14ac:dyDescent="0.25">
      <c r="A67" s="15"/>
      <c r="B67" s="46">
        <v>240</v>
      </c>
      <c r="C67" s="17" t="s">
        <v>162</v>
      </c>
      <c r="D67" s="18">
        <v>24.900839000000001</v>
      </c>
      <c r="E67" s="19">
        <v>25.279207999999997</v>
      </c>
      <c r="F67" s="19">
        <f t="shared" si="0"/>
        <v>0.81335798999999998</v>
      </c>
      <c r="G67" s="19">
        <v>0</v>
      </c>
      <c r="H67" s="19">
        <v>0.81335798999999998</v>
      </c>
      <c r="I67" s="20">
        <f t="shared" si="1"/>
        <v>0</v>
      </c>
      <c r="J67" s="21">
        <f t="shared" si="2"/>
        <v>3.2174979137004608E-2</v>
      </c>
      <c r="K67" s="4"/>
    </row>
    <row r="68" spans="1:11" x14ac:dyDescent="0.25">
      <c r="A68" s="15"/>
      <c r="B68" s="46">
        <v>241</v>
      </c>
      <c r="C68" s="17" t="s">
        <v>163</v>
      </c>
      <c r="D68" s="18">
        <v>189.79245100000009</v>
      </c>
      <c r="E68" s="19">
        <v>190.46867500000008</v>
      </c>
      <c r="F68" s="19">
        <f t="shared" si="0"/>
        <v>4.9498075300000011</v>
      </c>
      <c r="G68" s="19">
        <v>0</v>
      </c>
      <c r="H68" s="19">
        <v>4.9498075300000011</v>
      </c>
      <c r="I68" s="20">
        <f t="shared" si="1"/>
        <v>0</v>
      </c>
      <c r="J68" s="21">
        <f t="shared" si="2"/>
        <v>2.5987514902384861E-2</v>
      </c>
      <c r="K68" s="4"/>
    </row>
    <row r="69" spans="1:11" ht="25.5" x14ac:dyDescent="0.25">
      <c r="A69" s="15"/>
      <c r="B69" s="46">
        <v>243</v>
      </c>
      <c r="C69" s="17" t="s">
        <v>164</v>
      </c>
      <c r="D69" s="18">
        <v>3.6470130000000003</v>
      </c>
      <c r="E69" s="19">
        <v>3.6470130000000003</v>
      </c>
      <c r="F69" s="19">
        <f t="shared" si="0"/>
        <v>0.13192533000000001</v>
      </c>
      <c r="G69" s="19">
        <v>0</v>
      </c>
      <c r="H69" s="19">
        <v>0.13192533000000001</v>
      </c>
      <c r="I69" s="20">
        <f t="shared" si="1"/>
        <v>0</v>
      </c>
      <c r="J69" s="21">
        <f t="shared" si="2"/>
        <v>3.6173528857725484E-2</v>
      </c>
      <c r="K69" s="4"/>
    </row>
    <row r="70" spans="1:11" ht="25.5" x14ac:dyDescent="0.25">
      <c r="A70" s="15"/>
      <c r="B70" s="46">
        <v>331</v>
      </c>
      <c r="C70" s="17" t="s">
        <v>165</v>
      </c>
      <c r="D70" s="18">
        <v>34.107612000000003</v>
      </c>
      <c r="E70" s="19">
        <v>36.341816000000001</v>
      </c>
      <c r="F70" s="19">
        <f t="shared" si="0"/>
        <v>1.9926079300000001</v>
      </c>
      <c r="G70" s="19">
        <v>0</v>
      </c>
      <c r="H70" s="19">
        <v>1.9926079300000001</v>
      </c>
      <c r="I70" s="20">
        <f t="shared" si="1"/>
        <v>0</v>
      </c>
      <c r="J70" s="21">
        <f t="shared" si="2"/>
        <v>5.4829619136258903E-2</v>
      </c>
      <c r="K70" s="4"/>
    </row>
    <row r="71" spans="1:11" x14ac:dyDescent="0.25">
      <c r="A71" s="15"/>
      <c r="B71" s="46">
        <v>342</v>
      </c>
      <c r="C71" s="17" t="s">
        <v>166</v>
      </c>
      <c r="D71" s="18">
        <v>129.65949899999998</v>
      </c>
      <c r="E71" s="19">
        <v>129.67675200000002</v>
      </c>
      <c r="F71" s="19">
        <f t="shared" si="0"/>
        <v>1.0710979199999999</v>
      </c>
      <c r="G71" s="19">
        <v>0</v>
      </c>
      <c r="H71" s="19">
        <v>1.0710979199999999</v>
      </c>
      <c r="I71" s="20">
        <f t="shared" si="1"/>
        <v>0</v>
      </c>
      <c r="J71" s="21">
        <f t="shared" si="2"/>
        <v>8.2597528352653347E-3</v>
      </c>
      <c r="K71" s="4"/>
    </row>
    <row r="72" spans="1:11" ht="25.5" x14ac:dyDescent="0.25">
      <c r="A72" s="15"/>
      <c r="B72" s="46">
        <v>510</v>
      </c>
      <c r="C72" s="17" t="s">
        <v>167</v>
      </c>
      <c r="D72" s="18">
        <v>236.46220499999993</v>
      </c>
      <c r="E72" s="19">
        <v>236.4622049999999</v>
      </c>
      <c r="F72" s="19">
        <f t="shared" ref="F72:F135" si="3">SUM(G72,H72)</f>
        <v>13.095633019999999</v>
      </c>
      <c r="G72" s="19">
        <v>0</v>
      </c>
      <c r="H72" s="19">
        <v>13.095633019999999</v>
      </c>
      <c r="I72" s="20">
        <f t="shared" ref="I72:I135" si="4">IFERROR(G72/E72,0)</f>
        <v>0</v>
      </c>
      <c r="J72" s="21">
        <f t="shared" ref="J72:J135" si="5">IFERROR(SUM(G72,H72)/E72,0)</f>
        <v>5.5381505978936485E-2</v>
      </c>
      <c r="K72" s="4"/>
    </row>
    <row r="73" spans="1:11" ht="25.5" x14ac:dyDescent="0.25">
      <c r="A73" s="15"/>
      <c r="B73" s="46">
        <v>511</v>
      </c>
      <c r="C73" s="17" t="s">
        <v>168</v>
      </c>
      <c r="D73" s="18">
        <v>83.188570999999982</v>
      </c>
      <c r="E73" s="19">
        <v>102.72254899999999</v>
      </c>
      <c r="F73" s="19">
        <f t="shared" si="3"/>
        <v>5.1899163900000005</v>
      </c>
      <c r="G73" s="19">
        <v>0</v>
      </c>
      <c r="H73" s="19">
        <v>5.1899163900000005</v>
      </c>
      <c r="I73" s="20">
        <f t="shared" si="4"/>
        <v>0</v>
      </c>
      <c r="J73" s="21">
        <f t="shared" si="5"/>
        <v>5.052363322876656E-2</v>
      </c>
      <c r="K73" s="4"/>
    </row>
    <row r="74" spans="1:11" x14ac:dyDescent="0.25">
      <c r="A74" s="15"/>
      <c r="B74" s="46">
        <v>512</v>
      </c>
      <c r="C74" s="17" t="s">
        <v>169</v>
      </c>
      <c r="D74" s="18">
        <v>84.02291000000001</v>
      </c>
      <c r="E74" s="19">
        <v>85.568732000000026</v>
      </c>
      <c r="F74" s="19">
        <f t="shared" si="3"/>
        <v>5.8495035399999997</v>
      </c>
      <c r="G74" s="19">
        <v>0</v>
      </c>
      <c r="H74" s="19">
        <v>5.8495035399999997</v>
      </c>
      <c r="I74" s="20">
        <f t="shared" si="4"/>
        <v>0</v>
      </c>
      <c r="J74" s="21">
        <f t="shared" si="5"/>
        <v>6.8360292402135842E-2</v>
      </c>
      <c r="K74" s="4"/>
    </row>
    <row r="75" spans="1:11" x14ac:dyDescent="0.25">
      <c r="A75" s="15"/>
      <c r="B75" s="46">
        <v>513</v>
      </c>
      <c r="C75" s="17" t="s">
        <v>170</v>
      </c>
      <c r="D75" s="18">
        <v>108.369474</v>
      </c>
      <c r="E75" s="19">
        <v>107.16541700000001</v>
      </c>
      <c r="F75" s="19">
        <f t="shared" si="3"/>
        <v>7.0911825999999998</v>
      </c>
      <c r="G75" s="19">
        <v>0</v>
      </c>
      <c r="H75" s="19">
        <v>7.0911825999999998</v>
      </c>
      <c r="I75" s="20">
        <f t="shared" si="4"/>
        <v>0</v>
      </c>
      <c r="J75" s="21">
        <f t="shared" si="5"/>
        <v>6.6170438174098636E-2</v>
      </c>
      <c r="K75" s="4"/>
    </row>
    <row r="76" spans="1:11" x14ac:dyDescent="0.25">
      <c r="A76" s="15"/>
      <c r="B76" s="46">
        <v>514</v>
      </c>
      <c r="C76" s="17" t="s">
        <v>171</v>
      </c>
      <c r="D76" s="18">
        <v>121.23050700000002</v>
      </c>
      <c r="E76" s="19">
        <v>122.009034</v>
      </c>
      <c r="F76" s="19">
        <f t="shared" si="3"/>
        <v>4.690633720000001</v>
      </c>
      <c r="G76" s="19">
        <v>0</v>
      </c>
      <c r="H76" s="19">
        <v>4.690633720000001</v>
      </c>
      <c r="I76" s="20">
        <f t="shared" si="4"/>
        <v>0</v>
      </c>
      <c r="J76" s="21">
        <f t="shared" si="5"/>
        <v>3.8444970558491602E-2</v>
      </c>
      <c r="K76" s="4"/>
    </row>
    <row r="77" spans="1:11" ht="25.5" x14ac:dyDescent="0.25">
      <c r="A77" s="15"/>
      <c r="B77" s="46">
        <v>515</v>
      </c>
      <c r="C77" s="17" t="s">
        <v>172</v>
      </c>
      <c r="D77" s="18">
        <v>81.780105999999989</v>
      </c>
      <c r="E77" s="19">
        <v>89.248909999999995</v>
      </c>
      <c r="F77" s="19">
        <f t="shared" si="3"/>
        <v>5.7179202499999988</v>
      </c>
      <c r="G77" s="19">
        <v>0</v>
      </c>
      <c r="H77" s="19">
        <v>5.7179202499999988</v>
      </c>
      <c r="I77" s="20">
        <f t="shared" si="4"/>
        <v>0</v>
      </c>
      <c r="J77" s="21">
        <f t="shared" si="5"/>
        <v>6.4067115777660472E-2</v>
      </c>
      <c r="K77" s="4"/>
    </row>
    <row r="78" spans="1:11" ht="25.5" x14ac:dyDescent="0.25">
      <c r="A78" s="15"/>
      <c r="B78" s="46">
        <v>516</v>
      </c>
      <c r="C78" s="17" t="s">
        <v>173</v>
      </c>
      <c r="D78" s="18">
        <v>35.379823999999992</v>
      </c>
      <c r="E78" s="19">
        <v>35.68404300000001</v>
      </c>
      <c r="F78" s="19">
        <f t="shared" si="3"/>
        <v>2.1451810199999999</v>
      </c>
      <c r="G78" s="19">
        <v>0</v>
      </c>
      <c r="H78" s="19">
        <v>2.1451810199999999</v>
      </c>
      <c r="I78" s="20">
        <f t="shared" si="4"/>
        <v>0</v>
      </c>
      <c r="J78" s="21">
        <f t="shared" si="5"/>
        <v>6.0115974526765349E-2</v>
      </c>
      <c r="K78" s="4"/>
    </row>
    <row r="79" spans="1:11" x14ac:dyDescent="0.25">
      <c r="A79" s="15"/>
      <c r="B79" s="46">
        <v>517</v>
      </c>
      <c r="C79" s="17" t="s">
        <v>174</v>
      </c>
      <c r="D79" s="18">
        <v>63.077362000000001</v>
      </c>
      <c r="E79" s="19">
        <v>63.886804999999981</v>
      </c>
      <c r="F79" s="19">
        <f t="shared" si="3"/>
        <v>3.2432511399999995</v>
      </c>
      <c r="G79" s="19">
        <v>0</v>
      </c>
      <c r="H79" s="19">
        <v>3.2432511399999995</v>
      </c>
      <c r="I79" s="20">
        <f t="shared" si="4"/>
        <v>0</v>
      </c>
      <c r="J79" s="21">
        <f t="shared" si="5"/>
        <v>5.0765586727963628E-2</v>
      </c>
      <c r="K79" s="4"/>
    </row>
    <row r="80" spans="1:11" x14ac:dyDescent="0.25">
      <c r="A80" s="15"/>
      <c r="B80" s="46">
        <v>518</v>
      </c>
      <c r="C80" s="17" t="s">
        <v>175</v>
      </c>
      <c r="D80" s="18">
        <v>68.926998999999995</v>
      </c>
      <c r="E80" s="19">
        <v>69.194500999999988</v>
      </c>
      <c r="F80" s="19">
        <f t="shared" si="3"/>
        <v>2.8847343599999999</v>
      </c>
      <c r="G80" s="19">
        <v>0</v>
      </c>
      <c r="H80" s="19">
        <v>2.8847343599999999</v>
      </c>
      <c r="I80" s="20">
        <f t="shared" si="4"/>
        <v>0</v>
      </c>
      <c r="J80" s="21">
        <f t="shared" si="5"/>
        <v>4.1690225643797915E-2</v>
      </c>
      <c r="K80" s="4"/>
    </row>
    <row r="81" spans="1:11" ht="25.5" x14ac:dyDescent="0.25">
      <c r="A81" s="15"/>
      <c r="B81" s="46">
        <v>519</v>
      </c>
      <c r="C81" s="17" t="s">
        <v>176</v>
      </c>
      <c r="D81" s="18">
        <v>54.634875000000001</v>
      </c>
      <c r="E81" s="19">
        <v>54.654874999999983</v>
      </c>
      <c r="F81" s="19">
        <f t="shared" si="3"/>
        <v>3.5626877700000001</v>
      </c>
      <c r="G81" s="19">
        <v>0</v>
      </c>
      <c r="H81" s="19">
        <v>3.5626877700000001</v>
      </c>
      <c r="I81" s="20">
        <f t="shared" si="4"/>
        <v>0</v>
      </c>
      <c r="J81" s="21">
        <f t="shared" si="5"/>
        <v>6.5185178266348634E-2</v>
      </c>
      <c r="K81" s="4"/>
    </row>
    <row r="82" spans="1:11" x14ac:dyDescent="0.25">
      <c r="A82" s="15"/>
      <c r="B82" s="46">
        <v>520</v>
      </c>
      <c r="C82" s="17" t="s">
        <v>177</v>
      </c>
      <c r="D82" s="18">
        <v>120.15611900000002</v>
      </c>
      <c r="E82" s="19">
        <v>120.04644600000002</v>
      </c>
      <c r="F82" s="19">
        <f t="shared" si="3"/>
        <v>5.4992833200000009</v>
      </c>
      <c r="G82" s="19">
        <v>0</v>
      </c>
      <c r="H82" s="19">
        <v>5.4992833200000009</v>
      </c>
      <c r="I82" s="20">
        <f t="shared" si="4"/>
        <v>0</v>
      </c>
      <c r="J82" s="21">
        <f t="shared" si="5"/>
        <v>4.5809630382560432E-2</v>
      </c>
      <c r="K82" s="4"/>
    </row>
    <row r="83" spans="1:11" x14ac:dyDescent="0.25">
      <c r="A83" s="15"/>
      <c r="B83" s="46">
        <v>521</v>
      </c>
      <c r="C83" s="17" t="s">
        <v>178</v>
      </c>
      <c r="D83" s="18">
        <v>85.462469000000013</v>
      </c>
      <c r="E83" s="19">
        <v>88.484455999999994</v>
      </c>
      <c r="F83" s="19">
        <f t="shared" si="3"/>
        <v>4.2608679900000004</v>
      </c>
      <c r="G83" s="19">
        <v>0</v>
      </c>
      <c r="H83" s="19">
        <v>4.2608679900000004</v>
      </c>
      <c r="I83" s="20">
        <f t="shared" si="4"/>
        <v>0</v>
      </c>
      <c r="J83" s="21">
        <f t="shared" si="5"/>
        <v>4.8153858684512912E-2</v>
      </c>
      <c r="K83" s="4"/>
    </row>
    <row r="84" spans="1:11" x14ac:dyDescent="0.25">
      <c r="A84" s="15"/>
      <c r="B84" s="46">
        <v>522</v>
      </c>
      <c r="C84" s="17" t="s">
        <v>179</v>
      </c>
      <c r="D84" s="18">
        <v>44.186014999999998</v>
      </c>
      <c r="E84" s="19">
        <v>40.083876999999987</v>
      </c>
      <c r="F84" s="19">
        <f t="shared" si="3"/>
        <v>2.3851590599999999</v>
      </c>
      <c r="G84" s="19">
        <v>0</v>
      </c>
      <c r="H84" s="19">
        <v>2.3851590599999999</v>
      </c>
      <c r="I84" s="20">
        <f t="shared" si="4"/>
        <v>0</v>
      </c>
      <c r="J84" s="21">
        <f t="shared" si="5"/>
        <v>5.9504200654043535E-2</v>
      </c>
      <c r="K84" s="4"/>
    </row>
    <row r="85" spans="1:11" x14ac:dyDescent="0.25">
      <c r="A85" s="15"/>
      <c r="B85" s="46">
        <v>523</v>
      </c>
      <c r="C85" s="17" t="s">
        <v>180</v>
      </c>
      <c r="D85" s="18">
        <v>79.081761</v>
      </c>
      <c r="E85" s="19">
        <v>79.461292999999998</v>
      </c>
      <c r="F85" s="19">
        <f t="shared" si="3"/>
        <v>4.1152355399999996</v>
      </c>
      <c r="G85" s="19">
        <v>0</v>
      </c>
      <c r="H85" s="19">
        <v>4.1152355399999996</v>
      </c>
      <c r="I85" s="20">
        <f t="shared" si="4"/>
        <v>0</v>
      </c>
      <c r="J85" s="21">
        <f t="shared" si="5"/>
        <v>5.1789184200664841E-2</v>
      </c>
      <c r="K85" s="4"/>
    </row>
    <row r="86" spans="1:11" x14ac:dyDescent="0.25">
      <c r="A86" s="15"/>
      <c r="B86" s="46">
        <v>524</v>
      </c>
      <c r="C86" s="17" t="s">
        <v>181</v>
      </c>
      <c r="D86" s="18">
        <v>121.83319800000002</v>
      </c>
      <c r="E86" s="19">
        <v>121.89773000000001</v>
      </c>
      <c r="F86" s="19">
        <f t="shared" si="3"/>
        <v>6.2335612599999992</v>
      </c>
      <c r="G86" s="19">
        <v>0</v>
      </c>
      <c r="H86" s="19">
        <v>6.2335612599999992</v>
      </c>
      <c r="I86" s="20">
        <f t="shared" si="4"/>
        <v>0</v>
      </c>
      <c r="J86" s="21">
        <f t="shared" si="5"/>
        <v>5.1137632013327883E-2</v>
      </c>
      <c r="K86" s="4"/>
    </row>
    <row r="87" spans="1:11" x14ac:dyDescent="0.25">
      <c r="A87" s="15"/>
      <c r="B87" s="46">
        <v>525</v>
      </c>
      <c r="C87" s="17" t="s">
        <v>182</v>
      </c>
      <c r="D87" s="18">
        <v>46.670978999999996</v>
      </c>
      <c r="E87" s="19">
        <v>47.536332999999985</v>
      </c>
      <c r="F87" s="19">
        <f t="shared" si="3"/>
        <v>1.89248672</v>
      </c>
      <c r="G87" s="19">
        <v>0</v>
      </c>
      <c r="H87" s="19">
        <v>1.89248672</v>
      </c>
      <c r="I87" s="20">
        <f t="shared" si="4"/>
        <v>0</v>
      </c>
      <c r="J87" s="21">
        <f t="shared" si="5"/>
        <v>3.9811373754891875E-2</v>
      </c>
      <c r="K87" s="4"/>
    </row>
    <row r="88" spans="1:11" x14ac:dyDescent="0.25">
      <c r="A88" s="15"/>
      <c r="B88" s="46">
        <v>526</v>
      </c>
      <c r="C88" s="17" t="s">
        <v>183</v>
      </c>
      <c r="D88" s="18">
        <v>42.708320000000001</v>
      </c>
      <c r="E88" s="19">
        <v>42.574480999999999</v>
      </c>
      <c r="F88" s="19">
        <f t="shared" si="3"/>
        <v>1.3482709499999996</v>
      </c>
      <c r="G88" s="19">
        <v>0</v>
      </c>
      <c r="H88" s="19">
        <v>1.3482709499999996</v>
      </c>
      <c r="I88" s="20">
        <f t="shared" si="4"/>
        <v>0</v>
      </c>
      <c r="J88" s="21">
        <f t="shared" si="5"/>
        <v>3.1668523451877185E-2</v>
      </c>
      <c r="K88" s="4"/>
    </row>
    <row r="89" spans="1:11" ht="25.5" x14ac:dyDescent="0.25">
      <c r="A89" s="15"/>
      <c r="B89" s="46">
        <v>527</v>
      </c>
      <c r="C89" s="17" t="s">
        <v>184</v>
      </c>
      <c r="D89" s="18">
        <v>40.622728999999993</v>
      </c>
      <c r="E89" s="19">
        <v>46.077241999999991</v>
      </c>
      <c r="F89" s="19">
        <f t="shared" si="3"/>
        <v>2.5131809599999992</v>
      </c>
      <c r="G89" s="19">
        <v>0</v>
      </c>
      <c r="H89" s="19">
        <v>2.5131809599999992</v>
      </c>
      <c r="I89" s="20">
        <f t="shared" si="4"/>
        <v>0</v>
      </c>
      <c r="J89" s="21">
        <f t="shared" si="5"/>
        <v>5.4542781879175835E-2</v>
      </c>
      <c r="K89" s="4"/>
    </row>
    <row r="90" spans="1:11" ht="25.5" x14ac:dyDescent="0.25">
      <c r="A90" s="15"/>
      <c r="B90" s="46">
        <v>528</v>
      </c>
      <c r="C90" s="17" t="s">
        <v>185</v>
      </c>
      <c r="D90" s="18">
        <v>59.525476000000005</v>
      </c>
      <c r="E90" s="19">
        <v>59.520818999999996</v>
      </c>
      <c r="F90" s="19">
        <f t="shared" si="3"/>
        <v>2.5678138499999998</v>
      </c>
      <c r="G90" s="19">
        <v>0</v>
      </c>
      <c r="H90" s="19">
        <v>2.5678138499999998</v>
      </c>
      <c r="I90" s="20">
        <f t="shared" si="4"/>
        <v>0</v>
      </c>
      <c r="J90" s="21">
        <f t="shared" si="5"/>
        <v>4.3141440140465809E-2</v>
      </c>
      <c r="K90" s="4"/>
    </row>
    <row r="91" spans="1:11" x14ac:dyDescent="0.25">
      <c r="A91" s="15"/>
      <c r="B91" s="46">
        <v>529</v>
      </c>
      <c r="C91" s="17" t="s">
        <v>186</v>
      </c>
      <c r="D91" s="18">
        <v>75.189764000000011</v>
      </c>
      <c r="E91" s="19">
        <v>75.189764000000011</v>
      </c>
      <c r="F91" s="19">
        <f t="shared" si="3"/>
        <v>3.12752191</v>
      </c>
      <c r="G91" s="19">
        <v>0</v>
      </c>
      <c r="H91" s="19">
        <v>3.12752191</v>
      </c>
      <c r="I91" s="20">
        <f t="shared" si="4"/>
        <v>0</v>
      </c>
      <c r="J91" s="21">
        <f t="shared" si="5"/>
        <v>4.1595048895219297E-2</v>
      </c>
      <c r="K91" s="4"/>
    </row>
    <row r="92" spans="1:11" ht="25.5" x14ac:dyDescent="0.25">
      <c r="A92" s="15"/>
      <c r="B92" s="46">
        <v>530</v>
      </c>
      <c r="C92" s="17" t="s">
        <v>187</v>
      </c>
      <c r="D92" s="18">
        <v>51.444507000000009</v>
      </c>
      <c r="E92" s="19">
        <v>50.799384000000003</v>
      </c>
      <c r="F92" s="19">
        <f t="shared" si="3"/>
        <v>2.9900866099999996</v>
      </c>
      <c r="G92" s="19">
        <v>0</v>
      </c>
      <c r="H92" s="19">
        <v>2.9900866099999996</v>
      </c>
      <c r="I92" s="20">
        <f t="shared" si="4"/>
        <v>0</v>
      </c>
      <c r="J92" s="21">
        <f t="shared" si="5"/>
        <v>5.886068638155139E-2</v>
      </c>
      <c r="K92" s="4"/>
    </row>
    <row r="93" spans="1:11" ht="25.5" x14ac:dyDescent="0.25">
      <c r="A93" s="15"/>
      <c r="B93" s="46">
        <v>531</v>
      </c>
      <c r="C93" s="17" t="s">
        <v>188</v>
      </c>
      <c r="D93" s="18">
        <v>42.766700999999991</v>
      </c>
      <c r="E93" s="19">
        <v>43.529852999999989</v>
      </c>
      <c r="F93" s="19">
        <f t="shared" si="3"/>
        <v>2.82782366</v>
      </c>
      <c r="G93" s="19">
        <v>0</v>
      </c>
      <c r="H93" s="19">
        <v>2.82782366</v>
      </c>
      <c r="I93" s="20">
        <f t="shared" si="4"/>
        <v>0</v>
      </c>
      <c r="J93" s="21">
        <f t="shared" si="5"/>
        <v>6.4962858018381101E-2</v>
      </c>
      <c r="K93" s="4"/>
    </row>
    <row r="94" spans="1:11" ht="25.5" x14ac:dyDescent="0.25">
      <c r="A94" s="15"/>
      <c r="B94" s="46">
        <v>532</v>
      </c>
      <c r="C94" s="17" t="s">
        <v>189</v>
      </c>
      <c r="D94" s="18">
        <v>36.529849000000006</v>
      </c>
      <c r="E94" s="19">
        <v>65.508381000000014</v>
      </c>
      <c r="F94" s="19">
        <f t="shared" si="3"/>
        <v>2.206582070000001</v>
      </c>
      <c r="G94" s="19">
        <v>0</v>
      </c>
      <c r="H94" s="19">
        <v>2.206582070000001</v>
      </c>
      <c r="I94" s="20">
        <f t="shared" si="4"/>
        <v>0</v>
      </c>
      <c r="J94" s="21">
        <f t="shared" si="5"/>
        <v>3.3683965873007919E-2</v>
      </c>
      <c r="K94" s="4"/>
    </row>
    <row r="95" spans="1:11" x14ac:dyDescent="0.25">
      <c r="A95" s="15"/>
      <c r="B95" s="46">
        <v>533</v>
      </c>
      <c r="C95" s="17" t="s">
        <v>190</v>
      </c>
      <c r="D95" s="18">
        <v>43.295703000000003</v>
      </c>
      <c r="E95" s="19">
        <v>43.295703000000003</v>
      </c>
      <c r="F95" s="19">
        <f t="shared" si="3"/>
        <v>1.36449161</v>
      </c>
      <c r="G95" s="19">
        <v>0</v>
      </c>
      <c r="H95" s="19">
        <v>1.36449161</v>
      </c>
      <c r="I95" s="20">
        <f t="shared" si="4"/>
        <v>0</v>
      </c>
      <c r="J95" s="21">
        <f t="shared" si="5"/>
        <v>3.1515635858828758E-2</v>
      </c>
      <c r="K95" s="4"/>
    </row>
    <row r="96" spans="1:11" x14ac:dyDescent="0.25">
      <c r="A96" s="15"/>
      <c r="B96" s="46">
        <v>534</v>
      </c>
      <c r="C96" s="17" t="s">
        <v>191</v>
      </c>
      <c r="D96" s="18">
        <v>28.528066999999997</v>
      </c>
      <c r="E96" s="19">
        <v>28.452067000000003</v>
      </c>
      <c r="F96" s="19">
        <f t="shared" si="3"/>
        <v>1.05185521</v>
      </c>
      <c r="G96" s="19">
        <v>0</v>
      </c>
      <c r="H96" s="19">
        <v>1.05185521</v>
      </c>
      <c r="I96" s="20">
        <f t="shared" si="4"/>
        <v>0</v>
      </c>
      <c r="J96" s="21">
        <f t="shared" si="5"/>
        <v>3.6969377655409003E-2</v>
      </c>
      <c r="K96" s="4"/>
    </row>
    <row r="97" spans="1:11" x14ac:dyDescent="0.25">
      <c r="A97" s="15"/>
      <c r="B97" s="46">
        <v>535</v>
      </c>
      <c r="C97" s="17" t="s">
        <v>192</v>
      </c>
      <c r="D97" s="18">
        <v>49.587742999999989</v>
      </c>
      <c r="E97" s="19">
        <v>49.871893999999998</v>
      </c>
      <c r="F97" s="19">
        <f t="shared" si="3"/>
        <v>1.42908653</v>
      </c>
      <c r="G97" s="19">
        <v>0</v>
      </c>
      <c r="H97" s="19">
        <v>1.42908653</v>
      </c>
      <c r="I97" s="20">
        <f t="shared" si="4"/>
        <v>0</v>
      </c>
      <c r="J97" s="21">
        <f t="shared" si="5"/>
        <v>2.8655148529149504E-2</v>
      </c>
      <c r="K97" s="4"/>
    </row>
    <row r="98" spans="1:11" x14ac:dyDescent="0.25">
      <c r="A98" s="15"/>
      <c r="B98" s="46">
        <v>536</v>
      </c>
      <c r="C98" s="17" t="s">
        <v>193</v>
      </c>
      <c r="D98" s="18">
        <v>11.331049</v>
      </c>
      <c r="E98" s="19">
        <v>11.331049</v>
      </c>
      <c r="F98" s="19">
        <f t="shared" si="3"/>
        <v>0.6549607300000001</v>
      </c>
      <c r="G98" s="19">
        <v>0</v>
      </c>
      <c r="H98" s="19">
        <v>0.6549607300000001</v>
      </c>
      <c r="I98" s="20">
        <f t="shared" si="4"/>
        <v>0</v>
      </c>
      <c r="J98" s="21">
        <f t="shared" si="5"/>
        <v>5.7802303211291393E-2</v>
      </c>
      <c r="K98" s="4"/>
    </row>
    <row r="99" spans="1:11" x14ac:dyDescent="0.25">
      <c r="A99" s="15"/>
      <c r="B99" s="46">
        <v>537</v>
      </c>
      <c r="C99" s="17" t="s">
        <v>194</v>
      </c>
      <c r="D99" s="18">
        <v>24.667608000000005</v>
      </c>
      <c r="E99" s="19">
        <v>24.667608000000005</v>
      </c>
      <c r="F99" s="19">
        <f t="shared" si="3"/>
        <v>1.1412569700000001</v>
      </c>
      <c r="G99" s="19">
        <v>0</v>
      </c>
      <c r="H99" s="19">
        <v>1.1412569700000001</v>
      </c>
      <c r="I99" s="20">
        <f t="shared" si="4"/>
        <v>0</v>
      </c>
      <c r="J99" s="21">
        <f t="shared" si="5"/>
        <v>4.6265408871423608E-2</v>
      </c>
      <c r="K99" s="4"/>
    </row>
    <row r="100" spans="1:11" ht="25.5" x14ac:dyDescent="0.25">
      <c r="A100" s="15"/>
      <c r="B100" s="46">
        <v>538</v>
      </c>
      <c r="C100" s="17" t="s">
        <v>195</v>
      </c>
      <c r="D100" s="18">
        <v>24.222587999999995</v>
      </c>
      <c r="E100" s="19">
        <v>24.222587999999998</v>
      </c>
      <c r="F100" s="19">
        <f t="shared" si="3"/>
        <v>0.73832452000000004</v>
      </c>
      <c r="G100" s="19">
        <v>0</v>
      </c>
      <c r="H100" s="19">
        <v>0.73832452000000004</v>
      </c>
      <c r="I100" s="20">
        <f t="shared" si="4"/>
        <v>0</v>
      </c>
      <c r="J100" s="21">
        <f t="shared" si="5"/>
        <v>3.0480827234480482E-2</v>
      </c>
      <c r="K100" s="4"/>
    </row>
    <row r="101" spans="1:11" ht="25.5" x14ac:dyDescent="0.25">
      <c r="A101" s="15"/>
      <c r="B101" s="46">
        <v>539</v>
      </c>
      <c r="C101" s="17" t="s">
        <v>196</v>
      </c>
      <c r="D101" s="18">
        <v>11.69594</v>
      </c>
      <c r="E101" s="19">
        <v>11.695940000000004</v>
      </c>
      <c r="F101" s="19">
        <f t="shared" si="3"/>
        <v>0.80168236000000004</v>
      </c>
      <c r="G101" s="19">
        <v>0</v>
      </c>
      <c r="H101" s="19">
        <v>0.80168236000000004</v>
      </c>
      <c r="I101" s="20">
        <f t="shared" si="4"/>
        <v>0</v>
      </c>
      <c r="J101" s="21">
        <f t="shared" si="5"/>
        <v>6.8543645059738659E-2</v>
      </c>
      <c r="K101" s="4"/>
    </row>
    <row r="102" spans="1:11" ht="25.5" x14ac:dyDescent="0.25">
      <c r="A102" s="15"/>
      <c r="B102" s="46">
        <v>541</v>
      </c>
      <c r="C102" s="17" t="s">
        <v>197</v>
      </c>
      <c r="D102" s="18">
        <v>35.131044000000003</v>
      </c>
      <c r="E102" s="19">
        <v>35.432741</v>
      </c>
      <c r="F102" s="19">
        <f t="shared" si="3"/>
        <v>0.46237350999999999</v>
      </c>
      <c r="G102" s="19">
        <v>0</v>
      </c>
      <c r="H102" s="19">
        <v>0.46237350999999999</v>
      </c>
      <c r="I102" s="20">
        <f t="shared" si="4"/>
        <v>0</v>
      </c>
      <c r="J102" s="21">
        <f t="shared" si="5"/>
        <v>1.3049329432346202E-2</v>
      </c>
      <c r="K102" s="4"/>
    </row>
    <row r="103" spans="1:11" ht="25.5" x14ac:dyDescent="0.25">
      <c r="A103" s="15"/>
      <c r="B103" s="46">
        <v>542</v>
      </c>
      <c r="C103" s="17" t="s">
        <v>198</v>
      </c>
      <c r="D103" s="18">
        <v>10.250538000000001</v>
      </c>
      <c r="E103" s="19">
        <v>10.485058000000002</v>
      </c>
      <c r="F103" s="19">
        <f t="shared" si="3"/>
        <v>0.58374121000000001</v>
      </c>
      <c r="G103" s="19">
        <v>0</v>
      </c>
      <c r="H103" s="19">
        <v>0.58374121000000001</v>
      </c>
      <c r="I103" s="20">
        <f t="shared" si="4"/>
        <v>0</v>
      </c>
      <c r="J103" s="21">
        <f t="shared" si="5"/>
        <v>5.5673627174976037E-2</v>
      </c>
      <c r="K103" s="4"/>
    </row>
    <row r="104" spans="1:11" x14ac:dyDescent="0.25">
      <c r="A104" s="15"/>
      <c r="B104" s="46">
        <v>543</v>
      </c>
      <c r="C104" s="17" t="s">
        <v>199</v>
      </c>
      <c r="D104" s="18">
        <v>12.972559000000002</v>
      </c>
      <c r="E104" s="19">
        <v>13.383449000000001</v>
      </c>
      <c r="F104" s="19">
        <f t="shared" si="3"/>
        <v>0.19517681999999997</v>
      </c>
      <c r="G104" s="19">
        <v>0</v>
      </c>
      <c r="H104" s="19">
        <v>0.19517681999999997</v>
      </c>
      <c r="I104" s="20">
        <f t="shared" si="4"/>
        <v>0</v>
      </c>
      <c r="J104" s="21">
        <f t="shared" si="5"/>
        <v>1.4583447062113807E-2</v>
      </c>
      <c r="K104" s="4"/>
    </row>
    <row r="105" spans="1:11" x14ac:dyDescent="0.25">
      <c r="A105" s="15"/>
      <c r="B105" s="46">
        <v>544</v>
      </c>
      <c r="C105" s="17" t="s">
        <v>200</v>
      </c>
      <c r="D105" s="18">
        <v>15.037664999999999</v>
      </c>
      <c r="E105" s="19">
        <v>15.565692</v>
      </c>
      <c r="F105" s="19">
        <f t="shared" si="3"/>
        <v>0.24154004000000001</v>
      </c>
      <c r="G105" s="19">
        <v>0</v>
      </c>
      <c r="H105" s="19">
        <v>0.24154004000000001</v>
      </c>
      <c r="I105" s="20">
        <f t="shared" si="4"/>
        <v>0</v>
      </c>
      <c r="J105" s="21">
        <f t="shared" si="5"/>
        <v>1.5517462378158325E-2</v>
      </c>
      <c r="K105" s="4"/>
    </row>
    <row r="106" spans="1:11" x14ac:dyDescent="0.25">
      <c r="A106" s="15"/>
      <c r="B106" s="46">
        <v>545</v>
      </c>
      <c r="C106" s="17" t="s">
        <v>201</v>
      </c>
      <c r="D106" s="18">
        <v>14.546237999999999</v>
      </c>
      <c r="E106" s="19">
        <v>21.500399999999999</v>
      </c>
      <c r="F106" s="19">
        <f t="shared" si="3"/>
        <v>0.21175329000000001</v>
      </c>
      <c r="G106" s="19">
        <v>0</v>
      </c>
      <c r="H106" s="19">
        <v>0.21175329000000001</v>
      </c>
      <c r="I106" s="20">
        <f t="shared" si="4"/>
        <v>0</v>
      </c>
      <c r="J106" s="21">
        <f t="shared" si="5"/>
        <v>9.848806998939556E-3</v>
      </c>
      <c r="K106" s="4"/>
    </row>
    <row r="107" spans="1:11" x14ac:dyDescent="0.25">
      <c r="A107" s="15"/>
      <c r="B107" s="46">
        <v>546</v>
      </c>
      <c r="C107" s="17" t="s">
        <v>202</v>
      </c>
      <c r="D107" s="18">
        <v>17.899744000000002</v>
      </c>
      <c r="E107" s="19">
        <v>15.868972000000005</v>
      </c>
      <c r="F107" s="19">
        <f t="shared" si="3"/>
        <v>0.16581197000000003</v>
      </c>
      <c r="G107" s="19">
        <v>0</v>
      </c>
      <c r="H107" s="19">
        <v>0.16581197000000003</v>
      </c>
      <c r="I107" s="20">
        <f t="shared" si="4"/>
        <v>0</v>
      </c>
      <c r="J107" s="21">
        <f t="shared" si="5"/>
        <v>1.0448816092182909E-2</v>
      </c>
      <c r="K107" s="4"/>
    </row>
    <row r="108" spans="1:11" x14ac:dyDescent="0.25">
      <c r="A108" s="15"/>
      <c r="B108" s="46">
        <v>547</v>
      </c>
      <c r="C108" s="17" t="s">
        <v>203</v>
      </c>
      <c r="D108" s="18">
        <v>5.1782709999999996</v>
      </c>
      <c r="E108" s="19">
        <v>4.5096119999999997</v>
      </c>
      <c r="F108" s="19">
        <f t="shared" si="3"/>
        <v>0.19552992000000002</v>
      </c>
      <c r="G108" s="19">
        <v>0</v>
      </c>
      <c r="H108" s="19">
        <v>0.19552992000000002</v>
      </c>
      <c r="I108" s="20">
        <f t="shared" si="4"/>
        <v>0</v>
      </c>
      <c r="J108" s="21">
        <f t="shared" si="5"/>
        <v>4.3358479620863179E-2</v>
      </c>
      <c r="K108" s="4"/>
    </row>
    <row r="109" spans="1:11" x14ac:dyDescent="0.25">
      <c r="A109" s="15"/>
      <c r="B109" s="46">
        <v>548</v>
      </c>
      <c r="C109" s="17" t="s">
        <v>204</v>
      </c>
      <c r="D109" s="18">
        <v>6.2622659999999994</v>
      </c>
      <c r="E109" s="19">
        <v>6.6840380000000001</v>
      </c>
      <c r="F109" s="19">
        <f t="shared" si="3"/>
        <v>0.10493627</v>
      </c>
      <c r="G109" s="19">
        <v>0</v>
      </c>
      <c r="H109" s="19">
        <v>0.10493627</v>
      </c>
      <c r="I109" s="20">
        <f t="shared" si="4"/>
        <v>0</v>
      </c>
      <c r="J109" s="21">
        <f t="shared" si="5"/>
        <v>1.569953222887123E-2</v>
      </c>
      <c r="K109" s="4"/>
    </row>
    <row r="110" spans="1:11" x14ac:dyDescent="0.25">
      <c r="A110" s="15"/>
      <c r="B110" s="46">
        <v>549</v>
      </c>
      <c r="C110" s="17" t="s">
        <v>205</v>
      </c>
      <c r="D110" s="18">
        <v>4.3592700000000004</v>
      </c>
      <c r="E110" s="19">
        <v>10.561605999999999</v>
      </c>
      <c r="F110" s="19">
        <f t="shared" si="3"/>
        <v>0.1840794</v>
      </c>
      <c r="G110" s="19">
        <v>0</v>
      </c>
      <c r="H110" s="19">
        <v>0.1840794</v>
      </c>
      <c r="I110" s="20">
        <f t="shared" si="4"/>
        <v>0</v>
      </c>
      <c r="J110" s="21">
        <f t="shared" si="5"/>
        <v>1.7429110686386143E-2</v>
      </c>
      <c r="K110" s="4"/>
    </row>
    <row r="111" spans="1:11" x14ac:dyDescent="0.25">
      <c r="A111" s="15"/>
      <c r="B111" s="46">
        <v>550</v>
      </c>
      <c r="C111" s="17" t="s">
        <v>206</v>
      </c>
      <c r="D111" s="18">
        <v>10.052757</v>
      </c>
      <c r="E111" s="19">
        <v>26.129087000000006</v>
      </c>
      <c r="F111" s="19">
        <f t="shared" si="3"/>
        <v>0.31965480000000002</v>
      </c>
      <c r="G111" s="19">
        <v>0</v>
      </c>
      <c r="H111" s="19">
        <v>0.31965480000000002</v>
      </c>
      <c r="I111" s="20">
        <f t="shared" si="4"/>
        <v>0</v>
      </c>
      <c r="J111" s="21">
        <f t="shared" si="5"/>
        <v>1.2233676591914594E-2</v>
      </c>
      <c r="K111" s="4"/>
    </row>
    <row r="112" spans="1:11" ht="25.5" x14ac:dyDescent="0.25">
      <c r="A112" s="15"/>
      <c r="B112" s="46">
        <v>551</v>
      </c>
      <c r="C112" s="17" t="s">
        <v>207</v>
      </c>
      <c r="D112" s="18">
        <v>2.2980009999999997</v>
      </c>
      <c r="E112" s="19">
        <v>2.167297</v>
      </c>
      <c r="F112" s="19">
        <f t="shared" si="3"/>
        <v>5.8532999999999996E-3</v>
      </c>
      <c r="G112" s="19">
        <v>0</v>
      </c>
      <c r="H112" s="19">
        <v>5.8532999999999996E-3</v>
      </c>
      <c r="I112" s="20">
        <f t="shared" si="4"/>
        <v>0</v>
      </c>
      <c r="J112" s="21">
        <f t="shared" si="5"/>
        <v>2.7007373700974066E-3</v>
      </c>
      <c r="K112" s="4"/>
    </row>
    <row r="113" spans="1:11" x14ac:dyDescent="0.25">
      <c r="A113" s="15"/>
      <c r="B113" s="46">
        <v>552</v>
      </c>
      <c r="C113" s="17" t="s">
        <v>208</v>
      </c>
      <c r="D113" s="18">
        <v>12.901508000000002</v>
      </c>
      <c r="E113" s="19">
        <v>20.610833000000003</v>
      </c>
      <c r="F113" s="19">
        <f t="shared" si="3"/>
        <v>0.43925501</v>
      </c>
      <c r="G113" s="19">
        <v>0</v>
      </c>
      <c r="H113" s="19">
        <v>0.43925501</v>
      </c>
      <c r="I113" s="20">
        <f t="shared" si="4"/>
        <v>0</v>
      </c>
      <c r="J113" s="21">
        <f t="shared" si="5"/>
        <v>2.1311851393876216E-2</v>
      </c>
      <c r="K113" s="4"/>
    </row>
    <row r="114" spans="1:11" x14ac:dyDescent="0.25">
      <c r="A114" s="15"/>
      <c r="B114" s="46">
        <v>553</v>
      </c>
      <c r="C114" s="17" t="s">
        <v>209</v>
      </c>
      <c r="D114" s="18">
        <v>1.365456</v>
      </c>
      <c r="E114" s="19">
        <v>1.5391570000000001</v>
      </c>
      <c r="F114" s="19">
        <f t="shared" si="3"/>
        <v>0</v>
      </c>
      <c r="G114" s="19">
        <v>0</v>
      </c>
      <c r="H114" s="19">
        <v>0</v>
      </c>
      <c r="I114" s="20">
        <f t="shared" si="4"/>
        <v>0</v>
      </c>
      <c r="J114" s="21">
        <f t="shared" si="5"/>
        <v>0</v>
      </c>
      <c r="K114" s="4"/>
    </row>
    <row r="115" spans="1:11" x14ac:dyDescent="0.25">
      <c r="A115" s="15"/>
      <c r="B115" s="46">
        <v>554</v>
      </c>
      <c r="C115" s="17" t="s">
        <v>210</v>
      </c>
      <c r="D115" s="18">
        <v>5.4225560000000002</v>
      </c>
      <c r="E115" s="19">
        <v>4.8799010000000003</v>
      </c>
      <c r="F115" s="19">
        <f t="shared" si="3"/>
        <v>4.8799500000000001E-3</v>
      </c>
      <c r="G115" s="19">
        <v>0</v>
      </c>
      <c r="H115" s="19">
        <v>4.8799500000000001E-3</v>
      </c>
      <c r="I115" s="20">
        <f t="shared" si="4"/>
        <v>0</v>
      </c>
      <c r="J115" s="21">
        <f t="shared" si="5"/>
        <v>1.0000100411873109E-3</v>
      </c>
      <c r="K115" s="4"/>
    </row>
    <row r="116" spans="1:11" x14ac:dyDescent="0.25">
      <c r="A116" s="32" t="s">
        <v>211</v>
      </c>
      <c r="B116" s="33"/>
      <c r="C116" s="34"/>
      <c r="D116" s="35">
        <f ca="1">SUM(D117:OFFSET(D115,(MATCH("GOBIERNOS LOCALES",$A$8:$A$500,0)-MATCH("GOBIERNOS REGIONALES",$A$8:$A$500,0)),0))</f>
        <v>12560.031461999986</v>
      </c>
      <c r="E116" s="36">
        <f ca="1">SUM(E117:OFFSET(E115,(MATCH("GOBIERNOS LOCALES",$A$8:$A$500,0)-MATCH("GOBIERNOS REGIONALES",$A$8:$A$500,0)),0))</f>
        <v>13512.390561999984</v>
      </c>
      <c r="F116" s="36">
        <f ca="1">SUM(F117:OFFSET(F115,(MATCH("GOBIERNOS LOCALES",$A$8:$A$500,0)-MATCH("GOBIERNOS REGIONALES",$A$8:$A$500,0)),0))</f>
        <v>977.33837415000005</v>
      </c>
      <c r="G116" s="36">
        <f ca="1">SUM(G117:OFFSET(G115,(MATCH("GOBIERNOS LOCALES",$A$8:$A$500,0)-MATCH("GOBIERNOS REGIONALES",$A$8:$A$500,0)),0))</f>
        <v>0</v>
      </c>
      <c r="H116" s="36">
        <f ca="1">SUM(H117:OFFSET(H115,(MATCH("GOBIERNOS LOCALES",$A$8:$A$500,0)-MATCH("GOBIERNOS REGIONALES",$A$8:$A$500,0)),0))</f>
        <v>977.33837415000005</v>
      </c>
      <c r="I116" s="37">
        <f t="shared" ca="1" si="4"/>
        <v>0</v>
      </c>
      <c r="J116" s="38">
        <f t="shared" ca="1" si="5"/>
        <v>7.232905011630622E-2</v>
      </c>
      <c r="K116" s="4"/>
    </row>
    <row r="117" spans="1:11" x14ac:dyDescent="0.25">
      <c r="A117" s="15"/>
      <c r="B117" s="46">
        <v>440</v>
      </c>
      <c r="C117" s="17" t="s">
        <v>212</v>
      </c>
      <c r="D117" s="18">
        <v>392.56078499999899</v>
      </c>
      <c r="E117" s="19">
        <v>425.92693999999921</v>
      </c>
      <c r="F117" s="19">
        <f t="shared" si="3"/>
        <v>24.816772019999988</v>
      </c>
      <c r="G117" s="19">
        <v>0</v>
      </c>
      <c r="H117" s="19">
        <v>24.816772019999988</v>
      </c>
      <c r="I117" s="20">
        <f t="shared" si="4"/>
        <v>0</v>
      </c>
      <c r="J117" s="21">
        <f t="shared" si="5"/>
        <v>5.8265326020467349E-2</v>
      </c>
      <c r="K117" s="4"/>
    </row>
    <row r="118" spans="1:11" x14ac:dyDescent="0.25">
      <c r="A118" s="15"/>
      <c r="B118" s="46">
        <v>441</v>
      </c>
      <c r="C118" s="17" t="s">
        <v>213</v>
      </c>
      <c r="D118" s="18">
        <v>601.32827000000032</v>
      </c>
      <c r="E118" s="19">
        <v>650.26435499999911</v>
      </c>
      <c r="F118" s="19">
        <f t="shared" si="3"/>
        <v>51.969777779999959</v>
      </c>
      <c r="G118" s="19">
        <v>0</v>
      </c>
      <c r="H118" s="19">
        <v>51.969777779999959</v>
      </c>
      <c r="I118" s="20">
        <f t="shared" si="4"/>
        <v>0</v>
      </c>
      <c r="J118" s="21">
        <f t="shared" si="5"/>
        <v>7.9921000406057985E-2</v>
      </c>
      <c r="K118" s="4"/>
    </row>
    <row r="119" spans="1:11" x14ac:dyDescent="0.25">
      <c r="A119" s="15"/>
      <c r="B119" s="46">
        <v>442</v>
      </c>
      <c r="C119" s="17" t="s">
        <v>214</v>
      </c>
      <c r="D119" s="18">
        <v>456.91426099999927</v>
      </c>
      <c r="E119" s="19">
        <v>523.70863499999928</v>
      </c>
      <c r="F119" s="19">
        <f t="shared" si="3"/>
        <v>31.992679429999992</v>
      </c>
      <c r="G119" s="19">
        <v>0</v>
      </c>
      <c r="H119" s="19">
        <v>31.992679429999992</v>
      </c>
      <c r="I119" s="20">
        <f t="shared" si="4"/>
        <v>0</v>
      </c>
      <c r="J119" s="21">
        <f t="shared" si="5"/>
        <v>6.108869950177552E-2</v>
      </c>
      <c r="K119" s="4"/>
    </row>
    <row r="120" spans="1:11" x14ac:dyDescent="0.25">
      <c r="A120" s="15"/>
      <c r="B120" s="46">
        <v>443</v>
      </c>
      <c r="C120" s="17" t="s">
        <v>215</v>
      </c>
      <c r="D120" s="18">
        <v>717.68741599999987</v>
      </c>
      <c r="E120" s="19">
        <v>757.6243829999994</v>
      </c>
      <c r="F120" s="19">
        <f t="shared" si="3"/>
        <v>45.109225889999962</v>
      </c>
      <c r="G120" s="19">
        <v>0</v>
      </c>
      <c r="H120" s="19">
        <v>45.109225889999962</v>
      </c>
      <c r="I120" s="20">
        <f t="shared" si="4"/>
        <v>0</v>
      </c>
      <c r="J120" s="21">
        <f t="shared" si="5"/>
        <v>5.9540356543672644E-2</v>
      </c>
      <c r="K120" s="4"/>
    </row>
    <row r="121" spans="1:11" x14ac:dyDescent="0.25">
      <c r="A121" s="15"/>
      <c r="B121" s="46">
        <v>444</v>
      </c>
      <c r="C121" s="17" t="s">
        <v>216</v>
      </c>
      <c r="D121" s="18">
        <v>542.85471999999811</v>
      </c>
      <c r="E121" s="19">
        <v>598.2991819999994</v>
      </c>
      <c r="F121" s="19">
        <f t="shared" si="3"/>
        <v>50.710659020000037</v>
      </c>
      <c r="G121" s="19">
        <v>0</v>
      </c>
      <c r="H121" s="19">
        <v>50.710659020000037</v>
      </c>
      <c r="I121" s="20">
        <f t="shared" si="4"/>
        <v>0</v>
      </c>
      <c r="J121" s="21">
        <f t="shared" si="5"/>
        <v>8.4758028333724325E-2</v>
      </c>
      <c r="K121" s="4"/>
    </row>
    <row r="122" spans="1:11" x14ac:dyDescent="0.25">
      <c r="A122" s="15"/>
      <c r="B122" s="46">
        <v>445</v>
      </c>
      <c r="C122" s="17" t="s">
        <v>217</v>
      </c>
      <c r="D122" s="18">
        <v>853.24799100000018</v>
      </c>
      <c r="E122" s="19">
        <v>974.42162000000155</v>
      </c>
      <c r="F122" s="19">
        <f t="shared" si="3"/>
        <v>84.102408820000051</v>
      </c>
      <c r="G122" s="19">
        <v>0</v>
      </c>
      <c r="H122" s="19">
        <v>84.102408820000051</v>
      </c>
      <c r="I122" s="20">
        <f t="shared" si="4"/>
        <v>0</v>
      </c>
      <c r="J122" s="21">
        <f t="shared" si="5"/>
        <v>8.6310080866227004E-2</v>
      </c>
      <c r="K122" s="4"/>
    </row>
    <row r="123" spans="1:11" x14ac:dyDescent="0.25">
      <c r="A123" s="15"/>
      <c r="B123" s="46">
        <v>446</v>
      </c>
      <c r="C123" s="17" t="s">
        <v>218</v>
      </c>
      <c r="D123" s="18">
        <v>773.89965499999812</v>
      </c>
      <c r="E123" s="19">
        <v>796.62616499999797</v>
      </c>
      <c r="F123" s="19">
        <f t="shared" si="3"/>
        <v>60.926241259999969</v>
      </c>
      <c r="G123" s="19">
        <v>0</v>
      </c>
      <c r="H123" s="19">
        <v>60.926241259999969</v>
      </c>
      <c r="I123" s="20">
        <f t="shared" si="4"/>
        <v>0</v>
      </c>
      <c r="J123" s="21">
        <f t="shared" si="5"/>
        <v>7.6480341641804006E-2</v>
      </c>
      <c r="K123" s="4"/>
    </row>
    <row r="124" spans="1:11" x14ac:dyDescent="0.25">
      <c r="A124" s="15"/>
      <c r="B124" s="46">
        <v>447</v>
      </c>
      <c r="C124" s="17" t="s">
        <v>219</v>
      </c>
      <c r="D124" s="18">
        <v>438.68427199999957</v>
      </c>
      <c r="E124" s="19">
        <v>492.57208699999904</v>
      </c>
      <c r="F124" s="19">
        <f t="shared" si="3"/>
        <v>34.27153174999998</v>
      </c>
      <c r="G124" s="19">
        <v>0</v>
      </c>
      <c r="H124" s="19">
        <v>34.27153174999998</v>
      </c>
      <c r="I124" s="20">
        <f t="shared" si="4"/>
        <v>0</v>
      </c>
      <c r="J124" s="21">
        <f t="shared" si="5"/>
        <v>6.9576682590217598E-2</v>
      </c>
      <c r="K124" s="4"/>
    </row>
    <row r="125" spans="1:11" x14ac:dyDescent="0.25">
      <c r="A125" s="15"/>
      <c r="B125" s="46">
        <v>448</v>
      </c>
      <c r="C125" s="17" t="s">
        <v>220</v>
      </c>
      <c r="D125" s="18">
        <v>519.46869399999969</v>
      </c>
      <c r="E125" s="19">
        <v>550.83414600000003</v>
      </c>
      <c r="F125" s="19">
        <f t="shared" si="3"/>
        <v>35.448351299999992</v>
      </c>
      <c r="G125" s="19">
        <v>0</v>
      </c>
      <c r="H125" s="19">
        <v>35.448351299999992</v>
      </c>
      <c r="I125" s="20">
        <f t="shared" si="4"/>
        <v>0</v>
      </c>
      <c r="J125" s="21">
        <f t="shared" si="5"/>
        <v>6.4353946750425287E-2</v>
      </c>
      <c r="K125" s="4"/>
    </row>
    <row r="126" spans="1:11" x14ac:dyDescent="0.25">
      <c r="A126" s="15"/>
      <c r="B126" s="46">
        <v>449</v>
      </c>
      <c r="C126" s="17" t="s">
        <v>221</v>
      </c>
      <c r="D126" s="18">
        <v>371.06649099999862</v>
      </c>
      <c r="E126" s="19">
        <v>376.44514099999873</v>
      </c>
      <c r="F126" s="19">
        <f t="shared" si="3"/>
        <v>30.31228362000002</v>
      </c>
      <c r="G126" s="19">
        <v>0</v>
      </c>
      <c r="H126" s="19">
        <v>30.31228362000002</v>
      </c>
      <c r="I126" s="20">
        <f t="shared" si="4"/>
        <v>0</v>
      </c>
      <c r="J126" s="21">
        <f t="shared" si="5"/>
        <v>8.0522446217469235E-2</v>
      </c>
      <c r="K126" s="4"/>
    </row>
    <row r="127" spans="1:11" x14ac:dyDescent="0.25">
      <c r="A127" s="15"/>
      <c r="B127" s="46">
        <v>450</v>
      </c>
      <c r="C127" s="17" t="s">
        <v>222</v>
      </c>
      <c r="D127" s="18">
        <v>601.89254599999879</v>
      </c>
      <c r="E127" s="19">
        <v>646.83053799999857</v>
      </c>
      <c r="F127" s="19">
        <f t="shared" si="3"/>
        <v>48.822789040000025</v>
      </c>
      <c r="G127" s="19">
        <v>0</v>
      </c>
      <c r="H127" s="19">
        <v>48.822789040000025</v>
      </c>
      <c r="I127" s="20">
        <f t="shared" si="4"/>
        <v>0</v>
      </c>
      <c r="J127" s="21">
        <f t="shared" si="5"/>
        <v>7.5480030969100803E-2</v>
      </c>
      <c r="K127" s="4"/>
    </row>
    <row r="128" spans="1:11" x14ac:dyDescent="0.25">
      <c r="A128" s="15"/>
      <c r="B128" s="46">
        <v>451</v>
      </c>
      <c r="C128" s="17" t="s">
        <v>223</v>
      </c>
      <c r="D128" s="18">
        <v>937.12365699999884</v>
      </c>
      <c r="E128" s="19">
        <v>989.99080599999843</v>
      </c>
      <c r="F128" s="19">
        <f t="shared" si="3"/>
        <v>61.339792599999946</v>
      </c>
      <c r="G128" s="19">
        <v>0</v>
      </c>
      <c r="H128" s="19">
        <v>61.339792599999946</v>
      </c>
      <c r="I128" s="20">
        <f t="shared" si="4"/>
        <v>0</v>
      </c>
      <c r="J128" s="21">
        <f t="shared" si="5"/>
        <v>6.195996187867632E-2</v>
      </c>
      <c r="K128" s="4"/>
    </row>
    <row r="129" spans="1:11" x14ac:dyDescent="0.25">
      <c r="A129" s="15"/>
      <c r="B129" s="46">
        <v>452</v>
      </c>
      <c r="C129" s="17" t="s">
        <v>224</v>
      </c>
      <c r="D129" s="18">
        <v>458.22705599999972</v>
      </c>
      <c r="E129" s="19">
        <v>489.7185740000001</v>
      </c>
      <c r="F129" s="19">
        <f t="shared" si="3"/>
        <v>40.194585820000015</v>
      </c>
      <c r="G129" s="19">
        <v>0</v>
      </c>
      <c r="H129" s="19">
        <v>40.194585820000015</v>
      </c>
      <c r="I129" s="20">
        <f t="shared" si="4"/>
        <v>0</v>
      </c>
      <c r="J129" s="21">
        <f t="shared" si="5"/>
        <v>8.2076906929815591E-2</v>
      </c>
      <c r="K129" s="4"/>
    </row>
    <row r="130" spans="1:11" x14ac:dyDescent="0.25">
      <c r="A130" s="15"/>
      <c r="B130" s="46">
        <v>453</v>
      </c>
      <c r="C130" s="17" t="s">
        <v>225</v>
      </c>
      <c r="D130" s="18">
        <v>653.16289099999938</v>
      </c>
      <c r="E130" s="19">
        <v>676.27054199999918</v>
      </c>
      <c r="F130" s="19">
        <f t="shared" si="3"/>
        <v>53.74896793000002</v>
      </c>
      <c r="G130" s="19">
        <v>0</v>
      </c>
      <c r="H130" s="19">
        <v>53.74896793000002</v>
      </c>
      <c r="I130" s="20">
        <f t="shared" si="4"/>
        <v>0</v>
      </c>
      <c r="J130" s="21">
        <f t="shared" si="5"/>
        <v>7.9478499493772253E-2</v>
      </c>
      <c r="K130" s="4"/>
    </row>
    <row r="131" spans="1:11" x14ac:dyDescent="0.25">
      <c r="A131" s="15"/>
      <c r="B131" s="46">
        <v>454</v>
      </c>
      <c r="C131" s="17" t="s">
        <v>226</v>
      </c>
      <c r="D131" s="18">
        <v>153.07095699999999</v>
      </c>
      <c r="E131" s="19">
        <v>161.4593349999999</v>
      </c>
      <c r="F131" s="19">
        <f t="shared" si="3"/>
        <v>7.9452774400000026</v>
      </c>
      <c r="G131" s="19">
        <v>0</v>
      </c>
      <c r="H131" s="19">
        <v>7.9452774400000026</v>
      </c>
      <c r="I131" s="20">
        <f t="shared" si="4"/>
        <v>0</v>
      </c>
      <c r="J131" s="21">
        <f t="shared" si="5"/>
        <v>4.920915498630047E-2</v>
      </c>
      <c r="K131" s="4"/>
    </row>
    <row r="132" spans="1:11" x14ac:dyDescent="0.25">
      <c r="A132" s="15"/>
      <c r="B132" s="46">
        <v>455</v>
      </c>
      <c r="C132" s="17" t="s">
        <v>227</v>
      </c>
      <c r="D132" s="18">
        <v>176.94421400000002</v>
      </c>
      <c r="E132" s="19">
        <v>193.71723999999992</v>
      </c>
      <c r="F132" s="19">
        <f t="shared" si="3"/>
        <v>12.030590849999998</v>
      </c>
      <c r="G132" s="19">
        <v>0</v>
      </c>
      <c r="H132" s="19">
        <v>12.030590849999998</v>
      </c>
      <c r="I132" s="20">
        <f t="shared" si="4"/>
        <v>0</v>
      </c>
      <c r="J132" s="21">
        <f t="shared" si="5"/>
        <v>6.2103872892262983E-2</v>
      </c>
      <c r="K132" s="4"/>
    </row>
    <row r="133" spans="1:11" x14ac:dyDescent="0.25">
      <c r="A133" s="15"/>
      <c r="B133" s="46">
        <v>456</v>
      </c>
      <c r="C133" s="17" t="s">
        <v>228</v>
      </c>
      <c r="D133" s="18">
        <v>239.8091059999997</v>
      </c>
      <c r="E133" s="19">
        <v>247.38348599999983</v>
      </c>
      <c r="F133" s="19">
        <f t="shared" si="3"/>
        <v>14.914205690000001</v>
      </c>
      <c r="G133" s="19">
        <v>0</v>
      </c>
      <c r="H133" s="19">
        <v>14.914205690000001</v>
      </c>
      <c r="I133" s="20">
        <f t="shared" si="4"/>
        <v>0</v>
      </c>
      <c r="J133" s="21">
        <f t="shared" si="5"/>
        <v>6.0287798232417221E-2</v>
      </c>
      <c r="K133" s="4"/>
    </row>
    <row r="134" spans="1:11" x14ac:dyDescent="0.25">
      <c r="A134" s="15"/>
      <c r="B134" s="46">
        <v>457</v>
      </c>
      <c r="C134" s="17" t="s">
        <v>229</v>
      </c>
      <c r="D134" s="18">
        <v>806.23189799999943</v>
      </c>
      <c r="E134" s="19">
        <v>850.42066299999965</v>
      </c>
      <c r="F134" s="19">
        <f t="shared" si="3"/>
        <v>63.970849530000073</v>
      </c>
      <c r="G134" s="19">
        <v>0</v>
      </c>
      <c r="H134" s="19">
        <v>63.970849530000073</v>
      </c>
      <c r="I134" s="20">
        <f t="shared" si="4"/>
        <v>0</v>
      </c>
      <c r="J134" s="21">
        <f t="shared" si="5"/>
        <v>7.522259549095657E-2</v>
      </c>
      <c r="K134" s="4"/>
    </row>
    <row r="135" spans="1:11" x14ac:dyDescent="0.25">
      <c r="A135" s="15"/>
      <c r="B135" s="46">
        <v>458</v>
      </c>
      <c r="C135" s="17" t="s">
        <v>230</v>
      </c>
      <c r="D135" s="18">
        <v>792.97186899999963</v>
      </c>
      <c r="E135" s="19">
        <v>824.72913099999926</v>
      </c>
      <c r="F135" s="19">
        <f t="shared" si="3"/>
        <v>63.100279599999865</v>
      </c>
      <c r="G135" s="19">
        <v>0</v>
      </c>
      <c r="H135" s="19">
        <v>63.100279599999865</v>
      </c>
      <c r="I135" s="20">
        <f t="shared" si="4"/>
        <v>0</v>
      </c>
      <c r="J135" s="21">
        <f t="shared" si="5"/>
        <v>7.6510307721869383E-2</v>
      </c>
      <c r="K135" s="4"/>
    </row>
    <row r="136" spans="1:11" x14ac:dyDescent="0.25">
      <c r="A136" s="15"/>
      <c r="B136" s="46">
        <v>459</v>
      </c>
      <c r="C136" s="17" t="s">
        <v>231</v>
      </c>
      <c r="D136" s="18">
        <v>512.38135599999987</v>
      </c>
      <c r="E136" s="19">
        <v>599.98394999999891</v>
      </c>
      <c r="F136" s="19">
        <f t="shared" ref="F136:F143" si="6">SUM(G136,H136)</f>
        <v>38.315896810000019</v>
      </c>
      <c r="G136" s="19">
        <v>0</v>
      </c>
      <c r="H136" s="19">
        <v>38.315896810000019</v>
      </c>
      <c r="I136" s="20">
        <f t="shared" ref="I136:I143" si="7">IFERROR(G136/E136,0)</f>
        <v>0</v>
      </c>
      <c r="J136" s="21">
        <f t="shared" ref="J136:J143" si="8">IFERROR(SUM(G136,H136)/E136,0)</f>
        <v>6.3861536312763187E-2</v>
      </c>
      <c r="K136" s="4"/>
    </row>
    <row r="137" spans="1:11" x14ac:dyDescent="0.25">
      <c r="A137" s="15"/>
      <c r="B137" s="46">
        <v>460</v>
      </c>
      <c r="C137" s="17" t="s">
        <v>232</v>
      </c>
      <c r="D137" s="18">
        <v>198.54802299999977</v>
      </c>
      <c r="E137" s="19">
        <v>212.21033999999989</v>
      </c>
      <c r="F137" s="19">
        <f t="shared" si="6"/>
        <v>16.459717740000002</v>
      </c>
      <c r="G137" s="19">
        <v>0</v>
      </c>
      <c r="H137" s="19">
        <v>16.459717740000002</v>
      </c>
      <c r="I137" s="20">
        <f t="shared" si="7"/>
        <v>0</v>
      </c>
      <c r="J137" s="21">
        <f t="shared" si="8"/>
        <v>7.7563222131400433E-2</v>
      </c>
      <c r="K137" s="4"/>
    </row>
    <row r="138" spans="1:11" x14ac:dyDescent="0.25">
      <c r="A138" s="15"/>
      <c r="B138" s="46">
        <v>461</v>
      </c>
      <c r="C138" s="17" t="s">
        <v>233</v>
      </c>
      <c r="D138" s="18">
        <v>232.58421099999995</v>
      </c>
      <c r="E138" s="19">
        <v>239.97710500000002</v>
      </c>
      <c r="F138" s="19">
        <f t="shared" si="6"/>
        <v>15.031744230000001</v>
      </c>
      <c r="G138" s="19">
        <v>0</v>
      </c>
      <c r="H138" s="19">
        <v>15.031744230000001</v>
      </c>
      <c r="I138" s="20">
        <f t="shared" si="7"/>
        <v>0</v>
      </c>
      <c r="J138" s="21">
        <f t="shared" si="8"/>
        <v>6.2638243052394516E-2</v>
      </c>
      <c r="K138" s="4"/>
    </row>
    <row r="139" spans="1:11" x14ac:dyDescent="0.25">
      <c r="A139" s="15"/>
      <c r="B139" s="46">
        <v>462</v>
      </c>
      <c r="C139" s="17" t="s">
        <v>234</v>
      </c>
      <c r="D139" s="18">
        <v>283.84556799999967</v>
      </c>
      <c r="E139" s="19">
        <v>300.02312599999999</v>
      </c>
      <c r="F139" s="19">
        <f t="shared" si="6"/>
        <v>26.591474479999999</v>
      </c>
      <c r="G139" s="19">
        <v>0</v>
      </c>
      <c r="H139" s="19">
        <v>26.591474479999999</v>
      </c>
      <c r="I139" s="20">
        <f t="shared" si="7"/>
        <v>0</v>
      </c>
      <c r="J139" s="21">
        <f t="shared" si="8"/>
        <v>8.8631415966247878E-2</v>
      </c>
      <c r="K139" s="4"/>
    </row>
    <row r="140" spans="1:11" x14ac:dyDescent="0.25">
      <c r="A140" s="15"/>
      <c r="B140" s="46">
        <v>463</v>
      </c>
      <c r="C140" s="17" t="s">
        <v>235</v>
      </c>
      <c r="D140" s="18">
        <v>493.0640569999992</v>
      </c>
      <c r="E140" s="19">
        <v>533.46919799999921</v>
      </c>
      <c r="F140" s="19">
        <f t="shared" si="6"/>
        <v>38.618885980000037</v>
      </c>
      <c r="G140" s="19">
        <v>0</v>
      </c>
      <c r="H140" s="19">
        <v>38.618885980000037</v>
      </c>
      <c r="I140" s="20">
        <f t="shared" si="7"/>
        <v>0</v>
      </c>
      <c r="J140" s="21">
        <f t="shared" si="8"/>
        <v>7.2391969629706898E-2</v>
      </c>
      <c r="K140" s="4"/>
    </row>
    <row r="141" spans="1:11" x14ac:dyDescent="0.25">
      <c r="A141" s="15"/>
      <c r="B141" s="46">
        <v>464</v>
      </c>
      <c r="C141" s="17" t="s">
        <v>236</v>
      </c>
      <c r="D141" s="18">
        <v>345.9214290000001</v>
      </c>
      <c r="E141" s="19">
        <v>392.93239100000017</v>
      </c>
      <c r="F141" s="19">
        <f t="shared" si="6"/>
        <v>26.566705720000002</v>
      </c>
      <c r="G141" s="19">
        <v>0</v>
      </c>
      <c r="H141" s="19">
        <v>26.566705720000002</v>
      </c>
      <c r="I141" s="20">
        <f t="shared" si="7"/>
        <v>0</v>
      </c>
      <c r="J141" s="21">
        <f t="shared" si="8"/>
        <v>6.7611391497627876E-2</v>
      </c>
      <c r="K141" s="4"/>
    </row>
    <row r="142" spans="1:11" x14ac:dyDescent="0.25">
      <c r="A142" s="15"/>
      <c r="B142" s="46">
        <v>465</v>
      </c>
      <c r="C142" s="17" t="s">
        <v>237</v>
      </c>
      <c r="D142" s="18">
        <v>6.5400690000000008</v>
      </c>
      <c r="E142" s="19">
        <v>6.5514830000000002</v>
      </c>
      <c r="F142" s="19">
        <f t="shared" si="6"/>
        <v>2.6679800000000004E-2</v>
      </c>
      <c r="G142" s="19">
        <v>0</v>
      </c>
      <c r="H142" s="19">
        <v>2.6679800000000004E-2</v>
      </c>
      <c r="I142" s="20">
        <f t="shared" si="7"/>
        <v>0</v>
      </c>
      <c r="J142" s="21">
        <f t="shared" si="8"/>
        <v>4.072329883173016E-3</v>
      </c>
      <c r="K142" s="4"/>
    </row>
    <row r="143" spans="1:11" ht="15.75" thickBot="1" x14ac:dyDescent="0.3">
      <c r="A143" s="39" t="s">
        <v>238</v>
      </c>
      <c r="B143" s="40"/>
      <c r="C143" s="41"/>
      <c r="D143" s="42">
        <v>4891.6426860001429</v>
      </c>
      <c r="E143" s="43">
        <v>7241.7769440002739</v>
      </c>
      <c r="F143" s="43">
        <f t="shared" si="6"/>
        <v>179.50579252999978</v>
      </c>
      <c r="G143" s="43">
        <v>0</v>
      </c>
      <c r="H143" s="43">
        <v>179.50579252999978</v>
      </c>
      <c r="I143" s="44">
        <f t="shared" si="7"/>
        <v>0</v>
      </c>
      <c r="J143" s="45">
        <f t="shared" si="8"/>
        <v>2.4787534042831599E-2</v>
      </c>
      <c r="K143" s="4"/>
    </row>
    <row r="144" spans="1:11" x14ac:dyDescent="0.25">
      <c r="D144" s="5"/>
      <c r="E144" s="5"/>
      <c r="F144" s="5"/>
      <c r="G144" s="5"/>
      <c r="H144" s="5"/>
      <c r="I144" s="4"/>
      <c r="J144" s="4"/>
      <c r="K144" s="4"/>
    </row>
  </sheetData>
  <mergeCells count="7">
    <mergeCell ref="F4:F5"/>
    <mergeCell ref="E4:E5"/>
    <mergeCell ref="D4:D5"/>
    <mergeCell ref="A3:C5"/>
    <mergeCell ref="D3:J3"/>
    <mergeCell ref="G4:H4"/>
    <mergeCell ref="I4:J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18</v>
      </c>
      <c r="B1" s="49" t="s">
        <v>16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431</v>
      </c>
      <c r="L2" s="70" t="s">
        <v>459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390.11086499999988</v>
      </c>
      <c r="E6" s="12">
        <f ca="1">SUM(E7:OFFSET(E7,50,0))</f>
        <v>411.23928699999999</v>
      </c>
      <c r="F6" s="12">
        <f ca="1">SUM(F7:OFFSET(F7,50,0))</f>
        <v>41.268435709999977</v>
      </c>
      <c r="G6" s="12">
        <f ca="1">SUM(G7:OFFSET(G7,50,0))</f>
        <v>0</v>
      </c>
      <c r="H6" s="12">
        <f ca="1">SUM(H7:OFFSET(H7,50,0))</f>
        <v>41.268435709999977</v>
      </c>
      <c r="I6" s="13">
        <f ca="1">IFERROR(G6/E6,0)</f>
        <v>0</v>
      </c>
      <c r="J6" s="14">
        <f ca="1">IFERROR(SUM(G6,H6)/E6,0)</f>
        <v>0.10035139398050745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7.3706990000000019</v>
      </c>
      <c r="E7" s="19">
        <v>7.4026080000000007</v>
      </c>
      <c r="F7" s="19">
        <f t="shared" ref="F7:F31" si="0">SUM(G7,H7)</f>
        <v>0.66353857000000005</v>
      </c>
      <c r="G7" s="19">
        <v>0</v>
      </c>
      <c r="H7" s="19">
        <v>0.66353857000000005</v>
      </c>
      <c r="I7" s="20">
        <f t="shared" ref="I7:I31" si="1">IFERROR(G7/E7,0)</f>
        <v>0</v>
      </c>
      <c r="J7" s="21">
        <f t="shared" ref="J7:J31" si="2">IFERROR(SUM(G7,H7)/E7,0)</f>
        <v>8.9635783767018321E-2</v>
      </c>
      <c r="K7" s="4"/>
      <c r="L7" t="s">
        <v>266</v>
      </c>
      <c r="M7" s="5">
        <v>1.2173784900000004</v>
      </c>
      <c r="N7" s="69">
        <v>0.16665411650744086</v>
      </c>
    </row>
    <row r="8" spans="1:14" x14ac:dyDescent="0.25">
      <c r="A8" s="15"/>
      <c r="B8" s="53">
        <v>2</v>
      </c>
      <c r="C8" s="17" t="s">
        <v>256</v>
      </c>
      <c r="D8" s="18">
        <v>5.410199999999997</v>
      </c>
      <c r="E8" s="19">
        <v>5.6819619999999968</v>
      </c>
      <c r="F8" s="19">
        <f t="shared" si="0"/>
        <v>0.58902899999999991</v>
      </c>
      <c r="G8" s="19">
        <v>0</v>
      </c>
      <c r="H8" s="19">
        <v>0.58902899999999991</v>
      </c>
      <c r="I8" s="20">
        <f t="shared" si="1"/>
        <v>0</v>
      </c>
      <c r="J8" s="21">
        <f t="shared" si="2"/>
        <v>0.10366647999405844</v>
      </c>
      <c r="K8" s="4"/>
      <c r="L8" t="s">
        <v>261</v>
      </c>
      <c r="M8" s="5">
        <v>2.9175613199999995</v>
      </c>
      <c r="N8" s="69">
        <v>0.13758265077503734</v>
      </c>
    </row>
    <row r="9" spans="1:14" x14ac:dyDescent="0.25">
      <c r="A9" s="15"/>
      <c r="B9" s="53">
        <v>3</v>
      </c>
      <c r="C9" s="17" t="s">
        <v>257</v>
      </c>
      <c r="D9" s="18">
        <v>7.2684039999999968</v>
      </c>
      <c r="E9" s="19">
        <v>7.413204999999996</v>
      </c>
      <c r="F9" s="19">
        <f t="shared" si="0"/>
        <v>0.99296929</v>
      </c>
      <c r="G9" s="19">
        <v>0</v>
      </c>
      <c r="H9" s="19">
        <v>0.99296929</v>
      </c>
      <c r="I9" s="20">
        <f t="shared" si="1"/>
        <v>0</v>
      </c>
      <c r="J9" s="21">
        <f t="shared" si="2"/>
        <v>0.13394601795040073</v>
      </c>
      <c r="K9" s="4"/>
      <c r="L9" t="s">
        <v>257</v>
      </c>
      <c r="M9" s="5">
        <v>0.99296929</v>
      </c>
      <c r="N9" s="69">
        <v>0.13394601795040073</v>
      </c>
    </row>
    <row r="10" spans="1:14" x14ac:dyDescent="0.25">
      <c r="A10" s="15"/>
      <c r="B10" s="53">
        <v>4</v>
      </c>
      <c r="C10" s="17" t="s">
        <v>258</v>
      </c>
      <c r="D10" s="18">
        <v>18.195573999999997</v>
      </c>
      <c r="E10" s="19">
        <v>19.998128999999988</v>
      </c>
      <c r="F10" s="19">
        <f t="shared" si="0"/>
        <v>2.0424727300000001</v>
      </c>
      <c r="G10" s="19">
        <v>0</v>
      </c>
      <c r="H10" s="19">
        <v>2.0424727300000001</v>
      </c>
      <c r="I10" s="20">
        <f t="shared" si="1"/>
        <v>0</v>
      </c>
      <c r="J10" s="21">
        <f t="shared" si="2"/>
        <v>0.10213319106002373</v>
      </c>
      <c r="K10" s="4"/>
      <c r="L10" t="s">
        <v>273</v>
      </c>
      <c r="M10" s="5">
        <v>0.17465497999999999</v>
      </c>
      <c r="N10" s="69">
        <v>0.12258365139368692</v>
      </c>
    </row>
    <row r="11" spans="1:14" x14ac:dyDescent="0.25">
      <c r="A11" s="15"/>
      <c r="B11" s="53">
        <v>5</v>
      </c>
      <c r="C11" s="17" t="s">
        <v>259</v>
      </c>
      <c r="D11" s="18">
        <v>5.3371699999999986</v>
      </c>
      <c r="E11" s="19">
        <v>5.9157429999999982</v>
      </c>
      <c r="F11" s="19">
        <f t="shared" si="0"/>
        <v>0.70388075000000005</v>
      </c>
      <c r="G11" s="19">
        <v>0</v>
      </c>
      <c r="H11" s="19">
        <v>0.70388075000000005</v>
      </c>
      <c r="I11" s="20">
        <f t="shared" si="1"/>
        <v>0</v>
      </c>
      <c r="J11" s="21">
        <f t="shared" si="2"/>
        <v>0.11898433552640814</v>
      </c>
      <c r="K11" s="4"/>
      <c r="L11" t="s">
        <v>259</v>
      </c>
      <c r="M11" s="5">
        <v>0.70388075000000005</v>
      </c>
      <c r="N11" s="69">
        <v>0.11898433552640814</v>
      </c>
    </row>
    <row r="12" spans="1:14" x14ac:dyDescent="0.25">
      <c r="A12" s="15"/>
      <c r="B12" s="53">
        <v>6</v>
      </c>
      <c r="C12" s="17" t="s">
        <v>260</v>
      </c>
      <c r="D12" s="18">
        <v>15.007528999999998</v>
      </c>
      <c r="E12" s="19">
        <v>15.270253000000006</v>
      </c>
      <c r="F12" s="19">
        <f t="shared" si="0"/>
        <v>1.7084027499999999</v>
      </c>
      <c r="G12" s="19">
        <v>0</v>
      </c>
      <c r="H12" s="19">
        <v>1.7084027499999999</v>
      </c>
      <c r="I12" s="20">
        <f t="shared" si="1"/>
        <v>0</v>
      </c>
      <c r="J12" s="21">
        <f t="shared" si="2"/>
        <v>0.11187782874324344</v>
      </c>
      <c r="K12" s="4"/>
      <c r="L12" t="s">
        <v>267</v>
      </c>
      <c r="M12" s="5">
        <v>1.8804175599999995</v>
      </c>
      <c r="N12" s="69">
        <v>0.1160097127922711</v>
      </c>
    </row>
    <row r="13" spans="1:14" x14ac:dyDescent="0.25">
      <c r="A13" s="15"/>
      <c r="B13" s="53">
        <v>7</v>
      </c>
      <c r="C13" s="17" t="s">
        <v>261</v>
      </c>
      <c r="D13" s="18">
        <v>16.795558</v>
      </c>
      <c r="E13" s="19">
        <v>21.205880999999998</v>
      </c>
      <c r="F13" s="19">
        <f t="shared" si="0"/>
        <v>2.9175613199999995</v>
      </c>
      <c r="G13" s="19">
        <v>0</v>
      </c>
      <c r="H13" s="19">
        <v>2.9175613199999995</v>
      </c>
      <c r="I13" s="20">
        <f t="shared" si="1"/>
        <v>0</v>
      </c>
      <c r="J13" s="21">
        <f t="shared" si="2"/>
        <v>0.13758265077503734</v>
      </c>
      <c r="K13" s="4"/>
      <c r="L13" t="s">
        <v>262</v>
      </c>
      <c r="M13" s="5">
        <v>1.04215546</v>
      </c>
      <c r="N13" s="69">
        <v>0.11474222742877022</v>
      </c>
    </row>
    <row r="14" spans="1:14" x14ac:dyDescent="0.25">
      <c r="A14" s="15"/>
      <c r="B14" s="53">
        <v>8</v>
      </c>
      <c r="C14" s="17" t="s">
        <v>262</v>
      </c>
      <c r="D14" s="18">
        <v>8.6613380000000024</v>
      </c>
      <c r="E14" s="19">
        <v>9.0825800000000019</v>
      </c>
      <c r="F14" s="19">
        <f t="shared" si="0"/>
        <v>1.04215546</v>
      </c>
      <c r="G14" s="19">
        <v>0</v>
      </c>
      <c r="H14" s="19">
        <v>1.04215546</v>
      </c>
      <c r="I14" s="20">
        <f t="shared" si="1"/>
        <v>0</v>
      </c>
      <c r="J14" s="21">
        <f t="shared" si="2"/>
        <v>0.11474222742877022</v>
      </c>
      <c r="K14" s="4"/>
      <c r="L14" t="s">
        <v>260</v>
      </c>
      <c r="M14" s="5">
        <v>1.7084027499999999</v>
      </c>
      <c r="N14" s="69">
        <v>0.11187782874324344</v>
      </c>
    </row>
    <row r="15" spans="1:14" x14ac:dyDescent="0.25">
      <c r="A15" s="15"/>
      <c r="B15" s="53">
        <v>9</v>
      </c>
      <c r="C15" s="17" t="s">
        <v>263</v>
      </c>
      <c r="D15" s="18">
        <v>3.4302669999999993</v>
      </c>
      <c r="E15" s="19">
        <v>4.6252789999999981</v>
      </c>
      <c r="F15" s="19">
        <f t="shared" si="0"/>
        <v>0.44398263999999998</v>
      </c>
      <c r="G15" s="19">
        <v>0</v>
      </c>
      <c r="H15" s="19">
        <v>0.44398263999999998</v>
      </c>
      <c r="I15" s="20">
        <f t="shared" si="1"/>
        <v>0</v>
      </c>
      <c r="J15" s="21">
        <f t="shared" si="2"/>
        <v>9.5990455927091142E-2</v>
      </c>
      <c r="K15" s="4"/>
      <c r="L15" t="s">
        <v>272</v>
      </c>
      <c r="M15" s="5">
        <v>0.27971712999999998</v>
      </c>
      <c r="N15" s="69">
        <v>0.1084586897348605</v>
      </c>
    </row>
    <row r="16" spans="1:14" x14ac:dyDescent="0.25">
      <c r="A16" s="15"/>
      <c r="B16" s="53">
        <v>10</v>
      </c>
      <c r="C16" s="17" t="s">
        <v>264</v>
      </c>
      <c r="D16" s="18">
        <v>9.4802170000000014</v>
      </c>
      <c r="E16" s="19">
        <v>9.4597770000000025</v>
      </c>
      <c r="F16" s="19">
        <f t="shared" si="0"/>
        <v>0.92512761000000021</v>
      </c>
      <c r="G16" s="19">
        <v>0</v>
      </c>
      <c r="H16" s="19">
        <v>0.92512761000000021</v>
      </c>
      <c r="I16" s="20">
        <f t="shared" si="1"/>
        <v>0</v>
      </c>
      <c r="J16" s="21">
        <f t="shared" si="2"/>
        <v>9.7795921616334075E-2</v>
      </c>
      <c r="K16" s="4"/>
      <c r="L16" t="s">
        <v>277</v>
      </c>
      <c r="M16" s="5">
        <v>0.53045562000000002</v>
      </c>
      <c r="N16" s="69">
        <v>0.10812394058209587</v>
      </c>
    </row>
    <row r="17" spans="1:14" x14ac:dyDescent="0.25">
      <c r="A17" s="15"/>
      <c r="B17" s="53">
        <v>11</v>
      </c>
      <c r="C17" s="17" t="s">
        <v>265</v>
      </c>
      <c r="D17" s="18">
        <v>11.561567999999996</v>
      </c>
      <c r="E17" s="19">
        <v>12.346903999999997</v>
      </c>
      <c r="F17" s="19">
        <f t="shared" si="0"/>
        <v>1.2464543499999994</v>
      </c>
      <c r="G17" s="19">
        <v>0</v>
      </c>
      <c r="H17" s="19">
        <v>1.2464543499999994</v>
      </c>
      <c r="I17" s="20">
        <f t="shared" si="1"/>
        <v>0</v>
      </c>
      <c r="J17" s="21">
        <f t="shared" si="2"/>
        <v>0.10095278541082037</v>
      </c>
      <c r="K17" s="4"/>
      <c r="L17" t="s">
        <v>271</v>
      </c>
      <c r="M17" s="5">
        <v>0.26041427</v>
      </c>
      <c r="N17" s="69">
        <v>0.10801479356575702</v>
      </c>
    </row>
    <row r="18" spans="1:14" x14ac:dyDescent="0.25">
      <c r="A18" s="15"/>
      <c r="B18" s="53">
        <v>12</v>
      </c>
      <c r="C18" s="17" t="s">
        <v>266</v>
      </c>
      <c r="D18" s="18">
        <v>5.597783999999999</v>
      </c>
      <c r="E18" s="19">
        <v>7.3048209999999987</v>
      </c>
      <c r="F18" s="19">
        <f t="shared" si="0"/>
        <v>1.2173784900000004</v>
      </c>
      <c r="G18" s="19">
        <v>0</v>
      </c>
      <c r="H18" s="19">
        <v>1.2173784900000004</v>
      </c>
      <c r="I18" s="20">
        <f t="shared" si="1"/>
        <v>0</v>
      </c>
      <c r="J18" s="21">
        <f t="shared" si="2"/>
        <v>0.16665411650744086</v>
      </c>
      <c r="K18" s="4"/>
      <c r="L18" t="s">
        <v>256</v>
      </c>
      <c r="M18" s="5">
        <v>0.58902899999999991</v>
      </c>
      <c r="N18" s="69">
        <v>0.10366647999405844</v>
      </c>
    </row>
    <row r="19" spans="1:14" x14ac:dyDescent="0.25">
      <c r="A19" s="15"/>
      <c r="B19" s="53">
        <v>13</v>
      </c>
      <c r="C19" s="17" t="s">
        <v>267</v>
      </c>
      <c r="D19" s="18">
        <v>15.763408999999999</v>
      </c>
      <c r="E19" s="19">
        <v>16.209138999999993</v>
      </c>
      <c r="F19" s="19">
        <f t="shared" si="0"/>
        <v>1.8804175599999995</v>
      </c>
      <c r="G19" s="19">
        <v>0</v>
      </c>
      <c r="H19" s="19">
        <v>1.8804175599999995</v>
      </c>
      <c r="I19" s="20">
        <f t="shared" si="1"/>
        <v>0</v>
      </c>
      <c r="J19" s="21">
        <f t="shared" si="2"/>
        <v>0.1160097127922711</v>
      </c>
      <c r="K19" s="4"/>
      <c r="L19" t="s">
        <v>258</v>
      </c>
      <c r="M19" s="5">
        <v>2.0424727300000001</v>
      </c>
      <c r="N19" s="69">
        <v>0.10213319106002373</v>
      </c>
    </row>
    <row r="20" spans="1:14" x14ac:dyDescent="0.25">
      <c r="A20" s="15"/>
      <c r="B20" s="53">
        <v>14</v>
      </c>
      <c r="C20" s="17" t="s">
        <v>268</v>
      </c>
      <c r="D20" s="18">
        <v>14.084961999999999</v>
      </c>
      <c r="E20" s="19">
        <v>14.523638000000004</v>
      </c>
      <c r="F20" s="19">
        <f t="shared" si="0"/>
        <v>1.3174536899999998</v>
      </c>
      <c r="G20" s="19">
        <v>0</v>
      </c>
      <c r="H20" s="19">
        <v>1.3174536899999998</v>
      </c>
      <c r="I20" s="20">
        <f t="shared" si="1"/>
        <v>0</v>
      </c>
      <c r="J20" s="21">
        <f t="shared" si="2"/>
        <v>9.0710997478730848E-2</v>
      </c>
      <c r="K20" s="4"/>
      <c r="L20" t="s">
        <v>265</v>
      </c>
      <c r="M20" s="5">
        <v>1.2464543499999994</v>
      </c>
      <c r="N20" s="69">
        <v>0.10095278541082037</v>
      </c>
    </row>
    <row r="21" spans="1:14" x14ac:dyDescent="0.25">
      <c r="A21" s="15"/>
      <c r="B21" s="53">
        <v>15</v>
      </c>
      <c r="C21" s="17" t="s">
        <v>269</v>
      </c>
      <c r="D21" s="18">
        <v>149.862472</v>
      </c>
      <c r="E21" s="19">
        <v>157.72820000000002</v>
      </c>
      <c r="F21" s="19">
        <f t="shared" si="0"/>
        <v>14.186760839999991</v>
      </c>
      <c r="G21" s="19">
        <v>0</v>
      </c>
      <c r="H21" s="19">
        <v>14.186760839999991</v>
      </c>
      <c r="I21" s="20">
        <f t="shared" si="1"/>
        <v>0</v>
      </c>
      <c r="J21" s="21">
        <f t="shared" si="2"/>
        <v>8.9944352626860569E-2</v>
      </c>
      <c r="K21" s="4"/>
      <c r="L21" t="s">
        <v>279</v>
      </c>
      <c r="M21" s="5">
        <v>0.20817766000000004</v>
      </c>
      <c r="N21" s="69">
        <v>9.9002996564959783E-2</v>
      </c>
    </row>
    <row r="22" spans="1:14" x14ac:dyDescent="0.25">
      <c r="A22" s="15"/>
      <c r="B22" s="53">
        <v>16</v>
      </c>
      <c r="C22" s="17" t="s">
        <v>270</v>
      </c>
      <c r="D22" s="18">
        <v>14.480125000000001</v>
      </c>
      <c r="E22" s="19">
        <v>14.350799000000002</v>
      </c>
      <c r="F22" s="19">
        <f t="shared" si="0"/>
        <v>1.2763751300000001</v>
      </c>
      <c r="G22" s="19">
        <v>0</v>
      </c>
      <c r="H22" s="19">
        <v>1.2763751300000001</v>
      </c>
      <c r="I22" s="20">
        <f t="shared" si="1"/>
        <v>0</v>
      </c>
      <c r="J22" s="21">
        <f t="shared" si="2"/>
        <v>8.8941049902517624E-2</v>
      </c>
      <c r="K22" s="4"/>
      <c r="L22" t="s">
        <v>264</v>
      </c>
      <c r="M22" s="5">
        <v>0.92512761000000021</v>
      </c>
      <c r="N22" s="69">
        <v>9.7795921616334075E-2</v>
      </c>
    </row>
    <row r="23" spans="1:14" x14ac:dyDescent="0.25">
      <c r="A23" s="15"/>
      <c r="B23" s="53">
        <v>17</v>
      </c>
      <c r="C23" s="17" t="s">
        <v>271</v>
      </c>
      <c r="D23" s="18">
        <v>2.3209409999999999</v>
      </c>
      <c r="E23" s="19">
        <v>2.4109130000000003</v>
      </c>
      <c r="F23" s="19">
        <f t="shared" si="0"/>
        <v>0.26041427</v>
      </c>
      <c r="G23" s="19">
        <v>0</v>
      </c>
      <c r="H23" s="19">
        <v>0.26041427</v>
      </c>
      <c r="I23" s="20">
        <f t="shared" si="1"/>
        <v>0</v>
      </c>
      <c r="J23" s="21">
        <f t="shared" si="2"/>
        <v>0.10801479356575702</v>
      </c>
      <c r="K23" s="4"/>
      <c r="L23" t="s">
        <v>274</v>
      </c>
      <c r="M23" s="5">
        <v>4.1754897899999994</v>
      </c>
      <c r="N23" s="69">
        <v>9.7129066433280301E-2</v>
      </c>
    </row>
    <row r="24" spans="1:14" x14ac:dyDescent="0.25">
      <c r="A24" s="15"/>
      <c r="B24" s="53">
        <v>18</v>
      </c>
      <c r="C24" s="17" t="s">
        <v>272</v>
      </c>
      <c r="D24" s="18">
        <v>2.4594339999999999</v>
      </c>
      <c r="E24" s="19">
        <v>2.5790200000000003</v>
      </c>
      <c r="F24" s="19">
        <f t="shared" si="0"/>
        <v>0.27971712999999998</v>
      </c>
      <c r="G24" s="19">
        <v>0</v>
      </c>
      <c r="H24" s="19">
        <v>0.27971712999999998</v>
      </c>
      <c r="I24" s="20">
        <f t="shared" si="1"/>
        <v>0</v>
      </c>
      <c r="J24" s="21">
        <f t="shared" si="2"/>
        <v>0.1084586897348605</v>
      </c>
      <c r="K24" s="4"/>
      <c r="L24" t="s">
        <v>275</v>
      </c>
      <c r="M24" s="5">
        <v>1.2140753999999991</v>
      </c>
      <c r="N24" s="69">
        <v>9.6783526712985873E-2</v>
      </c>
    </row>
    <row r="25" spans="1:14" x14ac:dyDescent="0.25">
      <c r="A25" s="15"/>
      <c r="B25" s="53">
        <v>19</v>
      </c>
      <c r="C25" s="17" t="s">
        <v>273</v>
      </c>
      <c r="D25" s="18">
        <v>1.3743749999999995</v>
      </c>
      <c r="E25" s="19">
        <v>1.4247819999999995</v>
      </c>
      <c r="F25" s="19">
        <f t="shared" si="0"/>
        <v>0.17465497999999999</v>
      </c>
      <c r="G25" s="19">
        <v>0</v>
      </c>
      <c r="H25" s="19">
        <v>0.17465497999999999</v>
      </c>
      <c r="I25" s="20">
        <f t="shared" si="1"/>
        <v>0</v>
      </c>
      <c r="J25" s="21">
        <f t="shared" si="2"/>
        <v>0.12258365139368692</v>
      </c>
      <c r="K25" s="4"/>
      <c r="L25" t="s">
        <v>263</v>
      </c>
      <c r="M25" s="5">
        <v>0.44398263999999998</v>
      </c>
      <c r="N25" s="69">
        <v>9.5990455927091142E-2</v>
      </c>
    </row>
    <row r="26" spans="1:14" x14ac:dyDescent="0.25">
      <c r="A26" s="15"/>
      <c r="B26" s="53">
        <v>20</v>
      </c>
      <c r="C26" s="17" t="s">
        <v>274</v>
      </c>
      <c r="D26" s="18">
        <v>42.41734499999999</v>
      </c>
      <c r="E26" s="19">
        <v>42.989085999999993</v>
      </c>
      <c r="F26" s="19">
        <f t="shared" si="0"/>
        <v>4.1754897899999994</v>
      </c>
      <c r="G26" s="19">
        <v>0</v>
      </c>
      <c r="H26" s="19">
        <v>4.1754897899999994</v>
      </c>
      <c r="I26" s="20">
        <f t="shared" si="1"/>
        <v>0</v>
      </c>
      <c r="J26" s="21">
        <f t="shared" si="2"/>
        <v>9.7129066433280301E-2</v>
      </c>
      <c r="K26" s="4"/>
      <c r="L26" t="s">
        <v>276</v>
      </c>
      <c r="M26" s="5">
        <v>0.93670907999999986</v>
      </c>
      <c r="N26" s="69">
        <v>9.3301341386766989E-2</v>
      </c>
    </row>
    <row r="27" spans="1:14" x14ac:dyDescent="0.25">
      <c r="A27" s="15"/>
      <c r="B27" s="53">
        <v>21</v>
      </c>
      <c r="C27" s="17" t="s">
        <v>275</v>
      </c>
      <c r="D27" s="18">
        <v>12.612805000000002</v>
      </c>
      <c r="E27" s="19">
        <v>12.544236000000001</v>
      </c>
      <c r="F27" s="19">
        <f t="shared" si="0"/>
        <v>1.2140753999999991</v>
      </c>
      <c r="G27" s="19">
        <v>0</v>
      </c>
      <c r="H27" s="19">
        <v>1.2140753999999991</v>
      </c>
      <c r="I27" s="20">
        <f t="shared" si="1"/>
        <v>0</v>
      </c>
      <c r="J27" s="21">
        <f t="shared" si="2"/>
        <v>9.6783526712985873E-2</v>
      </c>
      <c r="K27" s="4"/>
      <c r="L27" t="s">
        <v>268</v>
      </c>
      <c r="M27" s="5">
        <v>1.3174536899999998</v>
      </c>
      <c r="N27" s="69">
        <v>9.0710997478730848E-2</v>
      </c>
    </row>
    <row r="28" spans="1:14" x14ac:dyDescent="0.25">
      <c r="A28" s="15"/>
      <c r="B28" s="53">
        <v>22</v>
      </c>
      <c r="C28" s="17" t="s">
        <v>276</v>
      </c>
      <c r="D28" s="18">
        <v>9.9865620000000028</v>
      </c>
      <c r="E28" s="19">
        <v>10.039610000000001</v>
      </c>
      <c r="F28" s="19">
        <f t="shared" si="0"/>
        <v>0.93670907999999986</v>
      </c>
      <c r="G28" s="19">
        <v>0</v>
      </c>
      <c r="H28" s="19">
        <v>0.93670907999999986</v>
      </c>
      <c r="I28" s="20">
        <f t="shared" si="1"/>
        <v>0</v>
      </c>
      <c r="J28" s="21">
        <f t="shared" si="2"/>
        <v>9.3301341386766989E-2</v>
      </c>
      <c r="K28" s="4"/>
      <c r="L28" t="s">
        <v>269</v>
      </c>
      <c r="M28" s="5">
        <v>14.186760839999991</v>
      </c>
      <c r="N28" s="69">
        <v>8.9944352626860569E-2</v>
      </c>
    </row>
    <row r="29" spans="1:14" x14ac:dyDescent="0.25">
      <c r="A29" s="15"/>
      <c r="B29" s="53">
        <v>23</v>
      </c>
      <c r="C29" s="17" t="s">
        <v>277</v>
      </c>
      <c r="D29" s="18">
        <v>4.7155619999999994</v>
      </c>
      <c r="E29" s="19">
        <v>4.905996</v>
      </c>
      <c r="F29" s="19">
        <f t="shared" si="0"/>
        <v>0.53045562000000002</v>
      </c>
      <c r="G29" s="19">
        <v>0</v>
      </c>
      <c r="H29" s="19">
        <v>0.53045562000000002</v>
      </c>
      <c r="I29" s="20">
        <f t="shared" si="1"/>
        <v>0</v>
      </c>
      <c r="J29" s="21">
        <f t="shared" si="2"/>
        <v>0.10812394058209587</v>
      </c>
      <c r="K29" s="4"/>
      <c r="L29" t="s">
        <v>278</v>
      </c>
      <c r="M29" s="5">
        <v>0.33478160000000001</v>
      </c>
      <c r="N29" s="69">
        <v>8.9898750934818472E-2</v>
      </c>
    </row>
    <row r="30" spans="1:14" x14ac:dyDescent="0.25">
      <c r="A30" s="15"/>
      <c r="B30" s="53">
        <v>24</v>
      </c>
      <c r="C30" s="17" t="s">
        <v>278</v>
      </c>
      <c r="D30" s="18">
        <v>3.6831810000000007</v>
      </c>
      <c r="E30" s="19">
        <v>3.7239850000000008</v>
      </c>
      <c r="F30" s="19">
        <f t="shared" si="0"/>
        <v>0.33478160000000001</v>
      </c>
      <c r="G30" s="19">
        <v>0</v>
      </c>
      <c r="H30" s="19">
        <v>0.33478160000000001</v>
      </c>
      <c r="I30" s="20">
        <f t="shared" si="1"/>
        <v>0</v>
      </c>
      <c r="J30" s="21">
        <f t="shared" si="2"/>
        <v>8.9898750934818472E-2</v>
      </c>
      <c r="K30" s="4"/>
      <c r="L30" t="s">
        <v>255</v>
      </c>
      <c r="M30" s="5">
        <v>0.66353857000000005</v>
      </c>
      <c r="N30" s="69">
        <v>8.9635783767018321E-2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2.2333839999999991</v>
      </c>
      <c r="E31" s="26">
        <v>2.1027409999999995</v>
      </c>
      <c r="F31" s="26">
        <f t="shared" si="0"/>
        <v>0.20817766000000004</v>
      </c>
      <c r="G31" s="26">
        <v>0</v>
      </c>
      <c r="H31" s="26">
        <v>0.20817766000000004</v>
      </c>
      <c r="I31" s="27">
        <f t="shared" si="1"/>
        <v>0</v>
      </c>
      <c r="J31" s="28">
        <f t="shared" si="2"/>
        <v>9.9002996564959783E-2</v>
      </c>
      <c r="K31" s="4"/>
      <c r="L31" t="s">
        <v>270</v>
      </c>
      <c r="M31" s="5">
        <v>1.2763751300000001</v>
      </c>
      <c r="N31" s="69">
        <v>8.8941049902517624E-2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99</v>
      </c>
      <c r="B1" s="49" t="s">
        <v>61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1464</v>
      </c>
      <c r="L2" s="70" t="s">
        <v>1471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55.100849000000011</v>
      </c>
      <c r="E6" s="12">
        <f ca="1">SUM(E7:OFFSET(E7,50,0))</f>
        <v>59.062322999999999</v>
      </c>
      <c r="F6" s="12">
        <f ca="1">SUM(F7:OFFSET(F7,50,0))</f>
        <v>5.0217023899999997</v>
      </c>
      <c r="G6" s="12">
        <f ca="1">SUM(G7:OFFSET(G7,50,0))</f>
        <v>0</v>
      </c>
      <c r="H6" s="12">
        <f ca="1">SUM(H7:OFFSET(H7,50,0))</f>
        <v>5.0217023899999997</v>
      </c>
      <c r="I6" s="13">
        <f ca="1">IFERROR(G6/E6,0)</f>
        <v>0</v>
      </c>
      <c r="J6" s="14">
        <f ca="1">IFERROR(SUM(G6,H6)/E6,0)</f>
        <v>8.5023787330545733E-2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6.3026019999999994</v>
      </c>
      <c r="E7" s="19">
        <v>6.4984690000000001</v>
      </c>
      <c r="F7" s="19">
        <f t="shared" ref="F7:F20" si="0">SUM(G7,H7)</f>
        <v>0.41496980999999999</v>
      </c>
      <c r="G7" s="19">
        <v>0</v>
      </c>
      <c r="H7" s="19">
        <v>0.41496980999999999</v>
      </c>
      <c r="I7" s="20">
        <f t="shared" ref="I7:I20" si="1">IFERROR(G7/E7,0)</f>
        <v>0</v>
      </c>
      <c r="J7" s="21">
        <f t="shared" ref="J7:J20" si="2">IFERROR(SUM(G7,H7)/E7,0)</f>
        <v>6.3856549904292834E-2</v>
      </c>
      <c r="K7" s="4"/>
      <c r="L7" t="s">
        <v>267</v>
      </c>
      <c r="M7" s="5">
        <v>0.42969603000000001</v>
      </c>
      <c r="N7" s="69">
        <v>0.1300080662021591</v>
      </c>
    </row>
    <row r="8" spans="1:14" x14ac:dyDescent="0.25">
      <c r="A8" s="15"/>
      <c r="B8" s="53">
        <v>4</v>
      </c>
      <c r="C8" s="17" t="s">
        <v>258</v>
      </c>
      <c r="D8" s="18">
        <v>2.0026299999999995</v>
      </c>
      <c r="E8" s="19">
        <v>2.2727899999999996</v>
      </c>
      <c r="F8" s="19">
        <f t="shared" si="0"/>
        <v>0.19501945000000001</v>
      </c>
      <c r="G8" s="19">
        <v>0</v>
      </c>
      <c r="H8" s="19">
        <v>0.19501945000000001</v>
      </c>
      <c r="I8" s="20">
        <f t="shared" si="1"/>
        <v>0</v>
      </c>
      <c r="J8" s="21">
        <f t="shared" si="2"/>
        <v>8.5806189749162945E-2</v>
      </c>
      <c r="K8" s="4"/>
      <c r="L8" t="s">
        <v>269</v>
      </c>
      <c r="M8" s="5">
        <v>2.6487913200000004</v>
      </c>
      <c r="N8" s="69">
        <v>0.1125522717740048</v>
      </c>
    </row>
    <row r="9" spans="1:14" x14ac:dyDescent="0.25">
      <c r="A9" s="15"/>
      <c r="B9" s="53">
        <v>6</v>
      </c>
      <c r="C9" s="17" t="s">
        <v>260</v>
      </c>
      <c r="D9" s="18">
        <v>1.7100629999999999</v>
      </c>
      <c r="E9" s="19">
        <v>2.3370069999999998</v>
      </c>
      <c r="F9" s="19">
        <f t="shared" si="0"/>
        <v>8.8828439999999995E-2</v>
      </c>
      <c r="G9" s="19">
        <v>0</v>
      </c>
      <c r="H9" s="19">
        <v>8.8828439999999995E-2</v>
      </c>
      <c r="I9" s="20">
        <f t="shared" si="1"/>
        <v>0</v>
      </c>
      <c r="J9" s="21">
        <f t="shared" si="2"/>
        <v>3.8009488204357109E-2</v>
      </c>
      <c r="K9" s="4"/>
      <c r="L9" t="s">
        <v>272</v>
      </c>
      <c r="M9" s="5">
        <v>3.3554870000000001E-2</v>
      </c>
      <c r="N9" s="69">
        <v>9.5526887414201969E-2</v>
      </c>
    </row>
    <row r="10" spans="1:14" x14ac:dyDescent="0.25">
      <c r="A10" s="15"/>
      <c r="B10" s="53">
        <v>7</v>
      </c>
      <c r="C10" s="17" t="s">
        <v>261</v>
      </c>
      <c r="D10" s="18">
        <v>5.7620500000000003</v>
      </c>
      <c r="E10" s="19">
        <v>5.9350310000000013</v>
      </c>
      <c r="F10" s="19">
        <f t="shared" si="0"/>
        <v>0.29534590999999999</v>
      </c>
      <c r="G10" s="19">
        <v>0</v>
      </c>
      <c r="H10" s="19">
        <v>0.29534590999999999</v>
      </c>
      <c r="I10" s="20">
        <f t="shared" si="1"/>
        <v>0</v>
      </c>
      <c r="J10" s="21">
        <f t="shared" si="2"/>
        <v>4.9763162146920531E-2</v>
      </c>
      <c r="K10" s="4"/>
      <c r="L10" t="s">
        <v>258</v>
      </c>
      <c r="M10" s="5">
        <v>0.19501945000000001</v>
      </c>
      <c r="N10" s="69">
        <v>8.5806189749162945E-2</v>
      </c>
    </row>
    <row r="11" spans="1:14" x14ac:dyDescent="0.25">
      <c r="A11" s="15"/>
      <c r="B11" s="53">
        <v>8</v>
      </c>
      <c r="C11" s="17" t="s">
        <v>262</v>
      </c>
      <c r="D11" s="18">
        <v>0.97334899999999991</v>
      </c>
      <c r="E11" s="19">
        <v>1.1460459999999999</v>
      </c>
      <c r="F11" s="19">
        <f t="shared" si="0"/>
        <v>6.862356E-2</v>
      </c>
      <c r="G11" s="19">
        <v>0</v>
      </c>
      <c r="H11" s="19">
        <v>6.862356E-2</v>
      </c>
      <c r="I11" s="20">
        <f t="shared" si="1"/>
        <v>0</v>
      </c>
      <c r="J11" s="21">
        <f t="shared" si="2"/>
        <v>5.9878538906815264E-2</v>
      </c>
      <c r="K11" s="4"/>
      <c r="L11" t="s">
        <v>277</v>
      </c>
      <c r="M11" s="5">
        <v>6.3124489999999991E-2</v>
      </c>
      <c r="N11" s="69">
        <v>8.4737683571831285E-2</v>
      </c>
    </row>
    <row r="12" spans="1:14" x14ac:dyDescent="0.25">
      <c r="A12" s="15"/>
      <c r="B12" s="53">
        <v>11</v>
      </c>
      <c r="C12" s="17" t="s">
        <v>265</v>
      </c>
      <c r="D12" s="18">
        <v>1.9901709999999997</v>
      </c>
      <c r="E12" s="19">
        <v>2.2603309999999999</v>
      </c>
      <c r="F12" s="19">
        <f t="shared" si="0"/>
        <v>0.18676820999999999</v>
      </c>
      <c r="G12" s="19">
        <v>0</v>
      </c>
      <c r="H12" s="19">
        <v>0.18676820999999999</v>
      </c>
      <c r="I12" s="20">
        <f t="shared" si="1"/>
        <v>0</v>
      </c>
      <c r="J12" s="21">
        <f t="shared" si="2"/>
        <v>8.2628699071065251E-2</v>
      </c>
      <c r="K12" s="4"/>
      <c r="L12" t="s">
        <v>265</v>
      </c>
      <c r="M12" s="5">
        <v>0.18676820999999999</v>
      </c>
      <c r="N12" s="69">
        <v>8.2628699071065251E-2</v>
      </c>
    </row>
    <row r="13" spans="1:14" x14ac:dyDescent="0.25">
      <c r="A13" s="15"/>
      <c r="B13" s="53">
        <v>12</v>
      </c>
      <c r="C13" s="17" t="s">
        <v>266</v>
      </c>
      <c r="D13" s="18">
        <v>1.0534169999999998</v>
      </c>
      <c r="E13" s="19">
        <v>1.2323770000000001</v>
      </c>
      <c r="F13" s="19">
        <f t="shared" si="0"/>
        <v>7.4104389999999992E-2</v>
      </c>
      <c r="G13" s="19">
        <v>0</v>
      </c>
      <c r="H13" s="19">
        <v>7.4104389999999992E-2</v>
      </c>
      <c r="I13" s="20">
        <f t="shared" si="1"/>
        <v>0</v>
      </c>
      <c r="J13" s="21">
        <f t="shared" si="2"/>
        <v>6.0131266649734609E-2</v>
      </c>
      <c r="K13" s="4"/>
      <c r="L13" t="s">
        <v>268</v>
      </c>
      <c r="M13" s="5">
        <v>0.24177358000000002</v>
      </c>
      <c r="N13" s="69">
        <v>8.1734661244138848E-2</v>
      </c>
    </row>
    <row r="14" spans="1:14" x14ac:dyDescent="0.25">
      <c r="A14" s="15"/>
      <c r="B14" s="53">
        <v>13</v>
      </c>
      <c r="C14" s="17" t="s">
        <v>267</v>
      </c>
      <c r="D14" s="18">
        <v>2.8669890000000002</v>
      </c>
      <c r="E14" s="19">
        <v>3.3051490000000001</v>
      </c>
      <c r="F14" s="19">
        <f t="shared" si="0"/>
        <v>0.42969603000000001</v>
      </c>
      <c r="G14" s="19">
        <v>0</v>
      </c>
      <c r="H14" s="19">
        <v>0.42969603000000001</v>
      </c>
      <c r="I14" s="20">
        <f t="shared" si="1"/>
        <v>0</v>
      </c>
      <c r="J14" s="21">
        <f t="shared" si="2"/>
        <v>0.1300080662021591</v>
      </c>
      <c r="K14" s="4"/>
      <c r="L14" t="s">
        <v>256</v>
      </c>
      <c r="M14" s="5">
        <v>0.41496980999999999</v>
      </c>
      <c r="N14" s="69">
        <v>6.3856549904292834E-2</v>
      </c>
    </row>
    <row r="15" spans="1:14" x14ac:dyDescent="0.25">
      <c r="A15" s="15"/>
      <c r="B15" s="53">
        <v>14</v>
      </c>
      <c r="C15" s="17" t="s">
        <v>268</v>
      </c>
      <c r="D15" s="18">
        <v>2.7214700000000001</v>
      </c>
      <c r="E15" s="19">
        <v>2.9580299999999999</v>
      </c>
      <c r="F15" s="19">
        <f t="shared" si="0"/>
        <v>0.24177358000000002</v>
      </c>
      <c r="G15" s="19">
        <v>0</v>
      </c>
      <c r="H15" s="19">
        <v>0.24177358000000002</v>
      </c>
      <c r="I15" s="20">
        <f t="shared" si="1"/>
        <v>0</v>
      </c>
      <c r="J15" s="21">
        <f t="shared" si="2"/>
        <v>8.1734661244138848E-2</v>
      </c>
      <c r="K15" s="4"/>
      <c r="L15" t="s">
        <v>266</v>
      </c>
      <c r="M15" s="5">
        <v>7.4104389999999992E-2</v>
      </c>
      <c r="N15" s="69">
        <v>6.0131266649734609E-2</v>
      </c>
    </row>
    <row r="16" spans="1:14" x14ac:dyDescent="0.25">
      <c r="A16" s="15"/>
      <c r="B16" s="53">
        <v>15</v>
      </c>
      <c r="C16" s="17" t="s">
        <v>269</v>
      </c>
      <c r="D16" s="18">
        <v>21.344145000000005</v>
      </c>
      <c r="E16" s="19">
        <v>23.533876999999997</v>
      </c>
      <c r="F16" s="19">
        <f t="shared" si="0"/>
        <v>2.6487913200000004</v>
      </c>
      <c r="G16" s="19">
        <v>0</v>
      </c>
      <c r="H16" s="19">
        <v>2.6487913200000004</v>
      </c>
      <c r="I16" s="20">
        <f t="shared" si="1"/>
        <v>0</v>
      </c>
      <c r="J16" s="21">
        <f t="shared" si="2"/>
        <v>0.1125522717740048</v>
      </c>
      <c r="K16" s="4"/>
      <c r="L16" t="s">
        <v>262</v>
      </c>
      <c r="M16" s="5">
        <v>6.862356E-2</v>
      </c>
      <c r="N16" s="69">
        <v>5.9878538906815264E-2</v>
      </c>
    </row>
    <row r="17" spans="1:14" x14ac:dyDescent="0.25">
      <c r="A17" s="15"/>
      <c r="B17" s="53">
        <v>18</v>
      </c>
      <c r="C17" s="17" t="s">
        <v>272</v>
      </c>
      <c r="D17" s="18">
        <v>0.77134099999999994</v>
      </c>
      <c r="E17" s="19">
        <v>0.35126100000000005</v>
      </c>
      <c r="F17" s="19">
        <f t="shared" si="0"/>
        <v>3.3554870000000001E-2</v>
      </c>
      <c r="G17" s="19">
        <v>0</v>
      </c>
      <c r="H17" s="19">
        <v>3.3554870000000001E-2</v>
      </c>
      <c r="I17" s="20">
        <f t="shared" si="1"/>
        <v>0</v>
      </c>
      <c r="J17" s="21">
        <f t="shared" si="2"/>
        <v>9.5526887414201969E-2</v>
      </c>
      <c r="K17" s="4"/>
      <c r="L17" t="s">
        <v>261</v>
      </c>
      <c r="M17" s="5">
        <v>0.29534590999999999</v>
      </c>
      <c r="N17" s="69">
        <v>4.9763162146920531E-2</v>
      </c>
    </row>
    <row r="18" spans="1:14" x14ac:dyDescent="0.25">
      <c r="A18" s="15"/>
      <c r="B18" s="53">
        <v>23</v>
      </c>
      <c r="C18" s="17" t="s">
        <v>277</v>
      </c>
      <c r="D18" s="18">
        <v>0</v>
      </c>
      <c r="E18" s="19">
        <v>0.74493999999999994</v>
      </c>
      <c r="F18" s="19">
        <f t="shared" si="0"/>
        <v>6.3124489999999991E-2</v>
      </c>
      <c r="G18" s="19">
        <v>0</v>
      </c>
      <c r="H18" s="19">
        <v>6.3124489999999991E-2</v>
      </c>
      <c r="I18" s="20">
        <f t="shared" si="1"/>
        <v>0</v>
      </c>
      <c r="J18" s="21">
        <f t="shared" si="2"/>
        <v>8.4737683571831285E-2</v>
      </c>
      <c r="K18" s="4"/>
      <c r="L18" t="s">
        <v>279</v>
      </c>
      <c r="M18" s="5">
        <v>0.14589477000000003</v>
      </c>
      <c r="N18" s="69">
        <v>4.8891382509528139E-2</v>
      </c>
    </row>
    <row r="19" spans="1:14" x14ac:dyDescent="0.25">
      <c r="A19" s="15"/>
      <c r="B19" s="53">
        <v>24</v>
      </c>
      <c r="C19" s="17" t="s">
        <v>278</v>
      </c>
      <c r="D19" s="18">
        <v>3.988947</v>
      </c>
      <c r="E19" s="19">
        <v>3.5029560000000002</v>
      </c>
      <c r="F19" s="19">
        <f t="shared" si="0"/>
        <v>0.13520756</v>
      </c>
      <c r="G19" s="19">
        <v>0</v>
      </c>
      <c r="H19" s="19">
        <v>0.13520756</v>
      </c>
      <c r="I19" s="20">
        <f t="shared" si="1"/>
        <v>0</v>
      </c>
      <c r="J19" s="21">
        <f t="shared" si="2"/>
        <v>3.8598132548624646E-2</v>
      </c>
      <c r="K19" s="4"/>
      <c r="L19" t="s">
        <v>278</v>
      </c>
      <c r="M19" s="5">
        <v>0.13520756</v>
      </c>
      <c r="N19" s="69">
        <v>3.8598132548624646E-2</v>
      </c>
    </row>
    <row r="20" spans="1:14" ht="15.75" thickBot="1" x14ac:dyDescent="0.3">
      <c r="A20" s="22"/>
      <c r="B20" s="54">
        <v>25</v>
      </c>
      <c r="C20" s="24" t="s">
        <v>279</v>
      </c>
      <c r="D20" s="25">
        <v>3.6136750000000006</v>
      </c>
      <c r="E20" s="26">
        <v>2.9840590000000002</v>
      </c>
      <c r="F20" s="26">
        <f t="shared" si="0"/>
        <v>0.14589477000000003</v>
      </c>
      <c r="G20" s="26">
        <v>0</v>
      </c>
      <c r="H20" s="26">
        <v>0.14589477000000003</v>
      </c>
      <c r="I20" s="27">
        <f t="shared" si="1"/>
        <v>0</v>
      </c>
      <c r="J20" s="28">
        <f t="shared" si="2"/>
        <v>4.8891382509528139E-2</v>
      </c>
      <c r="K20" s="4"/>
      <c r="L20" t="s">
        <v>260</v>
      </c>
      <c r="M20" s="5">
        <v>8.8828439999999995E-2</v>
      </c>
      <c r="N20" s="69">
        <v>3.8009488204357109E-2</v>
      </c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99</v>
      </c>
      <c r="B1" s="47" t="s">
        <v>61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1465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55.100849000000011</v>
      </c>
      <c r="E6" s="12">
        <v>59.062322999999999</v>
      </c>
      <c r="F6" s="12">
        <v>5.0217023899999997</v>
      </c>
      <c r="G6" s="12">
        <v>0</v>
      </c>
      <c r="H6" s="12">
        <v>5.0217023899999997</v>
      </c>
      <c r="I6" s="13">
        <v>0</v>
      </c>
      <c r="J6" s="14">
        <v>8.5023787330545733E-2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55.100849000000011</v>
      </c>
      <c r="E7" s="36">
        <f ca="1">SUM(E8:OFFSET(E6,MATCH("PROYECTOS",$A$8:$A$50,0),0))</f>
        <v>59.062322999999992</v>
      </c>
      <c r="F7" s="36">
        <f ca="1">SUM(F8:OFFSET(F6,MATCH("PROYECTOS",$A$8:$A$50,0),0))</f>
        <v>5.0217023899999997</v>
      </c>
      <c r="G7" s="36">
        <f ca="1">SUM(G8:OFFSET(G6,MATCH("PROYECTOS",$A$8:$A$50,0),0))</f>
        <v>0</v>
      </c>
      <c r="H7" s="36">
        <f ca="1">SUM(H8:OFFSET(H6,MATCH("PROYECTOS",$A$8:$A$50,0),0))</f>
        <v>5.0217023899999997</v>
      </c>
      <c r="I7" s="37">
        <f ca="1">IFERROR(G7/E7,0)</f>
        <v>0</v>
      </c>
      <c r="J7" s="38">
        <f ca="1">IFERROR(SUM(G7,H7)/E7,0)</f>
        <v>8.5023787330545747E-2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0.73140499999999997</v>
      </c>
      <c r="E8" s="19">
        <v>0.73140499999999997</v>
      </c>
      <c r="F8" s="19">
        <f t="shared" ref="F8:F11" si="0">SUM(G8,H8)</f>
        <v>4.9907069999999998E-2</v>
      </c>
      <c r="G8" s="19">
        <v>0</v>
      </c>
      <c r="H8" s="19">
        <v>4.9907069999999998E-2</v>
      </c>
      <c r="I8" s="20">
        <f t="shared" ref="I8:I12" si="1">IFERROR(G8/E8,0)</f>
        <v>0</v>
      </c>
      <c r="J8" s="21">
        <f t="shared" ref="J8:J12" si="2">IFERROR(SUM(G8,H8)/E8,0)</f>
        <v>6.8234521229688067E-2</v>
      </c>
      <c r="K8" s="4"/>
    </row>
    <row r="9" spans="1:11" ht="25.5" x14ac:dyDescent="0.25">
      <c r="A9" s="15"/>
      <c r="B9" s="17">
        <v>3000511</v>
      </c>
      <c r="C9" s="17" t="s">
        <v>1023</v>
      </c>
      <c r="D9" s="18">
        <v>44.427444000000008</v>
      </c>
      <c r="E9" s="19">
        <v>48.38891799999999</v>
      </c>
      <c r="F9" s="19">
        <f t="shared" si="0"/>
        <v>4.97179532</v>
      </c>
      <c r="G9" s="19">
        <v>0</v>
      </c>
      <c r="H9" s="19">
        <v>4.97179532</v>
      </c>
      <c r="I9" s="20">
        <f t="shared" si="1"/>
        <v>0</v>
      </c>
      <c r="J9" s="21">
        <f t="shared" si="2"/>
        <v>0.10274656936945771</v>
      </c>
      <c r="K9" s="4"/>
    </row>
    <row r="10" spans="1:11" ht="25.5" x14ac:dyDescent="0.25">
      <c r="A10" s="15"/>
      <c r="B10" s="17">
        <v>3000512</v>
      </c>
      <c r="C10" s="17" t="s">
        <v>1467</v>
      </c>
      <c r="D10" s="18">
        <v>0.19525200000000001</v>
      </c>
      <c r="E10" s="19">
        <v>0.19525200000000001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25.5" x14ac:dyDescent="0.25">
      <c r="A11" s="15"/>
      <c r="B11" s="17">
        <v>3000513</v>
      </c>
      <c r="C11" s="17" t="s">
        <v>1024</v>
      </c>
      <c r="D11" s="18">
        <v>9.7467480000000002</v>
      </c>
      <c r="E11" s="19">
        <v>9.7467480000000002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1472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6.8234521229688067E-2</v>
      </c>
    </row>
    <row r="19" spans="1:4" ht="25.5" x14ac:dyDescent="0.25">
      <c r="A19" s="15"/>
      <c r="B19" s="17">
        <v>3000511</v>
      </c>
      <c r="C19" s="17" t="s">
        <v>1023</v>
      </c>
      <c r="D19" s="21">
        <v>0.10274656936945771</v>
      </c>
    </row>
    <row r="20" spans="1:4" ht="25.5" x14ac:dyDescent="0.25">
      <c r="A20" s="15"/>
      <c r="B20" s="17">
        <v>3000512</v>
      </c>
      <c r="C20" s="17" t="s">
        <v>1467</v>
      </c>
      <c r="D20" s="21">
        <v>0</v>
      </c>
    </row>
    <row r="21" spans="1:4" ht="26.25" thickBot="1" x14ac:dyDescent="0.3">
      <c r="A21" s="22"/>
      <c r="B21" s="24">
        <v>3000513</v>
      </c>
      <c r="C21" s="24" t="s">
        <v>1024</v>
      </c>
      <c r="D21" s="28">
        <v>0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J17" sqref="J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99</v>
      </c>
      <c r="B1" s="47" t="s">
        <v>61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1466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55.100849000000011</v>
      </c>
      <c r="I6" s="12">
        <v>59.062322999999999</v>
      </c>
      <c r="J6" s="12">
        <v>5.0217023899999997</v>
      </c>
      <c r="K6" s="12">
        <v>0</v>
      </c>
      <c r="L6" s="12">
        <v>5.0217023899999997</v>
      </c>
      <c r="M6" s="13">
        <v>0</v>
      </c>
      <c r="N6" s="14">
        <v>8.5023787330545733E-2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55.100849000000004</v>
      </c>
      <c r="I7" s="36">
        <f ca="1">SUM(I8:OFFSET(I6,MATCH("PROYECTOS",$A$8:$A$50,0),0))</f>
        <v>59.062322999999985</v>
      </c>
      <c r="J7" s="36">
        <f ca="1">SUM(J8:OFFSET(J6,MATCH("PROYECTOS",$A$8:$A$50,0),0))</f>
        <v>5.0217023900000006</v>
      </c>
      <c r="K7" s="36">
        <f ca="1">SUM(K8:OFFSET(K6,MATCH("PROYECTOS",$A$8:$A$50,0),0))</f>
        <v>0</v>
      </c>
      <c r="L7" s="36">
        <f ca="1">SUM(L8:OFFSET(L6,MATCH("PROYECTOS",$A$8:$A$50,0),0))</f>
        <v>5.0217023900000006</v>
      </c>
      <c r="M7" s="37">
        <f ca="1">IFERROR(K7/I7,0)</f>
        <v>0</v>
      </c>
      <c r="N7" s="38">
        <f ca="1">IFERROR(SUM(K7,L7)/I7,0)</f>
        <v>8.5023787330545761E-2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0.73140500000000008</v>
      </c>
      <c r="I8" s="19">
        <v>0.73140499999999997</v>
      </c>
      <c r="J8" s="19">
        <f t="shared" ref="J8:J13" si="0">SUM(K8,L8)</f>
        <v>4.9907069999999998E-2</v>
      </c>
      <c r="K8" s="19">
        <v>0</v>
      </c>
      <c r="L8" s="19">
        <v>4.9907069999999998E-2</v>
      </c>
      <c r="M8" s="20">
        <f t="shared" ref="M8:M14" si="1">IFERROR(K8/I8,0)</f>
        <v>0</v>
      </c>
      <c r="N8" s="21">
        <f t="shared" ref="N8:N14" si="2">IFERROR(SUM(K8,L8)/I8,0)</f>
        <v>6.8234521229688067E-2</v>
      </c>
      <c r="O8" s="68">
        <v>2.903325E-2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5002360</v>
      </c>
      <c r="C9" s="17" t="s">
        <v>1026</v>
      </c>
      <c r="D9" s="66">
        <v>3000511</v>
      </c>
      <c r="E9" s="17" t="s">
        <v>1023</v>
      </c>
      <c r="F9" s="67">
        <v>105</v>
      </c>
      <c r="G9" s="17" t="s">
        <v>664</v>
      </c>
      <c r="H9" s="18">
        <v>43.255644000000004</v>
      </c>
      <c r="I9" s="19">
        <v>47.217117999999985</v>
      </c>
      <c r="J9" s="19">
        <f t="shared" si="0"/>
        <v>4.9101596300000008</v>
      </c>
      <c r="K9" s="19">
        <v>0</v>
      </c>
      <c r="L9" s="19">
        <v>4.9101596300000008</v>
      </c>
      <c r="M9" s="20">
        <f t="shared" si="1"/>
        <v>0</v>
      </c>
      <c r="N9" s="21">
        <f t="shared" si="2"/>
        <v>0.10399109132412533</v>
      </c>
      <c r="O9" s="68">
        <v>4.8832577700000002</v>
      </c>
      <c r="P9" s="19">
        <v>0</v>
      </c>
      <c r="Q9" s="21">
        <f t="shared" ref="Q9:Q13" si="3">IFERROR(P9/O9,0)</f>
        <v>0</v>
      </c>
    </row>
    <row r="10" spans="1:17" ht="25.5" x14ac:dyDescent="0.25">
      <c r="A10" s="15"/>
      <c r="B10" s="17">
        <v>5004129</v>
      </c>
      <c r="C10" s="17" t="s">
        <v>1468</v>
      </c>
      <c r="D10" s="66">
        <v>3000512</v>
      </c>
      <c r="E10" s="17" t="s">
        <v>1467</v>
      </c>
      <c r="F10" s="67">
        <v>88</v>
      </c>
      <c r="G10" s="17" t="s">
        <v>765</v>
      </c>
      <c r="H10" s="18">
        <v>0.19525199999999998</v>
      </c>
      <c r="I10" s="19">
        <v>0.19525200000000001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5004131</v>
      </c>
      <c r="C11" s="17" t="s">
        <v>1028</v>
      </c>
      <c r="D11" s="66">
        <v>3000513</v>
      </c>
      <c r="E11" s="17" t="s">
        <v>1024</v>
      </c>
      <c r="F11" s="67">
        <v>538</v>
      </c>
      <c r="G11" s="17" t="s">
        <v>1030</v>
      </c>
      <c r="H11" s="18">
        <v>6.5699999999999995E-2</v>
      </c>
      <c r="I11" s="19">
        <v>6.5699999999999995E-2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5004132</v>
      </c>
      <c r="C12" s="17" t="s">
        <v>1469</v>
      </c>
      <c r="D12" s="66">
        <v>3000513</v>
      </c>
      <c r="E12" s="17" t="s">
        <v>1024</v>
      </c>
      <c r="F12" s="67">
        <v>538</v>
      </c>
      <c r="G12" s="17" t="s">
        <v>1030</v>
      </c>
      <c r="H12" s="18">
        <v>9.6810480000000005</v>
      </c>
      <c r="I12" s="19">
        <v>9.6810480000000005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5.7471410000000001E-2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5004144</v>
      </c>
      <c r="C13" s="17" t="s">
        <v>1470</v>
      </c>
      <c r="D13" s="66">
        <v>3000511</v>
      </c>
      <c r="E13" s="17" t="s">
        <v>1023</v>
      </c>
      <c r="F13" s="67">
        <v>42</v>
      </c>
      <c r="G13" s="17" t="s">
        <v>538</v>
      </c>
      <c r="H13" s="18">
        <v>1.1718</v>
      </c>
      <c r="I13" s="19">
        <v>1.1718</v>
      </c>
      <c r="J13" s="19">
        <f t="shared" si="0"/>
        <v>6.163569E-2</v>
      </c>
      <c r="K13" s="19">
        <v>0</v>
      </c>
      <c r="L13" s="19">
        <v>6.163569E-2</v>
      </c>
      <c r="M13" s="20">
        <f t="shared" si="1"/>
        <v>0</v>
      </c>
      <c r="N13" s="21">
        <f t="shared" si="2"/>
        <v>5.259915514592934E-2</v>
      </c>
      <c r="O13" s="68">
        <v>0.12101533999999999</v>
      </c>
      <c r="P13" s="19">
        <v>3</v>
      </c>
      <c r="Q13" s="21">
        <f t="shared" si="3"/>
        <v>24.790245600268531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</v>
      </c>
      <c r="I14" s="43">
        <f t="shared" ref="I14:L14" ca="1" si="4">OFFSET(I14,-MATCH("PROYECTOS",$A$8:$A$50,0)-1,0)-(OFFSET(I14,-MATCH("PROYECTOS",$A$8:$A$50,0),0))</f>
        <v>0</v>
      </c>
      <c r="J14" s="43">
        <f t="shared" ca="1" si="4"/>
        <v>0</v>
      </c>
      <c r="K14" s="43">
        <f t="shared" ca="1" si="4"/>
        <v>0</v>
      </c>
      <c r="L14" s="43">
        <f t="shared" ca="1" si="4"/>
        <v>0</v>
      </c>
      <c r="M14" s="44">
        <f t="shared" ca="1" si="1"/>
        <v>0</v>
      </c>
      <c r="N14" s="45">
        <f t="shared" ca="1" si="2"/>
        <v>0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101</v>
      </c>
      <c r="B1" s="48" t="s">
        <v>62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1473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303.91168600000009</v>
      </c>
      <c r="E6" s="12">
        <v>383.84143499999999</v>
      </c>
      <c r="F6" s="12">
        <v>5.6047330100000021</v>
      </c>
      <c r="G6" s="12">
        <v>0</v>
      </c>
      <c r="H6" s="12">
        <v>5.6047330100000021</v>
      </c>
      <c r="I6" s="13">
        <v>0</v>
      </c>
      <c r="J6" s="14">
        <v>1.4601688350816015E-2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129.65949900000001</v>
      </c>
      <c r="E7" s="36">
        <f ca="1">SUM(E8:OFFSET(E6,MATCH("GOBIERNOS REGIONALES",$A$8:$A$50,0),0))</f>
        <v>129.67675200000002</v>
      </c>
      <c r="F7" s="36">
        <f ca="1">SUM(F8:OFFSET(F6,MATCH("GOBIERNOS REGIONALES",$A$8:$A$50,0),0))</f>
        <v>1.0710979200000001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1.0710979200000001</v>
      </c>
      <c r="I7" s="37">
        <f ca="1">IFERROR(G7/E7,0)</f>
        <v>0</v>
      </c>
      <c r="J7" s="38">
        <f ca="1">IFERROR(SUM(G7,H7)/E7,0)</f>
        <v>8.2597528352653365E-3</v>
      </c>
      <c r="K7" s="4"/>
    </row>
    <row r="8" spans="1:11" x14ac:dyDescent="0.25">
      <c r="A8" s="15"/>
      <c r="B8" s="16">
        <v>342</v>
      </c>
      <c r="C8" s="17" t="s">
        <v>166</v>
      </c>
      <c r="D8" s="18">
        <v>129.65949900000001</v>
      </c>
      <c r="E8" s="19">
        <v>129.67675200000002</v>
      </c>
      <c r="F8" s="19">
        <f t="shared" ref="F8:F18" si="0">SUM(G8,H8)</f>
        <v>1.0710979200000001</v>
      </c>
      <c r="G8" s="19">
        <v>0</v>
      </c>
      <c r="H8" s="19">
        <v>1.0710979200000001</v>
      </c>
      <c r="I8" s="20">
        <f t="shared" ref="I8:I18" si="1">IFERROR(G8/E8,0)</f>
        <v>0</v>
      </c>
      <c r="J8" s="21">
        <f t="shared" ref="J8:J18" si="2">IFERROR(SUM(G8,H8)/E8,0)</f>
        <v>8.2597528352653365E-3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15.6843</v>
      </c>
      <c r="E9" s="36">
        <f ca="1">SUM(E10:OFFSET(E8,(MATCH("GOBIERNOS LOCALES",$A$8:$A$50,0)-MATCH("GOBIERNOS REGIONALES",$A$8:$A$50,0)),0))</f>
        <v>17.773071999999999</v>
      </c>
      <c r="F9" s="36">
        <f ca="1">SUM(F10:OFFSET(F8,(MATCH("GOBIERNOS LOCALES",$A$8:$A$50,0)-MATCH("GOBIERNOS REGIONALES",$A$8:$A$50,0)),0))</f>
        <v>0.12648579000000001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0.12648579000000001</v>
      </c>
      <c r="I9" s="37">
        <f t="shared" ca="1" si="1"/>
        <v>0</v>
      </c>
      <c r="J9" s="38">
        <f t="shared" ca="1" si="2"/>
        <v>7.1167094804994897E-3</v>
      </c>
      <c r="K9" s="4"/>
    </row>
    <row r="10" spans="1:11" x14ac:dyDescent="0.25">
      <c r="A10" s="15"/>
      <c r="B10" s="16">
        <v>442</v>
      </c>
      <c r="C10" s="17" t="s">
        <v>214</v>
      </c>
      <c r="D10" s="18">
        <v>5.0424420000000003</v>
      </c>
      <c r="E10" s="19">
        <v>5.8273759999999992</v>
      </c>
      <c r="F10" s="19">
        <f t="shared" si="0"/>
        <v>7.0274260000000005E-2</v>
      </c>
      <c r="G10" s="19">
        <v>0</v>
      </c>
      <c r="H10" s="19">
        <v>7.0274260000000005E-2</v>
      </c>
      <c r="I10" s="20">
        <f t="shared" si="1"/>
        <v>0</v>
      </c>
      <c r="J10" s="21">
        <f t="shared" si="2"/>
        <v>1.2059331678614872E-2</v>
      </c>
      <c r="K10" s="4"/>
    </row>
    <row r="11" spans="1:11" x14ac:dyDescent="0.25">
      <c r="A11" s="15"/>
      <c r="B11" s="16">
        <v>446</v>
      </c>
      <c r="C11" s="17" t="s">
        <v>218</v>
      </c>
      <c r="D11" s="18">
        <v>1.9889700000000001</v>
      </c>
      <c r="E11" s="19">
        <v>1.9889700000000001</v>
      </c>
      <c r="F11" s="19">
        <f t="shared" si="0"/>
        <v>4.9843000000000005E-3</v>
      </c>
      <c r="G11" s="19">
        <v>0</v>
      </c>
      <c r="H11" s="19">
        <v>4.9843000000000005E-3</v>
      </c>
      <c r="I11" s="20">
        <f t="shared" si="1"/>
        <v>0</v>
      </c>
      <c r="J11" s="21">
        <f t="shared" si="2"/>
        <v>2.5059704269043779E-3</v>
      </c>
      <c r="K11" s="4"/>
    </row>
    <row r="12" spans="1:11" x14ac:dyDescent="0.25">
      <c r="A12" s="15"/>
      <c r="B12" s="16">
        <v>455</v>
      </c>
      <c r="C12" s="17" t="s">
        <v>227</v>
      </c>
      <c r="D12" s="18">
        <v>0.5</v>
      </c>
      <c r="E12" s="19">
        <v>0.5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456</v>
      </c>
      <c r="C13" s="17" t="s">
        <v>228</v>
      </c>
      <c r="D13" s="18">
        <v>0.85320399999999996</v>
      </c>
      <c r="E13" s="19">
        <v>0.93174999999999997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458</v>
      </c>
      <c r="C14" s="17" t="s">
        <v>230</v>
      </c>
      <c r="D14" s="18">
        <v>1</v>
      </c>
      <c r="E14" s="19">
        <v>1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460</v>
      </c>
      <c r="C15" s="17" t="s">
        <v>232</v>
      </c>
      <c r="D15" s="18">
        <v>0</v>
      </c>
      <c r="E15" s="19">
        <v>1.0752920000000001</v>
      </c>
      <c r="F15" s="19">
        <f t="shared" si="0"/>
        <v>2.8783250000000003E-2</v>
      </c>
      <c r="G15" s="19">
        <v>0</v>
      </c>
      <c r="H15" s="19">
        <v>2.8783250000000003E-2</v>
      </c>
      <c r="I15" s="20">
        <f t="shared" si="1"/>
        <v>0</v>
      </c>
      <c r="J15" s="21">
        <f t="shared" si="2"/>
        <v>2.6767845385253494E-2</v>
      </c>
      <c r="K15" s="4"/>
    </row>
    <row r="16" spans="1:11" x14ac:dyDescent="0.25">
      <c r="A16" s="15"/>
      <c r="B16" s="16">
        <v>461</v>
      </c>
      <c r="C16" s="17" t="s">
        <v>233</v>
      </c>
      <c r="D16" s="18">
        <v>2.8642840000000001</v>
      </c>
      <c r="E16" s="19">
        <v>2.8642840000000001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464</v>
      </c>
      <c r="C17" s="17" t="s">
        <v>236</v>
      </c>
      <c r="D17" s="18">
        <v>3.4354000000000005</v>
      </c>
      <c r="E17" s="19">
        <v>3.5854000000000008</v>
      </c>
      <c r="F17" s="19">
        <f t="shared" si="0"/>
        <v>2.2443979999999999E-2</v>
      </c>
      <c r="G17" s="19">
        <v>0</v>
      </c>
      <c r="H17" s="19">
        <v>2.2443979999999999E-2</v>
      </c>
      <c r="I17" s="20">
        <f t="shared" si="1"/>
        <v>0</v>
      </c>
      <c r="J17" s="21">
        <f t="shared" si="2"/>
        <v>6.2598259608411871E-3</v>
      </c>
      <c r="K17" s="4"/>
    </row>
    <row r="18" spans="1:11" ht="15.75" thickBot="1" x14ac:dyDescent="0.3">
      <c r="A18" s="39" t="s">
        <v>238</v>
      </c>
      <c r="B18" s="56"/>
      <c r="C18" s="41"/>
      <c r="D18" s="42">
        <v>158.56788699999996</v>
      </c>
      <c r="E18" s="43">
        <v>236.3916109999999</v>
      </c>
      <c r="F18" s="43">
        <f t="shared" si="0"/>
        <v>4.4071492999999995</v>
      </c>
      <c r="G18" s="43">
        <v>0</v>
      </c>
      <c r="H18" s="43">
        <v>4.4071492999999995</v>
      </c>
      <c r="I18" s="44">
        <f t="shared" si="1"/>
        <v>0</v>
      </c>
      <c r="J18" s="45">
        <f t="shared" si="2"/>
        <v>1.8643425125606516E-2</v>
      </c>
      <c r="K18" s="4"/>
    </row>
    <row r="19" spans="1:11" x14ac:dyDescent="0.25">
      <c r="D19" s="5"/>
      <c r="E19" s="5"/>
      <c r="F19" s="5"/>
      <c r="G19" s="5"/>
      <c r="H19" s="5"/>
      <c r="I19" s="4"/>
      <c r="J19" s="4"/>
      <c r="K1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101</v>
      </c>
      <c r="B1" s="49" t="s">
        <v>62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1474</v>
      </c>
      <c r="L2" s="70" t="s">
        <v>1496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303.91168600000009</v>
      </c>
      <c r="E6" s="12">
        <f ca="1">SUM(E7:OFFSET(E7,50,0))</f>
        <v>383.84143499999999</v>
      </c>
      <c r="F6" s="12">
        <f ca="1">SUM(F7:OFFSET(F7,50,0))</f>
        <v>5.6047330100000021</v>
      </c>
      <c r="G6" s="12">
        <f ca="1">SUM(G7:OFFSET(G7,50,0))</f>
        <v>0</v>
      </c>
      <c r="H6" s="12">
        <f ca="1">SUM(H7:OFFSET(H7,50,0))</f>
        <v>5.6047330100000021</v>
      </c>
      <c r="I6" s="13">
        <f ca="1">IFERROR(G6/E6,0)</f>
        <v>0</v>
      </c>
      <c r="J6" s="14">
        <f ca="1">IFERROR(SUM(G6,H6)/E6,0)</f>
        <v>1.4601688350816015E-2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0.80847900000000006</v>
      </c>
      <c r="E7" s="19">
        <v>1.4885260000000002</v>
      </c>
      <c r="F7" s="19">
        <f t="shared" ref="F7:F31" si="0">SUM(G7,H7)</f>
        <v>6.7999999999999996E-3</v>
      </c>
      <c r="G7" s="19">
        <v>0</v>
      </c>
      <c r="H7" s="19">
        <v>6.7999999999999996E-3</v>
      </c>
      <c r="I7" s="20">
        <f t="shared" ref="I7:I31" si="1">IFERROR(G7/E7,0)</f>
        <v>0</v>
      </c>
      <c r="J7" s="21">
        <f t="shared" ref="J7:J31" si="2">IFERROR(SUM(G7,H7)/E7,0)</f>
        <v>4.56827761154323E-3</v>
      </c>
      <c r="K7" s="4"/>
      <c r="L7" t="s">
        <v>260</v>
      </c>
      <c r="M7" s="5">
        <v>0.61245511000000008</v>
      </c>
      <c r="N7" s="69">
        <v>8.6883737775448722E-2</v>
      </c>
    </row>
    <row r="8" spans="1:14" x14ac:dyDescent="0.25">
      <c r="A8" s="15"/>
      <c r="B8" s="53">
        <v>2</v>
      </c>
      <c r="C8" s="17" t="s">
        <v>256</v>
      </c>
      <c r="D8" s="18">
        <v>5.3798979999999998</v>
      </c>
      <c r="E8" s="19">
        <v>9.4339330000000015</v>
      </c>
      <c r="F8" s="19">
        <f t="shared" si="0"/>
        <v>0.26171078000000003</v>
      </c>
      <c r="G8" s="19">
        <v>0</v>
      </c>
      <c r="H8" s="19">
        <v>0.26171078000000003</v>
      </c>
      <c r="I8" s="20">
        <f t="shared" si="1"/>
        <v>0</v>
      </c>
      <c r="J8" s="21">
        <f t="shared" si="2"/>
        <v>2.7741428733911933E-2</v>
      </c>
      <c r="K8" s="4"/>
      <c r="L8" t="s">
        <v>265</v>
      </c>
      <c r="M8" s="5">
        <v>0.32722650999999997</v>
      </c>
      <c r="N8" s="69">
        <v>3.9993897513673771E-2</v>
      </c>
    </row>
    <row r="9" spans="1:14" x14ac:dyDescent="0.25">
      <c r="A9" s="15"/>
      <c r="B9" s="53">
        <v>3</v>
      </c>
      <c r="C9" s="17" t="s">
        <v>257</v>
      </c>
      <c r="D9" s="18">
        <v>5.7830379999999995</v>
      </c>
      <c r="E9" s="19">
        <v>11.823003999999996</v>
      </c>
      <c r="F9" s="19">
        <f t="shared" si="0"/>
        <v>0.23312316999999996</v>
      </c>
      <c r="G9" s="19">
        <v>0</v>
      </c>
      <c r="H9" s="19">
        <v>0.23312316999999996</v>
      </c>
      <c r="I9" s="20">
        <f t="shared" si="1"/>
        <v>0</v>
      </c>
      <c r="J9" s="21">
        <f t="shared" si="2"/>
        <v>1.971776123902183E-2</v>
      </c>
      <c r="K9" s="4"/>
      <c r="L9" t="s">
        <v>275</v>
      </c>
      <c r="M9" s="5">
        <v>0.64645401000000002</v>
      </c>
      <c r="N9" s="69">
        <v>3.2610879581776206E-2</v>
      </c>
    </row>
    <row r="10" spans="1:14" x14ac:dyDescent="0.25">
      <c r="A10" s="15"/>
      <c r="B10" s="53">
        <v>4</v>
      </c>
      <c r="C10" s="17" t="s">
        <v>258</v>
      </c>
      <c r="D10" s="18">
        <v>15.965587000000005</v>
      </c>
      <c r="E10" s="19">
        <v>26.06040999999998</v>
      </c>
      <c r="F10" s="19">
        <f t="shared" si="0"/>
        <v>0.72184641999999999</v>
      </c>
      <c r="G10" s="19">
        <v>0</v>
      </c>
      <c r="H10" s="19">
        <v>0.72184641999999999</v>
      </c>
      <c r="I10" s="20">
        <f t="shared" si="1"/>
        <v>0</v>
      </c>
      <c r="J10" s="21">
        <f t="shared" si="2"/>
        <v>2.7698966363153939E-2</v>
      </c>
      <c r="K10" s="4"/>
      <c r="L10" t="s">
        <v>256</v>
      </c>
      <c r="M10" s="5">
        <v>0.26171078000000003</v>
      </c>
      <c r="N10" s="69">
        <v>2.7741428733911933E-2</v>
      </c>
    </row>
    <row r="11" spans="1:14" x14ac:dyDescent="0.25">
      <c r="A11" s="15"/>
      <c r="B11" s="53">
        <v>5</v>
      </c>
      <c r="C11" s="17" t="s">
        <v>259</v>
      </c>
      <c r="D11" s="18">
        <v>1.6865520000000003</v>
      </c>
      <c r="E11" s="19">
        <v>3.1098789999999998</v>
      </c>
      <c r="F11" s="19">
        <f t="shared" si="0"/>
        <v>7.6701900000000003E-3</v>
      </c>
      <c r="G11" s="19">
        <v>0</v>
      </c>
      <c r="H11" s="19">
        <v>7.6701900000000003E-3</v>
      </c>
      <c r="I11" s="20">
        <f t="shared" si="1"/>
        <v>0</v>
      </c>
      <c r="J11" s="21">
        <f t="shared" si="2"/>
        <v>2.4663949947891866E-3</v>
      </c>
      <c r="K11" s="4"/>
      <c r="L11" t="s">
        <v>258</v>
      </c>
      <c r="M11" s="5">
        <v>0.72184641999999999</v>
      </c>
      <c r="N11" s="69">
        <v>2.7698966363153939E-2</v>
      </c>
    </row>
    <row r="12" spans="1:14" x14ac:dyDescent="0.25">
      <c r="A12" s="15"/>
      <c r="B12" s="53">
        <v>6</v>
      </c>
      <c r="C12" s="17" t="s">
        <v>260</v>
      </c>
      <c r="D12" s="18">
        <v>9.2876269999999987</v>
      </c>
      <c r="E12" s="19">
        <v>7.0491340000000013</v>
      </c>
      <c r="F12" s="19">
        <f t="shared" si="0"/>
        <v>0.61245511000000008</v>
      </c>
      <c r="G12" s="19">
        <v>0</v>
      </c>
      <c r="H12" s="19">
        <v>0.61245511000000008</v>
      </c>
      <c r="I12" s="20">
        <f t="shared" si="1"/>
        <v>0</v>
      </c>
      <c r="J12" s="21">
        <f t="shared" si="2"/>
        <v>8.6883737775448722E-2</v>
      </c>
      <c r="K12" s="4"/>
      <c r="L12" t="s">
        <v>272</v>
      </c>
      <c r="M12" s="5">
        <v>0.10556913999999999</v>
      </c>
      <c r="N12" s="69">
        <v>2.7039149329189532E-2</v>
      </c>
    </row>
    <row r="13" spans="1:14" x14ac:dyDescent="0.25">
      <c r="A13" s="15"/>
      <c r="B13" s="53">
        <v>7</v>
      </c>
      <c r="C13" s="17" t="s">
        <v>261</v>
      </c>
      <c r="D13" s="18">
        <v>13.233312999999999</v>
      </c>
      <c r="E13" s="19">
        <v>17.800043000000002</v>
      </c>
      <c r="F13" s="19">
        <f t="shared" si="0"/>
        <v>7.3829060000000002E-2</v>
      </c>
      <c r="G13" s="19">
        <v>0</v>
      </c>
      <c r="H13" s="19">
        <v>7.3829060000000002E-2</v>
      </c>
      <c r="I13" s="20">
        <f t="shared" si="1"/>
        <v>0</v>
      </c>
      <c r="J13" s="21">
        <f t="shared" si="2"/>
        <v>4.1476899802994852E-3</v>
      </c>
      <c r="K13" s="4"/>
      <c r="L13" t="s">
        <v>279</v>
      </c>
      <c r="M13" s="5">
        <v>4.8444099999999997E-2</v>
      </c>
      <c r="N13" s="69">
        <v>2.3875555993642262E-2</v>
      </c>
    </row>
    <row r="14" spans="1:14" x14ac:dyDescent="0.25">
      <c r="A14" s="15"/>
      <c r="B14" s="53">
        <v>8</v>
      </c>
      <c r="C14" s="17" t="s">
        <v>262</v>
      </c>
      <c r="D14" s="18">
        <v>32.953832000000006</v>
      </c>
      <c r="E14" s="19">
        <v>27.859091000000006</v>
      </c>
      <c r="F14" s="19">
        <f t="shared" si="0"/>
        <v>0.19464638000000001</v>
      </c>
      <c r="G14" s="19">
        <v>0</v>
      </c>
      <c r="H14" s="19">
        <v>0.19464638000000001</v>
      </c>
      <c r="I14" s="20">
        <f t="shared" si="1"/>
        <v>0</v>
      </c>
      <c r="J14" s="21">
        <f t="shared" si="2"/>
        <v>6.9868173372921597E-3</v>
      </c>
      <c r="K14" s="4"/>
      <c r="L14" t="s">
        <v>276</v>
      </c>
      <c r="M14" s="5">
        <v>7.7376500000000015E-2</v>
      </c>
      <c r="N14" s="69">
        <v>2.2835913089749086E-2</v>
      </c>
    </row>
    <row r="15" spans="1:14" x14ac:dyDescent="0.25">
      <c r="A15" s="15"/>
      <c r="B15" s="53">
        <v>9</v>
      </c>
      <c r="C15" s="17" t="s">
        <v>263</v>
      </c>
      <c r="D15" s="18">
        <v>1.9531830000000003</v>
      </c>
      <c r="E15" s="19">
        <v>7.6656169999999983</v>
      </c>
      <c r="F15" s="19">
        <f t="shared" si="0"/>
        <v>9.7282759999999996E-2</v>
      </c>
      <c r="G15" s="19">
        <v>0</v>
      </c>
      <c r="H15" s="19">
        <v>9.7282759999999996E-2</v>
      </c>
      <c r="I15" s="20">
        <f t="shared" si="1"/>
        <v>0</v>
      </c>
      <c r="J15" s="21">
        <f t="shared" si="2"/>
        <v>1.2690793187293341E-2</v>
      </c>
      <c r="K15" s="4"/>
      <c r="L15" t="s">
        <v>257</v>
      </c>
      <c r="M15" s="5">
        <v>0.23312316999999996</v>
      </c>
      <c r="N15" s="69">
        <v>1.971776123902183E-2</v>
      </c>
    </row>
    <row r="16" spans="1:14" x14ac:dyDescent="0.25">
      <c r="A16" s="15"/>
      <c r="B16" s="53">
        <v>10</v>
      </c>
      <c r="C16" s="17" t="s">
        <v>264</v>
      </c>
      <c r="D16" s="18">
        <v>1.6207920000000002</v>
      </c>
      <c r="E16" s="19">
        <v>3.2002130000000002</v>
      </c>
      <c r="F16" s="19">
        <f t="shared" si="0"/>
        <v>5.5823880000000006E-2</v>
      </c>
      <c r="G16" s="19">
        <v>0</v>
      </c>
      <c r="H16" s="19">
        <v>5.5823880000000006E-2</v>
      </c>
      <c r="I16" s="20">
        <f t="shared" si="1"/>
        <v>0</v>
      </c>
      <c r="J16" s="21">
        <f t="shared" si="2"/>
        <v>1.7443801396969515E-2</v>
      </c>
      <c r="K16" s="4"/>
      <c r="L16" t="s">
        <v>264</v>
      </c>
      <c r="M16" s="5">
        <v>5.5823880000000006E-2</v>
      </c>
      <c r="N16" s="69">
        <v>1.7443801396969515E-2</v>
      </c>
    </row>
    <row r="17" spans="1:14" x14ac:dyDescent="0.25">
      <c r="A17" s="15"/>
      <c r="B17" s="53">
        <v>11</v>
      </c>
      <c r="C17" s="17" t="s">
        <v>265</v>
      </c>
      <c r="D17" s="18">
        <v>4.3946489999999994</v>
      </c>
      <c r="E17" s="19">
        <v>8.1819109999999977</v>
      </c>
      <c r="F17" s="19">
        <f t="shared" si="0"/>
        <v>0.32722650999999997</v>
      </c>
      <c r="G17" s="19">
        <v>0</v>
      </c>
      <c r="H17" s="19">
        <v>0.32722650999999997</v>
      </c>
      <c r="I17" s="20">
        <f t="shared" si="1"/>
        <v>0</v>
      </c>
      <c r="J17" s="21">
        <f t="shared" si="2"/>
        <v>3.9993897513673771E-2</v>
      </c>
      <c r="K17" s="4"/>
      <c r="L17" t="s">
        <v>277</v>
      </c>
      <c r="M17" s="5">
        <v>0.12431091</v>
      </c>
      <c r="N17" s="69">
        <v>1.3411996112480845E-2</v>
      </c>
    </row>
    <row r="18" spans="1:14" x14ac:dyDescent="0.25">
      <c r="A18" s="15"/>
      <c r="B18" s="53">
        <v>12</v>
      </c>
      <c r="C18" s="17" t="s">
        <v>266</v>
      </c>
      <c r="D18" s="18">
        <v>2.2191999999999998</v>
      </c>
      <c r="E18" s="19">
        <v>5.0181319999999996</v>
      </c>
      <c r="F18" s="19">
        <f t="shared" si="0"/>
        <v>3.7040660000000003E-2</v>
      </c>
      <c r="G18" s="19">
        <v>0</v>
      </c>
      <c r="H18" s="19">
        <v>3.7040660000000003E-2</v>
      </c>
      <c r="I18" s="20">
        <f t="shared" si="1"/>
        <v>0</v>
      </c>
      <c r="J18" s="21">
        <f t="shared" si="2"/>
        <v>7.381364220789729E-3</v>
      </c>
      <c r="K18" s="4"/>
      <c r="L18" t="s">
        <v>274</v>
      </c>
      <c r="M18" s="5">
        <v>0.33952289000000002</v>
      </c>
      <c r="N18" s="69">
        <v>1.3249254950380106E-2</v>
      </c>
    </row>
    <row r="19" spans="1:14" x14ac:dyDescent="0.25">
      <c r="A19" s="15"/>
      <c r="B19" s="53">
        <v>13</v>
      </c>
      <c r="C19" s="17" t="s">
        <v>267</v>
      </c>
      <c r="D19" s="18">
        <v>16.654608000000003</v>
      </c>
      <c r="E19" s="19">
        <v>23.210168999999997</v>
      </c>
      <c r="F19" s="19">
        <f t="shared" si="0"/>
        <v>0.21845919999999996</v>
      </c>
      <c r="G19" s="19">
        <v>0</v>
      </c>
      <c r="H19" s="19">
        <v>0.21845919999999996</v>
      </c>
      <c r="I19" s="20">
        <f t="shared" si="1"/>
        <v>0</v>
      </c>
      <c r="J19" s="21">
        <f t="shared" si="2"/>
        <v>9.4122192733710804E-3</v>
      </c>
      <c r="K19" s="4"/>
      <c r="L19" t="s">
        <v>263</v>
      </c>
      <c r="M19" s="5">
        <v>9.7282759999999996E-2</v>
      </c>
      <c r="N19" s="69">
        <v>1.2690793187293341E-2</v>
      </c>
    </row>
    <row r="20" spans="1:14" x14ac:dyDescent="0.25">
      <c r="A20" s="15"/>
      <c r="B20" s="53">
        <v>14</v>
      </c>
      <c r="C20" s="17" t="s">
        <v>268</v>
      </c>
      <c r="D20" s="18">
        <v>4.0642990000000001</v>
      </c>
      <c r="E20" s="19">
        <v>5.4000690000000002</v>
      </c>
      <c r="F20" s="19">
        <f t="shared" si="0"/>
        <v>4.2689239999999989E-2</v>
      </c>
      <c r="G20" s="19">
        <v>0</v>
      </c>
      <c r="H20" s="19">
        <v>4.2689239999999989E-2</v>
      </c>
      <c r="I20" s="20">
        <f t="shared" si="1"/>
        <v>0</v>
      </c>
      <c r="J20" s="21">
        <f t="shared" si="2"/>
        <v>7.9053138024717806E-3</v>
      </c>
      <c r="K20" s="4"/>
      <c r="L20" t="s">
        <v>269</v>
      </c>
      <c r="M20" s="5">
        <v>1.3578271000000002</v>
      </c>
      <c r="N20" s="69">
        <v>9.7285437248939132E-3</v>
      </c>
    </row>
    <row r="21" spans="1:14" x14ac:dyDescent="0.25">
      <c r="A21" s="15"/>
      <c r="B21" s="53">
        <v>15</v>
      </c>
      <c r="C21" s="17" t="s">
        <v>269</v>
      </c>
      <c r="D21" s="18">
        <v>130.64536200000001</v>
      </c>
      <c r="E21" s="19">
        <v>139.57146499999996</v>
      </c>
      <c r="F21" s="19">
        <f t="shared" si="0"/>
        <v>1.3578271000000002</v>
      </c>
      <c r="G21" s="19">
        <v>0</v>
      </c>
      <c r="H21" s="19">
        <v>1.3578271000000002</v>
      </c>
      <c r="I21" s="20">
        <f t="shared" si="1"/>
        <v>0</v>
      </c>
      <c r="J21" s="21">
        <f t="shared" si="2"/>
        <v>9.7285437248939132E-3</v>
      </c>
      <c r="K21" s="4"/>
      <c r="L21" t="s">
        <v>267</v>
      </c>
      <c r="M21" s="5">
        <v>0.21845919999999996</v>
      </c>
      <c r="N21" s="69">
        <v>9.4122192733710804E-3</v>
      </c>
    </row>
    <row r="22" spans="1:14" x14ac:dyDescent="0.25">
      <c r="A22" s="15"/>
      <c r="B22" s="53">
        <v>16</v>
      </c>
      <c r="C22" s="17" t="s">
        <v>270</v>
      </c>
      <c r="D22" s="18">
        <v>6.4998779999999998</v>
      </c>
      <c r="E22" s="19">
        <v>6.0221709999999984</v>
      </c>
      <c r="F22" s="19">
        <f t="shared" si="0"/>
        <v>4.4749999999999998E-3</v>
      </c>
      <c r="G22" s="19">
        <v>0</v>
      </c>
      <c r="H22" s="19">
        <v>4.4749999999999998E-3</v>
      </c>
      <c r="I22" s="20">
        <f t="shared" si="1"/>
        <v>0</v>
      </c>
      <c r="J22" s="21">
        <f t="shared" si="2"/>
        <v>7.4308750116859861E-4</v>
      </c>
      <c r="K22" s="4"/>
      <c r="L22" t="s">
        <v>268</v>
      </c>
      <c r="M22" s="5">
        <v>4.2689239999999989E-2</v>
      </c>
      <c r="N22" s="69">
        <v>7.9053138024717806E-3</v>
      </c>
    </row>
    <row r="23" spans="1:14" x14ac:dyDescent="0.25">
      <c r="A23" s="15"/>
      <c r="B23" s="53">
        <v>17</v>
      </c>
      <c r="C23" s="17" t="s">
        <v>271</v>
      </c>
      <c r="D23" s="18">
        <v>0.36554600000000004</v>
      </c>
      <c r="E23" s="19">
        <v>0.52402599999999999</v>
      </c>
      <c r="F23" s="19">
        <f t="shared" si="0"/>
        <v>1.65E-3</v>
      </c>
      <c r="G23" s="19">
        <v>0</v>
      </c>
      <c r="H23" s="19">
        <v>1.65E-3</v>
      </c>
      <c r="I23" s="20">
        <f t="shared" si="1"/>
        <v>0</v>
      </c>
      <c r="J23" s="21">
        <f t="shared" si="2"/>
        <v>3.1486987286890346E-3</v>
      </c>
      <c r="K23" s="4"/>
      <c r="L23" t="s">
        <v>266</v>
      </c>
      <c r="M23" s="5">
        <v>3.7040660000000003E-2</v>
      </c>
      <c r="N23" s="69">
        <v>7.381364220789729E-3</v>
      </c>
    </row>
    <row r="24" spans="1:14" x14ac:dyDescent="0.25">
      <c r="A24" s="15"/>
      <c r="B24" s="53">
        <v>18</v>
      </c>
      <c r="C24" s="17" t="s">
        <v>272</v>
      </c>
      <c r="D24" s="18">
        <v>7.0128679999999992</v>
      </c>
      <c r="E24" s="19">
        <v>3.9043069999999997</v>
      </c>
      <c r="F24" s="19">
        <f t="shared" si="0"/>
        <v>0.10556913999999999</v>
      </c>
      <c r="G24" s="19">
        <v>0</v>
      </c>
      <c r="H24" s="19">
        <v>0.10556913999999999</v>
      </c>
      <c r="I24" s="20">
        <f t="shared" si="1"/>
        <v>0</v>
      </c>
      <c r="J24" s="21">
        <f t="shared" si="2"/>
        <v>2.7039149329189532E-2</v>
      </c>
      <c r="K24" s="4"/>
      <c r="L24" t="s">
        <v>262</v>
      </c>
      <c r="M24" s="5">
        <v>0.19464638000000001</v>
      </c>
      <c r="N24" s="69">
        <v>6.9868173372921597E-3</v>
      </c>
    </row>
    <row r="25" spans="1:14" x14ac:dyDescent="0.25">
      <c r="A25" s="15"/>
      <c r="B25" s="53">
        <v>19</v>
      </c>
      <c r="C25" s="17" t="s">
        <v>273</v>
      </c>
      <c r="D25" s="18">
        <v>2.632943</v>
      </c>
      <c r="E25" s="19">
        <v>11.595040999999998</v>
      </c>
      <c r="F25" s="19">
        <f t="shared" si="0"/>
        <v>3.2499999999999999E-3</v>
      </c>
      <c r="G25" s="19">
        <v>0</v>
      </c>
      <c r="H25" s="19">
        <v>3.2499999999999999E-3</v>
      </c>
      <c r="I25" s="20">
        <f t="shared" si="1"/>
        <v>0</v>
      </c>
      <c r="J25" s="21">
        <f t="shared" si="2"/>
        <v>2.8029223872515848E-4</v>
      </c>
      <c r="K25" s="4"/>
      <c r="L25" t="s">
        <v>255</v>
      </c>
      <c r="M25" s="5">
        <v>6.7999999999999996E-3</v>
      </c>
      <c r="N25" s="69">
        <v>4.56827761154323E-3</v>
      </c>
    </row>
    <row r="26" spans="1:14" x14ac:dyDescent="0.25">
      <c r="A26" s="15"/>
      <c r="B26" s="53">
        <v>20</v>
      </c>
      <c r="C26" s="17" t="s">
        <v>274</v>
      </c>
      <c r="D26" s="18">
        <v>20.113964999999997</v>
      </c>
      <c r="E26" s="19">
        <v>25.625809999999998</v>
      </c>
      <c r="F26" s="19">
        <f t="shared" si="0"/>
        <v>0.33952289000000002</v>
      </c>
      <c r="G26" s="19">
        <v>0</v>
      </c>
      <c r="H26" s="19">
        <v>0.33952289000000002</v>
      </c>
      <c r="I26" s="20">
        <f t="shared" si="1"/>
        <v>0</v>
      </c>
      <c r="J26" s="21">
        <f t="shared" si="2"/>
        <v>1.3249254950380106E-2</v>
      </c>
      <c r="K26" s="4"/>
      <c r="L26" t="s">
        <v>261</v>
      </c>
      <c r="M26" s="5">
        <v>7.3829060000000002E-2</v>
      </c>
      <c r="N26" s="69">
        <v>4.1476899802994852E-3</v>
      </c>
    </row>
    <row r="27" spans="1:14" x14ac:dyDescent="0.25">
      <c r="A27" s="15"/>
      <c r="B27" s="53">
        <v>21</v>
      </c>
      <c r="C27" s="17" t="s">
        <v>275</v>
      </c>
      <c r="D27" s="18">
        <v>8.56264</v>
      </c>
      <c r="E27" s="19">
        <v>19.823261999999996</v>
      </c>
      <c r="F27" s="19">
        <f t="shared" si="0"/>
        <v>0.64645401000000002</v>
      </c>
      <c r="G27" s="19">
        <v>0</v>
      </c>
      <c r="H27" s="19">
        <v>0.64645401000000002</v>
      </c>
      <c r="I27" s="20">
        <f t="shared" si="1"/>
        <v>0</v>
      </c>
      <c r="J27" s="21">
        <f t="shared" si="2"/>
        <v>3.2610879581776206E-2</v>
      </c>
      <c r="K27" s="4"/>
      <c r="L27" t="s">
        <v>271</v>
      </c>
      <c r="M27" s="5">
        <v>1.65E-3</v>
      </c>
      <c r="N27" s="69">
        <v>3.1486987286890346E-3</v>
      </c>
    </row>
    <row r="28" spans="1:14" x14ac:dyDescent="0.25">
      <c r="A28" s="15"/>
      <c r="B28" s="53">
        <v>22</v>
      </c>
      <c r="C28" s="17" t="s">
        <v>276</v>
      </c>
      <c r="D28" s="18">
        <v>1.7341180000000003</v>
      </c>
      <c r="E28" s="19">
        <v>3.3883689999999995</v>
      </c>
      <c r="F28" s="19">
        <f t="shared" si="0"/>
        <v>7.7376500000000015E-2</v>
      </c>
      <c r="G28" s="19">
        <v>0</v>
      </c>
      <c r="H28" s="19">
        <v>7.7376500000000015E-2</v>
      </c>
      <c r="I28" s="20">
        <f t="shared" si="1"/>
        <v>0</v>
      </c>
      <c r="J28" s="21">
        <f t="shared" si="2"/>
        <v>2.2835913089749086E-2</v>
      </c>
      <c r="K28" s="4"/>
      <c r="L28" t="s">
        <v>259</v>
      </c>
      <c r="M28" s="5">
        <v>7.6701900000000003E-3</v>
      </c>
      <c r="N28" s="69">
        <v>2.4663949947891866E-3</v>
      </c>
    </row>
    <row r="29" spans="1:14" x14ac:dyDescent="0.25">
      <c r="A29" s="15"/>
      <c r="B29" s="53">
        <v>23</v>
      </c>
      <c r="C29" s="17" t="s">
        <v>277</v>
      </c>
      <c r="D29" s="18">
        <v>4.3078350000000007</v>
      </c>
      <c r="E29" s="19">
        <v>9.268635999999999</v>
      </c>
      <c r="F29" s="19">
        <f t="shared" si="0"/>
        <v>0.12431091</v>
      </c>
      <c r="G29" s="19">
        <v>0</v>
      </c>
      <c r="H29" s="19">
        <v>0.12431091</v>
      </c>
      <c r="I29" s="20">
        <f t="shared" si="1"/>
        <v>0</v>
      </c>
      <c r="J29" s="21">
        <f t="shared" si="2"/>
        <v>1.3411996112480845E-2</v>
      </c>
      <c r="K29" s="4"/>
      <c r="L29" t="s">
        <v>278</v>
      </c>
      <c r="M29" s="5">
        <v>5.2500000000000003E-3</v>
      </c>
      <c r="N29" s="69">
        <v>1.0962183182465853E-3</v>
      </c>
    </row>
    <row r="30" spans="1:14" x14ac:dyDescent="0.25">
      <c r="A30" s="15"/>
      <c r="B30" s="53">
        <v>24</v>
      </c>
      <c r="C30" s="17" t="s">
        <v>278</v>
      </c>
      <c r="D30" s="18">
        <v>4.3377169999999996</v>
      </c>
      <c r="E30" s="19">
        <v>4.7891919999999999</v>
      </c>
      <c r="F30" s="19">
        <f t="shared" si="0"/>
        <v>5.2500000000000003E-3</v>
      </c>
      <c r="G30" s="19">
        <v>0</v>
      </c>
      <c r="H30" s="19">
        <v>5.2500000000000003E-3</v>
      </c>
      <c r="I30" s="20">
        <f t="shared" si="1"/>
        <v>0</v>
      </c>
      <c r="J30" s="21">
        <f t="shared" si="2"/>
        <v>1.0962183182465853E-3</v>
      </c>
      <c r="K30" s="4"/>
      <c r="L30" t="s">
        <v>270</v>
      </c>
      <c r="M30" s="5">
        <v>4.4749999999999998E-3</v>
      </c>
      <c r="N30" s="69">
        <v>7.4308750116859861E-4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1.693757</v>
      </c>
      <c r="E31" s="26">
        <v>2.0290250000000003</v>
      </c>
      <c r="F31" s="26">
        <f t="shared" si="0"/>
        <v>4.8444099999999997E-2</v>
      </c>
      <c r="G31" s="26">
        <v>0</v>
      </c>
      <c r="H31" s="26">
        <v>4.8444099999999997E-2</v>
      </c>
      <c r="I31" s="27">
        <f t="shared" si="1"/>
        <v>0</v>
      </c>
      <c r="J31" s="28">
        <f t="shared" si="2"/>
        <v>2.3875555993642262E-2</v>
      </c>
      <c r="K31" s="4"/>
      <c r="L31" t="s">
        <v>273</v>
      </c>
      <c r="M31" s="5">
        <v>3.2499999999999999E-3</v>
      </c>
      <c r="N31" s="69">
        <v>2.8029223872515848E-4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8" width="0" hidden="1" customWidth="1"/>
  </cols>
  <sheetData>
    <row r="1" spans="1:11" ht="15.75" x14ac:dyDescent="0.25">
      <c r="A1" s="48">
        <v>101</v>
      </c>
      <c r="B1" s="47" t="s">
        <v>62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1475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303.91168600000009</v>
      </c>
      <c r="E6" s="12">
        <v>383.84143499999999</v>
      </c>
      <c r="F6" s="12">
        <v>5.6047330100000021</v>
      </c>
      <c r="G6" s="12">
        <v>0</v>
      </c>
      <c r="H6" s="12">
        <v>5.6047330100000021</v>
      </c>
      <c r="I6" s="13">
        <v>0</v>
      </c>
      <c r="J6" s="14">
        <v>1.4601688350816015E-2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137.63281200000006</v>
      </c>
      <c r="E7" s="36">
        <f ca="1">SUM(E8:OFFSET(E6,MATCH("PROYECTOS",$A$8:$A$50,0),0))</f>
        <v>139.55977000000004</v>
      </c>
      <c r="F7" s="36">
        <f ca="1">SUM(F8:OFFSET(F6,MATCH("PROYECTOS",$A$8:$A$50,0),0))</f>
        <v>1.5172461899999998</v>
      </c>
      <c r="G7" s="36">
        <f ca="1">SUM(G8:OFFSET(G6,MATCH("PROYECTOS",$A$8:$A$50,0),0))</f>
        <v>0</v>
      </c>
      <c r="H7" s="36">
        <f ca="1">SUM(H8:OFFSET(H6,MATCH("PROYECTOS",$A$8:$A$50,0),0))</f>
        <v>1.5172461899999998</v>
      </c>
      <c r="I7" s="37">
        <f ca="1">IFERROR(G7/E7,0)</f>
        <v>0</v>
      </c>
      <c r="J7" s="38">
        <f ca="1">IFERROR(SUM(G7,H7)/E7,0)</f>
        <v>1.0871658716548467E-2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10.121500000000001</v>
      </c>
      <c r="E8" s="19">
        <v>10.121500000000001</v>
      </c>
      <c r="F8" s="19">
        <f t="shared" ref="F8:F11" si="0">SUM(G8,H8)</f>
        <v>0</v>
      </c>
      <c r="G8" s="19">
        <v>0</v>
      </c>
      <c r="H8" s="19">
        <v>0</v>
      </c>
      <c r="I8" s="20">
        <f t="shared" ref="I8:I12" si="1">IFERROR(G8/E8,0)</f>
        <v>0</v>
      </c>
      <c r="J8" s="21">
        <f t="shared" ref="J8:J12" si="2">IFERROR(SUM(G8,H8)/E8,0)</f>
        <v>0</v>
      </c>
      <c r="K8" s="4"/>
    </row>
    <row r="9" spans="1:11" ht="38.25" x14ac:dyDescent="0.25">
      <c r="A9" s="15"/>
      <c r="B9" s="17">
        <v>3000399</v>
      </c>
      <c r="C9" s="17" t="s">
        <v>1477</v>
      </c>
      <c r="D9" s="18">
        <v>56.268779000000045</v>
      </c>
      <c r="E9" s="19">
        <v>58.195484000000029</v>
      </c>
      <c r="F9" s="19">
        <f t="shared" si="0"/>
        <v>1.21871964</v>
      </c>
      <c r="G9" s="19">
        <v>0</v>
      </c>
      <c r="H9" s="19">
        <v>1.21871964</v>
      </c>
      <c r="I9" s="20">
        <f t="shared" si="1"/>
        <v>0</v>
      </c>
      <c r="J9" s="21">
        <f t="shared" si="2"/>
        <v>2.0941824970473644E-2</v>
      </c>
      <c r="K9" s="4"/>
    </row>
    <row r="10" spans="1:11" ht="25.5" x14ac:dyDescent="0.25">
      <c r="A10" s="15"/>
      <c r="B10" s="17">
        <v>3000423</v>
      </c>
      <c r="C10" s="17" t="s">
        <v>1478</v>
      </c>
      <c r="D10" s="18">
        <v>62.881315000000001</v>
      </c>
      <c r="E10" s="19">
        <v>62.881568000000001</v>
      </c>
      <c r="F10" s="19">
        <f t="shared" si="0"/>
        <v>0.20658206000000001</v>
      </c>
      <c r="G10" s="19">
        <v>0</v>
      </c>
      <c r="H10" s="19">
        <v>0.20658206000000001</v>
      </c>
      <c r="I10" s="20">
        <f t="shared" si="1"/>
        <v>0</v>
      </c>
      <c r="J10" s="21">
        <f t="shared" si="2"/>
        <v>3.2852561819069143E-3</v>
      </c>
      <c r="K10" s="4"/>
    </row>
    <row r="11" spans="1:11" ht="38.25" x14ac:dyDescent="0.25">
      <c r="A11" s="15"/>
      <c r="B11" s="17">
        <v>3000544</v>
      </c>
      <c r="C11" s="17" t="s">
        <v>1479</v>
      </c>
      <c r="D11" s="18">
        <v>8.3612180000000009</v>
      </c>
      <c r="E11" s="19">
        <v>8.3612180000000009</v>
      </c>
      <c r="F11" s="19">
        <f t="shared" si="0"/>
        <v>9.1944490000000018E-2</v>
      </c>
      <c r="G11" s="19">
        <v>0</v>
      </c>
      <c r="H11" s="19">
        <v>9.1944490000000018E-2</v>
      </c>
      <c r="I11" s="20">
        <f t="shared" si="1"/>
        <v>0</v>
      </c>
      <c r="J11" s="21">
        <f t="shared" si="2"/>
        <v>1.0996542608983525E-2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166.27887400000003</v>
      </c>
      <c r="E12" s="43">
        <f t="shared" ref="E12:H12" ca="1" si="3">OFFSET(E12,-MATCH("PROYECTOS",$A$8:$A$50,0)-1,0)-(OFFSET(E12,-MATCH("PROYECTOS",$A$8:$A$50,0),0))</f>
        <v>244.28166499999995</v>
      </c>
      <c r="F12" s="43">
        <f t="shared" ca="1" si="3"/>
        <v>4.0874868200000023</v>
      </c>
      <c r="G12" s="43">
        <f t="shared" ca="1" si="3"/>
        <v>0</v>
      </c>
      <c r="H12" s="43">
        <f t="shared" ca="1" si="3"/>
        <v>4.0874868200000023</v>
      </c>
      <c r="I12" s="44">
        <f t="shared" ca="1" si="1"/>
        <v>0</v>
      </c>
      <c r="J12" s="45">
        <f t="shared" ca="1" si="2"/>
        <v>1.6732679548422117E-2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1497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0</v>
      </c>
    </row>
    <row r="19" spans="1:4" ht="38.25" x14ac:dyDescent="0.25">
      <c r="A19" s="15"/>
      <c r="B19" s="17">
        <v>3000399</v>
      </c>
      <c r="C19" s="17" t="s">
        <v>1477</v>
      </c>
      <c r="D19" s="21">
        <v>2.0941824970473644E-2</v>
      </c>
    </row>
    <row r="20" spans="1:4" ht="25.5" x14ac:dyDescent="0.25">
      <c r="A20" s="15"/>
      <c r="B20" s="17">
        <v>3000423</v>
      </c>
      <c r="C20" s="17" t="s">
        <v>1478</v>
      </c>
      <c r="D20" s="21">
        <v>3.2852561819069143E-3</v>
      </c>
    </row>
    <row r="21" spans="1:4" ht="39" thickBot="1" x14ac:dyDescent="0.3">
      <c r="A21" s="22"/>
      <c r="B21" s="24">
        <v>3000544</v>
      </c>
      <c r="C21" s="24" t="s">
        <v>1479</v>
      </c>
      <c r="D21" s="28">
        <v>1.0996542608983525E-2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101</v>
      </c>
      <c r="B1" s="47" t="s">
        <v>62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1476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303.91168600000009</v>
      </c>
      <c r="I6" s="12">
        <v>383.84143499999999</v>
      </c>
      <c r="J6" s="12">
        <v>5.6047330100000021</v>
      </c>
      <c r="K6" s="12">
        <v>0</v>
      </c>
      <c r="L6" s="12">
        <v>5.6047330100000021</v>
      </c>
      <c r="M6" s="13">
        <v>0</v>
      </c>
      <c r="N6" s="14">
        <v>1.4601688350816015E-2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137.63281200000003</v>
      </c>
      <c r="I7" s="36">
        <f ca="1">SUM(I8:OFFSET(I6,MATCH("PROYECTOS",$A$8:$A$50,0),0))</f>
        <v>139.55977000000001</v>
      </c>
      <c r="J7" s="36">
        <f ca="1">SUM(J8:OFFSET(J6,MATCH("PROYECTOS",$A$8:$A$50,0),0))</f>
        <v>1.5172461900000003</v>
      </c>
      <c r="K7" s="36">
        <f ca="1">SUM(K8:OFFSET(K6,MATCH("PROYECTOS",$A$8:$A$50,0),0))</f>
        <v>0</v>
      </c>
      <c r="L7" s="36">
        <f ca="1">SUM(L8:OFFSET(L6,MATCH("PROYECTOS",$A$8:$A$50,0),0))</f>
        <v>1.5172461900000003</v>
      </c>
      <c r="M7" s="37">
        <f ca="1">IFERROR(K7/I7,0)</f>
        <v>0</v>
      </c>
      <c r="N7" s="38">
        <f ca="1">IFERROR(SUM(K7,L7)/I7,0)</f>
        <v>1.0871658716548473E-2</v>
      </c>
      <c r="O7" s="62"/>
      <c r="P7" s="36"/>
      <c r="Q7" s="38"/>
    </row>
    <row r="8" spans="1:17" ht="25.5" x14ac:dyDescent="0.25">
      <c r="A8" s="15"/>
      <c r="B8" s="17">
        <v>5001253</v>
      </c>
      <c r="C8" s="17" t="s">
        <v>858</v>
      </c>
      <c r="D8" s="66">
        <v>3000001</v>
      </c>
      <c r="E8" s="17" t="s">
        <v>281</v>
      </c>
      <c r="F8" s="67">
        <v>96</v>
      </c>
      <c r="G8" s="17" t="s">
        <v>812</v>
      </c>
      <c r="H8" s="18">
        <v>10.121499999999999</v>
      </c>
      <c r="I8" s="19">
        <v>10.121499999999999</v>
      </c>
      <c r="J8" s="19">
        <f t="shared" ref="J8:J21" si="0">SUM(K8,L8)</f>
        <v>0</v>
      </c>
      <c r="K8" s="19">
        <v>0</v>
      </c>
      <c r="L8" s="19">
        <v>0</v>
      </c>
      <c r="M8" s="20">
        <f t="shared" ref="M8:M22" si="1">IFERROR(K8/I8,0)</f>
        <v>0</v>
      </c>
      <c r="N8" s="21">
        <f t="shared" ref="N8:N22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5001510</v>
      </c>
      <c r="C9" s="17" t="s">
        <v>1480</v>
      </c>
      <c r="D9" s="66">
        <v>3000544</v>
      </c>
      <c r="E9" s="17" t="s">
        <v>1479</v>
      </c>
      <c r="F9" s="67">
        <v>10</v>
      </c>
      <c r="G9" s="17" t="s">
        <v>1492</v>
      </c>
      <c r="H9" s="18">
        <v>4.0592979999999992</v>
      </c>
      <c r="I9" s="19">
        <v>4.0592979999999992</v>
      </c>
      <c r="J9" s="19">
        <f t="shared" si="0"/>
        <v>6.9789980000000015E-2</v>
      </c>
      <c r="K9" s="19">
        <v>0</v>
      </c>
      <c r="L9" s="19">
        <v>6.9789980000000015E-2</v>
      </c>
      <c r="M9" s="20">
        <f t="shared" si="1"/>
        <v>0</v>
      </c>
      <c r="N9" s="21">
        <f t="shared" si="2"/>
        <v>1.719262296091591E-2</v>
      </c>
      <c r="O9" s="68">
        <v>0.17769856000000001</v>
      </c>
      <c r="P9" s="19">
        <v>0</v>
      </c>
      <c r="Q9" s="21">
        <f t="shared" ref="Q9:Q21" si="3">IFERROR(P9/O9,0)</f>
        <v>0</v>
      </c>
    </row>
    <row r="10" spans="1:17" ht="38.25" x14ac:dyDescent="0.25">
      <c r="A10" s="15"/>
      <c r="B10" s="17">
        <v>5001511</v>
      </c>
      <c r="C10" s="17" t="s">
        <v>1481</v>
      </c>
      <c r="D10" s="66">
        <v>3000544</v>
      </c>
      <c r="E10" s="17" t="s">
        <v>1479</v>
      </c>
      <c r="F10" s="67">
        <v>10</v>
      </c>
      <c r="G10" s="17" t="s">
        <v>1492</v>
      </c>
      <c r="H10" s="18">
        <v>2.0000000000000004</v>
      </c>
      <c r="I10" s="19">
        <v>2.0000000000000004</v>
      </c>
      <c r="J10" s="19">
        <f t="shared" si="0"/>
        <v>2.1354509999999997E-2</v>
      </c>
      <c r="K10" s="19">
        <v>0</v>
      </c>
      <c r="L10" s="19">
        <v>2.1354509999999997E-2</v>
      </c>
      <c r="M10" s="20">
        <f t="shared" si="1"/>
        <v>0</v>
      </c>
      <c r="N10" s="21">
        <f t="shared" si="2"/>
        <v>1.0677254999999997E-2</v>
      </c>
      <c r="O10" s="68">
        <v>5.8293869999999998E-2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5001515</v>
      </c>
      <c r="C11" s="17" t="s">
        <v>1482</v>
      </c>
      <c r="D11" s="66">
        <v>3000423</v>
      </c>
      <c r="E11" s="17" t="s">
        <v>1478</v>
      </c>
      <c r="F11" s="67">
        <v>502</v>
      </c>
      <c r="G11" s="17" t="s">
        <v>1493</v>
      </c>
      <c r="H11" s="18">
        <v>1.4393159999999998</v>
      </c>
      <c r="I11" s="19">
        <v>1.4395689999999997</v>
      </c>
      <c r="J11" s="19">
        <f t="shared" si="0"/>
        <v>2.943308E-2</v>
      </c>
      <c r="K11" s="19">
        <v>0</v>
      </c>
      <c r="L11" s="19">
        <v>2.943308E-2</v>
      </c>
      <c r="M11" s="20">
        <f t="shared" si="1"/>
        <v>0</v>
      </c>
      <c r="N11" s="21">
        <f t="shared" si="2"/>
        <v>2.044575841797094E-2</v>
      </c>
      <c r="O11" s="68">
        <v>5.344148999999998E-2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5003176</v>
      </c>
      <c r="C12" s="17" t="s">
        <v>1483</v>
      </c>
      <c r="D12" s="66">
        <v>3000423</v>
      </c>
      <c r="E12" s="17" t="s">
        <v>1478</v>
      </c>
      <c r="F12" s="67">
        <v>502</v>
      </c>
      <c r="G12" s="17" t="s">
        <v>1493</v>
      </c>
      <c r="H12" s="18">
        <v>11.560410000000001</v>
      </c>
      <c r="I12" s="19">
        <v>11.372010000000001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0.43103034000000001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5003177</v>
      </c>
      <c r="C13" s="17" t="s">
        <v>1484</v>
      </c>
      <c r="D13" s="66">
        <v>3000544</v>
      </c>
      <c r="E13" s="17" t="s">
        <v>1479</v>
      </c>
      <c r="F13" s="67">
        <v>10</v>
      </c>
      <c r="G13" s="17" t="s">
        <v>1492</v>
      </c>
      <c r="H13" s="18">
        <v>1.5</v>
      </c>
      <c r="I13" s="19">
        <v>1.5</v>
      </c>
      <c r="J13" s="19">
        <f t="shared" si="0"/>
        <v>8.0000000000000004E-4</v>
      </c>
      <c r="K13" s="19">
        <v>0</v>
      </c>
      <c r="L13" s="19">
        <v>8.0000000000000004E-4</v>
      </c>
      <c r="M13" s="20">
        <f t="shared" si="1"/>
        <v>0</v>
      </c>
      <c r="N13" s="21">
        <f t="shared" si="2"/>
        <v>5.3333333333333336E-4</v>
      </c>
      <c r="O13" s="68">
        <v>1.0322E-2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5003182</v>
      </c>
      <c r="C14" s="17" t="s">
        <v>1485</v>
      </c>
      <c r="D14" s="66">
        <v>3000423</v>
      </c>
      <c r="E14" s="17" t="s">
        <v>1478</v>
      </c>
      <c r="F14" s="67">
        <v>500</v>
      </c>
      <c r="G14" s="17" t="s">
        <v>1494</v>
      </c>
      <c r="H14" s="18">
        <v>5.305848000000001</v>
      </c>
      <c r="I14" s="19">
        <v>5.3058480000000001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0.17072473999999999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5003185</v>
      </c>
      <c r="C15" s="17" t="s">
        <v>1486</v>
      </c>
      <c r="D15" s="66">
        <v>3000399</v>
      </c>
      <c r="E15" s="17" t="s">
        <v>1477</v>
      </c>
      <c r="F15" s="67">
        <v>86</v>
      </c>
      <c r="G15" s="17" t="s">
        <v>504</v>
      </c>
      <c r="H15" s="18">
        <v>31.738631000000009</v>
      </c>
      <c r="I15" s="19">
        <v>32.95583700000001</v>
      </c>
      <c r="J15" s="19">
        <f t="shared" si="0"/>
        <v>0.45156580999999996</v>
      </c>
      <c r="K15" s="19">
        <v>0</v>
      </c>
      <c r="L15" s="19">
        <v>0.45156580999999996</v>
      </c>
      <c r="M15" s="20">
        <f t="shared" si="1"/>
        <v>0</v>
      </c>
      <c r="N15" s="21">
        <f t="shared" si="2"/>
        <v>1.3702149637407171E-2</v>
      </c>
      <c r="O15" s="68">
        <v>2.4510139900000008</v>
      </c>
      <c r="P15" s="19">
        <v>50</v>
      </c>
      <c r="Q15" s="21">
        <f t="shared" si="3"/>
        <v>20.399720362265246</v>
      </c>
    </row>
    <row r="16" spans="1:17" ht="38.25" x14ac:dyDescent="0.25">
      <c r="A16" s="15"/>
      <c r="B16" s="17">
        <v>5003191</v>
      </c>
      <c r="C16" s="17" t="s">
        <v>1487</v>
      </c>
      <c r="D16" s="66">
        <v>3000399</v>
      </c>
      <c r="E16" s="17" t="s">
        <v>1477</v>
      </c>
      <c r="F16" s="67">
        <v>86</v>
      </c>
      <c r="G16" s="17" t="s">
        <v>504</v>
      </c>
      <c r="H16" s="18">
        <v>3.1169539999999984</v>
      </c>
      <c r="I16" s="19">
        <v>3.116953999999998</v>
      </c>
      <c r="J16" s="19">
        <f t="shared" si="0"/>
        <v>4.8797720000000003E-2</v>
      </c>
      <c r="K16" s="19">
        <v>0</v>
      </c>
      <c r="L16" s="19">
        <v>4.8797720000000003E-2</v>
      </c>
      <c r="M16" s="20">
        <f t="shared" si="1"/>
        <v>0</v>
      </c>
      <c r="N16" s="21">
        <f t="shared" si="2"/>
        <v>1.5655579132704569E-2</v>
      </c>
      <c r="O16" s="68">
        <v>6.9431659999999978E-2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5003191</v>
      </c>
      <c r="C17" s="17" t="s">
        <v>1487</v>
      </c>
      <c r="D17" s="66">
        <v>3000544</v>
      </c>
      <c r="E17" s="17" t="s">
        <v>1479</v>
      </c>
      <c r="F17" s="67">
        <v>86</v>
      </c>
      <c r="G17" s="17" t="s">
        <v>504</v>
      </c>
      <c r="H17" s="18">
        <v>0.80191999999999997</v>
      </c>
      <c r="I17" s="19">
        <v>0.80191999999999997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5003258</v>
      </c>
      <c r="C18" s="17" t="s">
        <v>1488</v>
      </c>
      <c r="D18" s="66">
        <v>3000423</v>
      </c>
      <c r="E18" s="17" t="s">
        <v>1478</v>
      </c>
      <c r="F18" s="67">
        <v>502</v>
      </c>
      <c r="G18" s="17" t="s">
        <v>1493</v>
      </c>
      <c r="H18" s="18">
        <v>43.275741000000004</v>
      </c>
      <c r="I18" s="19">
        <v>43.464141000000005</v>
      </c>
      <c r="J18" s="19">
        <f t="shared" si="0"/>
        <v>0.17714898000000001</v>
      </c>
      <c r="K18" s="19">
        <v>0</v>
      </c>
      <c r="L18" s="19">
        <v>0.17714898000000001</v>
      </c>
      <c r="M18" s="20">
        <f t="shared" si="1"/>
        <v>0</v>
      </c>
      <c r="N18" s="21">
        <f t="shared" si="2"/>
        <v>4.0757501683974379E-3</v>
      </c>
      <c r="O18" s="68">
        <v>21.191430069999999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5004208</v>
      </c>
      <c r="C19" s="17" t="s">
        <v>1489</v>
      </c>
      <c r="D19" s="66">
        <v>3000399</v>
      </c>
      <c r="E19" s="17" t="s">
        <v>1477</v>
      </c>
      <c r="F19" s="67">
        <v>23</v>
      </c>
      <c r="G19" s="17" t="s">
        <v>1495</v>
      </c>
      <c r="H19" s="18">
        <v>5.6628999999999987</v>
      </c>
      <c r="I19" s="19">
        <v>6.3553989999999976</v>
      </c>
      <c r="J19" s="19">
        <f t="shared" si="0"/>
        <v>7.6995829999999987E-2</v>
      </c>
      <c r="K19" s="19">
        <v>0</v>
      </c>
      <c r="L19" s="19">
        <v>7.6995829999999987E-2</v>
      </c>
      <c r="M19" s="20">
        <f t="shared" si="1"/>
        <v>0</v>
      </c>
      <c r="N19" s="21">
        <f t="shared" si="2"/>
        <v>1.2115026924352039E-2</v>
      </c>
      <c r="O19" s="68">
        <v>0.45511036000000005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5004209</v>
      </c>
      <c r="C20" s="17" t="s">
        <v>1490</v>
      </c>
      <c r="D20" s="66">
        <v>3000399</v>
      </c>
      <c r="E20" s="17" t="s">
        <v>1477</v>
      </c>
      <c r="F20" s="67">
        <v>500</v>
      </c>
      <c r="G20" s="17" t="s">
        <v>1494</v>
      </c>
      <c r="H20" s="18">
        <v>15.750294</v>
      </c>
      <c r="I20" s="19">
        <v>15.767293999999998</v>
      </c>
      <c r="J20" s="19">
        <f t="shared" si="0"/>
        <v>0.64136028000000012</v>
      </c>
      <c r="K20" s="19">
        <v>0</v>
      </c>
      <c r="L20" s="19">
        <v>0.64136028000000012</v>
      </c>
      <c r="M20" s="20">
        <f t="shared" si="1"/>
        <v>0</v>
      </c>
      <c r="N20" s="21">
        <f t="shared" si="2"/>
        <v>4.0676623395238282E-2</v>
      </c>
      <c r="O20" s="68">
        <v>1.5936929200000001</v>
      </c>
      <c r="P20" s="19">
        <v>0</v>
      </c>
      <c r="Q20" s="21">
        <f t="shared" si="3"/>
        <v>0</v>
      </c>
    </row>
    <row r="21" spans="1:17" ht="25.5" x14ac:dyDescent="0.25">
      <c r="A21" s="15"/>
      <c r="B21" s="17">
        <v>5004210</v>
      </c>
      <c r="C21" s="17" t="s">
        <v>1491</v>
      </c>
      <c r="D21" s="66">
        <v>3000423</v>
      </c>
      <c r="E21" s="17" t="s">
        <v>1478</v>
      </c>
      <c r="F21" s="67">
        <v>42</v>
      </c>
      <c r="G21" s="17" t="s">
        <v>538</v>
      </c>
      <c r="H21" s="18">
        <v>1.3</v>
      </c>
      <c r="I21" s="19">
        <v>1.3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0</v>
      </c>
      <c r="P21" s="19">
        <v>0</v>
      </c>
      <c r="Q21" s="21">
        <f t="shared" si="3"/>
        <v>0</v>
      </c>
    </row>
    <row r="22" spans="1:17" ht="15.75" thickBot="1" x14ac:dyDescent="0.3">
      <c r="A22" s="39" t="s">
        <v>299</v>
      </c>
      <c r="B22" s="41"/>
      <c r="C22" s="41"/>
      <c r="D22" s="63"/>
      <c r="E22" s="41"/>
      <c r="F22" s="64"/>
      <c r="G22" s="41"/>
      <c r="H22" s="42">
        <f ca="1">OFFSET(H22,-MATCH("PROYECTOS",$A$8:$A$50,0)-1,0)-(OFFSET(H22,-MATCH("PROYECTOS",$A$8:$A$50,0),0))</f>
        <v>166.27887400000006</v>
      </c>
      <c r="I22" s="43">
        <f t="shared" ref="I22:L22" ca="1" si="4">OFFSET(I22,-MATCH("PROYECTOS",$A$8:$A$50,0)-1,0)-(OFFSET(I22,-MATCH("PROYECTOS",$A$8:$A$50,0),0))</f>
        <v>244.28166499999998</v>
      </c>
      <c r="J22" s="43">
        <f t="shared" ca="1" si="4"/>
        <v>4.0874868200000023</v>
      </c>
      <c r="K22" s="43">
        <f t="shared" ca="1" si="4"/>
        <v>0</v>
      </c>
      <c r="L22" s="43">
        <f t="shared" ca="1" si="4"/>
        <v>4.0874868200000023</v>
      </c>
      <c r="M22" s="44">
        <f t="shared" ca="1" si="1"/>
        <v>0</v>
      </c>
      <c r="N22" s="45">
        <f t="shared" ca="1" si="2"/>
        <v>1.6732679548422117E-2</v>
      </c>
      <c r="O22" s="65"/>
      <c r="P22" s="43"/>
      <c r="Q22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103</v>
      </c>
      <c r="B1" s="48" t="s">
        <v>63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1498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85.712795</v>
      </c>
      <c r="E6" s="12">
        <v>90.254554999999996</v>
      </c>
      <c r="F6" s="12">
        <v>5.6819505200000018</v>
      </c>
      <c r="G6" s="12">
        <v>0</v>
      </c>
      <c r="H6" s="12">
        <v>5.6819505200000018</v>
      </c>
      <c r="I6" s="13">
        <v>0</v>
      </c>
      <c r="J6" s="14">
        <v>6.2954723116190672E-2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76.45088299999999</v>
      </c>
      <c r="E7" s="36">
        <f ca="1">SUM(E8:OFFSET(E6,MATCH("GOBIERNOS REGIONALES",$A$8:$A$50,0),0))</f>
        <v>79.997996999999984</v>
      </c>
      <c r="F7" s="36">
        <f ca="1">SUM(F8:OFFSET(F6,MATCH("GOBIERNOS REGIONALES",$A$8:$A$50,0),0))</f>
        <v>5.2365587500000004</v>
      </c>
      <c r="G7" s="36">
        <f ca="1">SUM(G8:OFFSET(G6,MATCH("GOBIERNOS REGIONALES",$A$8:$A$50,0),0))</f>
        <v>0</v>
      </c>
      <c r="H7" s="36">
        <f ca="1">SUM(H8:OFFSET(H6,MATCH("GOBIERNOS REGIONALES",$A$8:$A$50,0),0))</f>
        <v>5.2365587500000004</v>
      </c>
      <c r="I7" s="37">
        <f ca="1">IFERROR(G7/E7,0)</f>
        <v>0</v>
      </c>
      <c r="J7" s="38">
        <f ca="1">IFERROR(SUM(G7,H7)/E7,0)</f>
        <v>6.5458623295280779E-2</v>
      </c>
      <c r="K7" s="4"/>
    </row>
    <row r="8" spans="1:11" ht="25.5" x14ac:dyDescent="0.25">
      <c r="A8" s="15"/>
      <c r="B8" s="16">
        <v>12</v>
      </c>
      <c r="C8" s="17" t="s">
        <v>114</v>
      </c>
      <c r="D8" s="18">
        <v>13.667831000000001</v>
      </c>
      <c r="E8" s="19">
        <v>14.199057999999999</v>
      </c>
      <c r="F8" s="19">
        <f t="shared" ref="F8:F20" si="0">SUM(G8,H8)</f>
        <v>1.2210746399999999</v>
      </c>
      <c r="G8" s="19">
        <v>0</v>
      </c>
      <c r="H8" s="19">
        <v>1.2210746399999999</v>
      </c>
      <c r="I8" s="20">
        <f t="shared" ref="I8:I20" si="1">IFERROR(G8/E8,0)</f>
        <v>0</v>
      </c>
      <c r="J8" s="21">
        <f t="shared" ref="J8:J20" si="2">IFERROR(SUM(G8,H8)/E8,0)</f>
        <v>8.5996876694214505E-2</v>
      </c>
      <c r="K8" s="4"/>
    </row>
    <row r="9" spans="1:11" ht="25.5" x14ac:dyDescent="0.25">
      <c r="A9" s="15"/>
      <c r="B9" s="16">
        <v>121</v>
      </c>
      <c r="C9" s="17" t="s">
        <v>144</v>
      </c>
      <c r="D9" s="18">
        <v>62.783051999999991</v>
      </c>
      <c r="E9" s="19">
        <v>65.79893899999999</v>
      </c>
      <c r="F9" s="19">
        <f t="shared" si="0"/>
        <v>4.0154841100000001</v>
      </c>
      <c r="G9" s="19">
        <v>0</v>
      </c>
      <c r="H9" s="19">
        <v>4.0154841100000001</v>
      </c>
      <c r="I9" s="20">
        <f t="shared" si="1"/>
        <v>0</v>
      </c>
      <c r="J9" s="21">
        <f t="shared" si="2"/>
        <v>6.102657840729013E-2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9.2619120000000006</v>
      </c>
      <c r="E10" s="36">
        <f ca="1">SUM(E11:OFFSET(E9,(MATCH("GOBIERNOS LOCALES",$A$8:$A$50,0)-MATCH("GOBIERNOS REGIONALES",$A$8:$A$50,0)),0))</f>
        <v>10.256557999999998</v>
      </c>
      <c r="F10" s="36">
        <f ca="1">SUM(F11:OFFSET(F9,(MATCH("GOBIERNOS LOCALES",$A$8:$A$50,0)-MATCH("GOBIERNOS REGIONALES",$A$8:$A$50,0)),0))</f>
        <v>0.44539176999999991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0.44539176999999991</v>
      </c>
      <c r="I10" s="37">
        <f t="shared" ca="1" si="1"/>
        <v>0</v>
      </c>
      <c r="J10" s="38">
        <f t="shared" ca="1" si="2"/>
        <v>4.3425072036837306E-2</v>
      </c>
      <c r="K10" s="4"/>
    </row>
    <row r="11" spans="1:11" x14ac:dyDescent="0.25">
      <c r="A11" s="15"/>
      <c r="B11" s="16">
        <v>442</v>
      </c>
      <c r="C11" s="17" t="s">
        <v>214</v>
      </c>
      <c r="D11" s="18">
        <v>8.5743999999999987E-2</v>
      </c>
      <c r="E11" s="19">
        <v>0.31418200000000002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443</v>
      </c>
      <c r="C12" s="17" t="s">
        <v>215</v>
      </c>
      <c r="D12" s="18">
        <v>0.13819000000000004</v>
      </c>
      <c r="E12" s="19">
        <v>0.13819000000000004</v>
      </c>
      <c r="F12" s="19">
        <f t="shared" si="0"/>
        <v>2.7600000000000003E-3</v>
      </c>
      <c r="G12" s="19">
        <v>0</v>
      </c>
      <c r="H12" s="19">
        <v>2.7600000000000003E-3</v>
      </c>
      <c r="I12" s="20">
        <f t="shared" si="1"/>
        <v>0</v>
      </c>
      <c r="J12" s="21">
        <f t="shared" si="2"/>
        <v>1.9972501628193064E-2</v>
      </c>
      <c r="K12" s="4"/>
    </row>
    <row r="13" spans="1:11" x14ac:dyDescent="0.25">
      <c r="A13" s="15"/>
      <c r="B13" s="16">
        <v>445</v>
      </c>
      <c r="C13" s="17" t="s">
        <v>217</v>
      </c>
      <c r="D13" s="18">
        <v>1.5431030000000003</v>
      </c>
      <c r="E13" s="19">
        <v>1.6724550000000002</v>
      </c>
      <c r="F13" s="19">
        <f t="shared" si="0"/>
        <v>3.9840000000000003E-4</v>
      </c>
      <c r="G13" s="19">
        <v>0</v>
      </c>
      <c r="H13" s="19">
        <v>3.9840000000000003E-4</v>
      </c>
      <c r="I13" s="20">
        <f t="shared" si="1"/>
        <v>0</v>
      </c>
      <c r="J13" s="21">
        <f t="shared" si="2"/>
        <v>2.38212687336879E-4</v>
      </c>
      <c r="K13" s="4"/>
    </row>
    <row r="14" spans="1:11" x14ac:dyDescent="0.25">
      <c r="A14" s="15"/>
      <c r="B14" s="16">
        <v>451</v>
      </c>
      <c r="C14" s="17" t="s">
        <v>223</v>
      </c>
      <c r="D14" s="18">
        <v>2.5582390000000004</v>
      </c>
      <c r="E14" s="19">
        <v>2.5582389999999999</v>
      </c>
      <c r="F14" s="19">
        <f t="shared" si="0"/>
        <v>0.16313237999999997</v>
      </c>
      <c r="G14" s="19">
        <v>0</v>
      </c>
      <c r="H14" s="19">
        <v>0.16313237999999997</v>
      </c>
      <c r="I14" s="20">
        <f t="shared" si="1"/>
        <v>0</v>
      </c>
      <c r="J14" s="21">
        <f t="shared" si="2"/>
        <v>6.3767450969201847E-2</v>
      </c>
      <c r="K14" s="4"/>
    </row>
    <row r="15" spans="1:11" x14ac:dyDescent="0.25">
      <c r="A15" s="15"/>
      <c r="B15" s="16">
        <v>452</v>
      </c>
      <c r="C15" s="17" t="s">
        <v>224</v>
      </c>
      <c r="D15" s="18">
        <v>0.54805999999999999</v>
      </c>
      <c r="E15" s="19">
        <v>0.54805999999999999</v>
      </c>
      <c r="F15" s="19">
        <f t="shared" si="0"/>
        <v>3.8465730000000004E-2</v>
      </c>
      <c r="G15" s="19">
        <v>0</v>
      </c>
      <c r="H15" s="19">
        <v>3.8465730000000004E-2</v>
      </c>
      <c r="I15" s="20">
        <f t="shared" si="1"/>
        <v>0</v>
      </c>
      <c r="J15" s="21">
        <f t="shared" si="2"/>
        <v>7.0185253439404446E-2</v>
      </c>
      <c r="K15" s="4"/>
    </row>
    <row r="16" spans="1:11" x14ac:dyDescent="0.25">
      <c r="A16" s="15"/>
      <c r="B16" s="16">
        <v>454</v>
      </c>
      <c r="C16" s="17" t="s">
        <v>226</v>
      </c>
      <c r="D16" s="18">
        <v>0.9717920000000001</v>
      </c>
      <c r="E16" s="19">
        <v>0.9717920000000001</v>
      </c>
      <c r="F16" s="19">
        <f t="shared" si="0"/>
        <v>5.7706759999999989E-2</v>
      </c>
      <c r="G16" s="19">
        <v>0</v>
      </c>
      <c r="H16" s="19">
        <v>5.7706759999999989E-2</v>
      </c>
      <c r="I16" s="20">
        <f t="shared" si="1"/>
        <v>0</v>
      </c>
      <c r="J16" s="21">
        <f t="shared" si="2"/>
        <v>5.9381801867066188E-2</v>
      </c>
      <c r="K16" s="4"/>
    </row>
    <row r="17" spans="1:11" x14ac:dyDescent="0.25">
      <c r="A17" s="15"/>
      <c r="B17" s="16">
        <v>457</v>
      </c>
      <c r="C17" s="17" t="s">
        <v>229</v>
      </c>
      <c r="D17" s="18">
        <v>1.5712900000000003</v>
      </c>
      <c r="E17" s="19">
        <v>1.5719030000000003</v>
      </c>
      <c r="F17" s="19">
        <f t="shared" si="0"/>
        <v>4.5566889999999999E-2</v>
      </c>
      <c r="G17" s="19">
        <v>0</v>
      </c>
      <c r="H17" s="19">
        <v>4.5566889999999999E-2</v>
      </c>
      <c r="I17" s="20">
        <f t="shared" si="1"/>
        <v>0</v>
      </c>
      <c r="J17" s="21">
        <f t="shared" si="2"/>
        <v>2.8988359968776693E-2</v>
      </c>
      <c r="K17" s="4"/>
    </row>
    <row r="18" spans="1:11" x14ac:dyDescent="0.25">
      <c r="A18" s="15"/>
      <c r="B18" s="16">
        <v>459</v>
      </c>
      <c r="C18" s="17" t="s">
        <v>231</v>
      </c>
      <c r="D18" s="18">
        <v>1.29318</v>
      </c>
      <c r="E18" s="19">
        <v>1.9294229999999994</v>
      </c>
      <c r="F18" s="19">
        <f t="shared" si="0"/>
        <v>0.11303776</v>
      </c>
      <c r="G18" s="19">
        <v>0</v>
      </c>
      <c r="H18" s="19">
        <v>0.11303776</v>
      </c>
      <c r="I18" s="20">
        <f t="shared" si="1"/>
        <v>0</v>
      </c>
      <c r="J18" s="21">
        <f t="shared" si="2"/>
        <v>5.8586302744395621E-2</v>
      </c>
      <c r="K18" s="4"/>
    </row>
    <row r="19" spans="1:11" ht="15.75" thickBot="1" x14ac:dyDescent="0.3">
      <c r="A19" s="22"/>
      <c r="B19" s="23">
        <v>462</v>
      </c>
      <c r="C19" s="24" t="s">
        <v>234</v>
      </c>
      <c r="D19" s="25">
        <v>0.55231400000000008</v>
      </c>
      <c r="E19" s="26">
        <v>0.55231399999999997</v>
      </c>
      <c r="F19" s="26">
        <f t="shared" si="0"/>
        <v>2.4323850000000001E-2</v>
      </c>
      <c r="G19" s="26">
        <v>0</v>
      </c>
      <c r="H19" s="26">
        <v>2.4323850000000001E-2</v>
      </c>
      <c r="I19" s="27">
        <f t="shared" si="1"/>
        <v>0</v>
      </c>
      <c r="J19" s="28">
        <f t="shared" si="2"/>
        <v>4.403989397335574E-2</v>
      </c>
      <c r="K19" s="4"/>
    </row>
    <row r="20" spans="1:11" x14ac:dyDescent="0.25">
      <c r="A20" t="s">
        <v>238</v>
      </c>
      <c r="D20" s="5"/>
      <c r="E20" s="5"/>
      <c r="F20" s="5">
        <f t="shared" si="0"/>
        <v>0</v>
      </c>
      <c r="G20" s="5"/>
      <c r="H20" s="5"/>
      <c r="I20" s="4">
        <f t="shared" si="1"/>
        <v>0</v>
      </c>
      <c r="J20" s="4">
        <f t="shared" si="2"/>
        <v>0</v>
      </c>
      <c r="K20" s="4"/>
    </row>
    <row r="21" spans="1:11" x14ac:dyDescent="0.25">
      <c r="D21" s="5"/>
      <c r="E21" s="5"/>
      <c r="F21" s="5"/>
      <c r="G21" s="5"/>
      <c r="H21" s="5"/>
      <c r="I21" s="4"/>
      <c r="J21" s="4"/>
      <c r="K2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103</v>
      </c>
      <c r="B1" s="49" t="s">
        <v>63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1499</v>
      </c>
      <c r="L2" s="70" t="s">
        <v>1511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85.712795</v>
      </c>
      <c r="E6" s="12">
        <f ca="1">SUM(E7:OFFSET(E7,50,0))</f>
        <v>90.254554999999996</v>
      </c>
      <c r="F6" s="12">
        <f ca="1">SUM(F7:OFFSET(F7,50,0))</f>
        <v>5.6819505200000018</v>
      </c>
      <c r="G6" s="12">
        <f ca="1">SUM(G7:OFFSET(G7,50,0))</f>
        <v>0</v>
      </c>
      <c r="H6" s="12">
        <f ca="1">SUM(H7:OFFSET(H7,50,0))</f>
        <v>5.6819505200000018</v>
      </c>
      <c r="I6" s="13">
        <f ca="1">IFERROR(G6/E6,0)</f>
        <v>0</v>
      </c>
      <c r="J6" s="14">
        <f ca="1">IFERROR(SUM(G6,H6)/E6,0)</f>
        <v>6.2954723116190672E-2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1.1048279999999997</v>
      </c>
      <c r="E7" s="19">
        <v>1.2524249999999997</v>
      </c>
      <c r="F7" s="19">
        <f t="shared" ref="F7:F22" si="0">SUM(G7,H7)</f>
        <v>6.6769019999999998E-2</v>
      </c>
      <c r="G7" s="19">
        <v>0</v>
      </c>
      <c r="H7" s="19">
        <v>6.6769019999999998E-2</v>
      </c>
      <c r="I7" s="20">
        <f t="shared" ref="I7:I22" si="1">IFERROR(G7/E7,0)</f>
        <v>0</v>
      </c>
      <c r="J7" s="21">
        <f t="shared" ref="J7:J22" si="2">IFERROR(SUM(G7,H7)/E7,0)</f>
        <v>5.3311791125217091E-2</v>
      </c>
      <c r="K7" s="4"/>
      <c r="L7" t="s">
        <v>264</v>
      </c>
      <c r="M7" s="5">
        <v>5.745985E-2</v>
      </c>
      <c r="N7" s="69">
        <v>7.4574175931141337E-2</v>
      </c>
    </row>
    <row r="8" spans="1:14" x14ac:dyDescent="0.25">
      <c r="A8" s="15"/>
      <c r="B8" s="53">
        <v>3</v>
      </c>
      <c r="C8" s="17" t="s">
        <v>257</v>
      </c>
      <c r="D8" s="18">
        <v>8.5743999999999987E-2</v>
      </c>
      <c r="E8" s="19">
        <v>0.31418200000000002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268</v>
      </c>
      <c r="M8" s="5">
        <v>3.8465730000000004E-2</v>
      </c>
      <c r="N8" s="69">
        <v>7.0185253439404446E-2</v>
      </c>
    </row>
    <row r="9" spans="1:14" x14ac:dyDescent="0.25">
      <c r="A9" s="15"/>
      <c r="B9" s="53">
        <v>4</v>
      </c>
      <c r="C9" s="17" t="s">
        <v>258</v>
      </c>
      <c r="D9" s="18">
        <v>0.13819000000000004</v>
      </c>
      <c r="E9" s="19">
        <v>0.554369</v>
      </c>
      <c r="F9" s="19">
        <f t="shared" si="0"/>
        <v>2.7600000000000003E-3</v>
      </c>
      <c r="G9" s="19">
        <v>0</v>
      </c>
      <c r="H9" s="19">
        <v>2.7600000000000003E-3</v>
      </c>
      <c r="I9" s="20">
        <f t="shared" si="1"/>
        <v>0</v>
      </c>
      <c r="J9" s="21">
        <f t="shared" si="2"/>
        <v>4.9786333651412693E-3</v>
      </c>
      <c r="K9" s="4"/>
      <c r="L9" t="s">
        <v>269</v>
      </c>
      <c r="M9" s="5">
        <v>4.8509323700000015</v>
      </c>
      <c r="N9" s="69">
        <v>6.6388463103580639E-2</v>
      </c>
    </row>
    <row r="10" spans="1:14" x14ac:dyDescent="0.25">
      <c r="A10" s="15"/>
      <c r="B10" s="53">
        <v>6</v>
      </c>
      <c r="C10" s="17" t="s">
        <v>260</v>
      </c>
      <c r="D10" s="18">
        <v>2.2048649999999999</v>
      </c>
      <c r="E10" s="19">
        <v>2.4515810000000005</v>
      </c>
      <c r="F10" s="19">
        <f t="shared" si="0"/>
        <v>4.9971209999999995E-2</v>
      </c>
      <c r="G10" s="19">
        <v>0</v>
      </c>
      <c r="H10" s="19">
        <v>4.9971209999999995E-2</v>
      </c>
      <c r="I10" s="20">
        <f t="shared" si="1"/>
        <v>0</v>
      </c>
      <c r="J10" s="21">
        <f t="shared" si="2"/>
        <v>2.0383258803196788E-2</v>
      </c>
      <c r="K10" s="4"/>
      <c r="L10" t="s">
        <v>267</v>
      </c>
      <c r="M10" s="5">
        <v>0.21499222999999998</v>
      </c>
      <c r="N10" s="69">
        <v>6.4319247407691058E-2</v>
      </c>
    </row>
    <row r="11" spans="1:14" x14ac:dyDescent="0.25">
      <c r="A11" s="15"/>
      <c r="B11" s="53">
        <v>10</v>
      </c>
      <c r="C11" s="17" t="s">
        <v>264</v>
      </c>
      <c r="D11" s="18">
        <v>0.69629099999999999</v>
      </c>
      <c r="E11" s="19">
        <v>0.77050600000000014</v>
      </c>
      <c r="F11" s="19">
        <f t="shared" si="0"/>
        <v>5.745985E-2</v>
      </c>
      <c r="G11" s="19">
        <v>0</v>
      </c>
      <c r="H11" s="19">
        <v>5.745985E-2</v>
      </c>
      <c r="I11" s="20">
        <f t="shared" si="1"/>
        <v>0</v>
      </c>
      <c r="J11" s="21">
        <f t="shared" si="2"/>
        <v>7.4574175931141337E-2</v>
      </c>
      <c r="K11" s="4"/>
      <c r="L11" t="s">
        <v>278</v>
      </c>
      <c r="M11" s="5">
        <v>4.2058529999999997E-2</v>
      </c>
      <c r="N11" s="69">
        <v>5.9472996534155734E-2</v>
      </c>
    </row>
    <row r="12" spans="1:14" x14ac:dyDescent="0.25">
      <c r="A12" s="15"/>
      <c r="B12" s="53">
        <v>11</v>
      </c>
      <c r="C12" s="17" t="s">
        <v>265</v>
      </c>
      <c r="D12" s="18">
        <v>0.63904300000000014</v>
      </c>
      <c r="E12" s="19">
        <v>0.690276</v>
      </c>
      <c r="F12" s="19">
        <f t="shared" si="0"/>
        <v>3.1639899999999999E-2</v>
      </c>
      <c r="G12" s="19">
        <v>0</v>
      </c>
      <c r="H12" s="19">
        <v>3.1639899999999999E-2</v>
      </c>
      <c r="I12" s="20">
        <f t="shared" si="1"/>
        <v>0</v>
      </c>
      <c r="J12" s="21">
        <f t="shared" si="2"/>
        <v>4.583659289907225E-2</v>
      </c>
      <c r="K12" s="4"/>
      <c r="L12" t="s">
        <v>271</v>
      </c>
      <c r="M12" s="5">
        <v>5.7706759999999989E-2</v>
      </c>
      <c r="N12" s="69">
        <v>5.9381801867066181E-2</v>
      </c>
    </row>
    <row r="13" spans="1:14" x14ac:dyDescent="0.25">
      <c r="A13" s="15"/>
      <c r="B13" s="53">
        <v>13</v>
      </c>
      <c r="C13" s="17" t="s">
        <v>267</v>
      </c>
      <c r="D13" s="18">
        <v>3.3348690000000003</v>
      </c>
      <c r="E13" s="19">
        <v>3.3425799999999999</v>
      </c>
      <c r="F13" s="19">
        <f t="shared" si="0"/>
        <v>0.21499222999999998</v>
      </c>
      <c r="G13" s="19">
        <v>0</v>
      </c>
      <c r="H13" s="19">
        <v>0.21499222999999998</v>
      </c>
      <c r="I13" s="20">
        <f t="shared" si="1"/>
        <v>0</v>
      </c>
      <c r="J13" s="21">
        <f t="shared" si="2"/>
        <v>6.4319247407691058E-2</v>
      </c>
      <c r="K13" s="4"/>
      <c r="L13" t="s">
        <v>276</v>
      </c>
      <c r="M13" s="5">
        <v>0.11303776</v>
      </c>
      <c r="N13" s="69">
        <v>5.8586302744395621E-2</v>
      </c>
    </row>
    <row r="14" spans="1:14" x14ac:dyDescent="0.25">
      <c r="A14" s="15"/>
      <c r="B14" s="53">
        <v>14</v>
      </c>
      <c r="C14" s="17" t="s">
        <v>268</v>
      </c>
      <c r="D14" s="18">
        <v>0.54805999999999999</v>
      </c>
      <c r="E14" s="19">
        <v>0.54805999999999999</v>
      </c>
      <c r="F14" s="19">
        <f t="shared" si="0"/>
        <v>3.8465730000000004E-2</v>
      </c>
      <c r="G14" s="19">
        <v>0</v>
      </c>
      <c r="H14" s="19">
        <v>3.8465730000000004E-2</v>
      </c>
      <c r="I14" s="20">
        <f t="shared" si="1"/>
        <v>0</v>
      </c>
      <c r="J14" s="21">
        <f t="shared" si="2"/>
        <v>7.0185253439404446E-2</v>
      </c>
      <c r="K14" s="4"/>
      <c r="L14" t="s">
        <v>270</v>
      </c>
      <c r="M14" s="5">
        <v>4.5119869999999999E-2</v>
      </c>
      <c r="N14" s="69">
        <v>5.8324019818848584E-2</v>
      </c>
    </row>
    <row r="15" spans="1:14" x14ac:dyDescent="0.25">
      <c r="A15" s="15"/>
      <c r="B15" s="53">
        <v>15</v>
      </c>
      <c r="C15" s="17" t="s">
        <v>269</v>
      </c>
      <c r="D15" s="18">
        <v>70.507209999999986</v>
      </c>
      <c r="E15" s="19">
        <v>73.068905999999998</v>
      </c>
      <c r="F15" s="19">
        <f t="shared" si="0"/>
        <v>4.8509323700000015</v>
      </c>
      <c r="G15" s="19">
        <v>0</v>
      </c>
      <c r="H15" s="19">
        <v>4.8509323700000015</v>
      </c>
      <c r="I15" s="20">
        <f t="shared" si="1"/>
        <v>0</v>
      </c>
      <c r="J15" s="21">
        <f t="shared" si="2"/>
        <v>6.6388463103580639E-2</v>
      </c>
      <c r="K15" s="4"/>
      <c r="L15" t="s">
        <v>272</v>
      </c>
      <c r="M15" s="5">
        <v>4.1146549999999997E-2</v>
      </c>
      <c r="N15" s="69">
        <v>5.4466710967325173E-2</v>
      </c>
    </row>
    <row r="16" spans="1:14" x14ac:dyDescent="0.25">
      <c r="A16" s="15"/>
      <c r="B16" s="53">
        <v>16</v>
      </c>
      <c r="C16" s="17" t="s">
        <v>270</v>
      </c>
      <c r="D16" s="18">
        <v>0.67100099999999996</v>
      </c>
      <c r="E16" s="19">
        <v>0.77360700000000004</v>
      </c>
      <c r="F16" s="19">
        <f t="shared" si="0"/>
        <v>4.5119869999999999E-2</v>
      </c>
      <c r="G16" s="19">
        <v>0</v>
      </c>
      <c r="H16" s="19">
        <v>4.5119869999999999E-2</v>
      </c>
      <c r="I16" s="20">
        <f t="shared" si="1"/>
        <v>0</v>
      </c>
      <c r="J16" s="21">
        <f t="shared" si="2"/>
        <v>5.8324019818848584E-2</v>
      </c>
      <c r="K16" s="4"/>
      <c r="L16" t="s">
        <v>256</v>
      </c>
      <c r="M16" s="5">
        <v>6.6769019999999998E-2</v>
      </c>
      <c r="N16" s="69">
        <v>5.3311791125217091E-2</v>
      </c>
    </row>
    <row r="17" spans="1:14" x14ac:dyDescent="0.25">
      <c r="A17" s="15"/>
      <c r="B17" s="53">
        <v>17</v>
      </c>
      <c r="C17" s="17" t="s">
        <v>271</v>
      </c>
      <c r="D17" s="18">
        <v>0.97179200000000021</v>
      </c>
      <c r="E17" s="19">
        <v>0.97179200000000021</v>
      </c>
      <c r="F17" s="19">
        <f t="shared" si="0"/>
        <v>5.7706759999999989E-2</v>
      </c>
      <c r="G17" s="19">
        <v>0</v>
      </c>
      <c r="H17" s="19">
        <v>5.7706759999999989E-2</v>
      </c>
      <c r="I17" s="20">
        <f t="shared" si="1"/>
        <v>0</v>
      </c>
      <c r="J17" s="21">
        <f t="shared" si="2"/>
        <v>5.9381801867066181E-2</v>
      </c>
      <c r="K17" s="4"/>
      <c r="L17" t="s">
        <v>265</v>
      </c>
      <c r="M17" s="5">
        <v>3.1639899999999999E-2</v>
      </c>
      <c r="N17" s="69">
        <v>4.583659289907225E-2</v>
      </c>
    </row>
    <row r="18" spans="1:14" x14ac:dyDescent="0.25">
      <c r="A18" s="15"/>
      <c r="B18" s="53">
        <v>18</v>
      </c>
      <c r="C18" s="17" t="s">
        <v>272</v>
      </c>
      <c r="D18" s="18">
        <v>0.76729499999999995</v>
      </c>
      <c r="E18" s="19">
        <v>0.755444</v>
      </c>
      <c r="F18" s="19">
        <f t="shared" si="0"/>
        <v>4.1146549999999997E-2</v>
      </c>
      <c r="G18" s="19">
        <v>0</v>
      </c>
      <c r="H18" s="19">
        <v>4.1146549999999997E-2</v>
      </c>
      <c r="I18" s="20">
        <f t="shared" si="1"/>
        <v>0</v>
      </c>
      <c r="J18" s="21">
        <f t="shared" si="2"/>
        <v>5.4466710967325173E-2</v>
      </c>
      <c r="K18" s="4"/>
      <c r="L18" t="s">
        <v>279</v>
      </c>
      <c r="M18" s="5">
        <v>2.4323850000000001E-2</v>
      </c>
      <c r="N18" s="69">
        <v>4.403989397335574E-2</v>
      </c>
    </row>
    <row r="19" spans="1:14" x14ac:dyDescent="0.25">
      <c r="A19" s="15"/>
      <c r="B19" s="53">
        <v>20</v>
      </c>
      <c r="C19" s="17" t="s">
        <v>274</v>
      </c>
      <c r="D19" s="18">
        <v>1.5712900000000003</v>
      </c>
      <c r="E19" s="19">
        <v>1.5719030000000003</v>
      </c>
      <c r="F19" s="19">
        <f t="shared" si="0"/>
        <v>4.5566889999999992E-2</v>
      </c>
      <c r="G19" s="19">
        <v>0</v>
      </c>
      <c r="H19" s="19">
        <v>4.5566889999999992E-2</v>
      </c>
      <c r="I19" s="20">
        <f t="shared" si="1"/>
        <v>0</v>
      </c>
      <c r="J19" s="21">
        <f t="shared" si="2"/>
        <v>2.8988359968776689E-2</v>
      </c>
      <c r="K19" s="4"/>
      <c r="L19" t="s">
        <v>274</v>
      </c>
      <c r="M19" s="5">
        <v>4.5566889999999992E-2</v>
      </c>
      <c r="N19" s="69">
        <v>2.8988359968776689E-2</v>
      </c>
    </row>
    <row r="20" spans="1:14" x14ac:dyDescent="0.25">
      <c r="A20" s="15"/>
      <c r="B20" s="53">
        <v>22</v>
      </c>
      <c r="C20" s="17" t="s">
        <v>276</v>
      </c>
      <c r="D20" s="18">
        <v>1.29318</v>
      </c>
      <c r="E20" s="19">
        <v>1.9294229999999994</v>
      </c>
      <c r="F20" s="19">
        <f t="shared" si="0"/>
        <v>0.11303776</v>
      </c>
      <c r="G20" s="19">
        <v>0</v>
      </c>
      <c r="H20" s="19">
        <v>0.11303776</v>
      </c>
      <c r="I20" s="20">
        <f t="shared" si="1"/>
        <v>0</v>
      </c>
      <c r="J20" s="21">
        <f t="shared" si="2"/>
        <v>5.8586302744395621E-2</v>
      </c>
      <c r="K20" s="4"/>
      <c r="L20" t="s">
        <v>260</v>
      </c>
      <c r="M20" s="5">
        <v>4.9971209999999995E-2</v>
      </c>
      <c r="N20" s="69">
        <v>2.0383258803196788E-2</v>
      </c>
    </row>
    <row r="21" spans="1:14" x14ac:dyDescent="0.25">
      <c r="A21" s="15"/>
      <c r="B21" s="53">
        <v>24</v>
      </c>
      <c r="C21" s="17" t="s">
        <v>278</v>
      </c>
      <c r="D21" s="18">
        <v>0.62682300000000002</v>
      </c>
      <c r="E21" s="19">
        <v>0.70718700000000012</v>
      </c>
      <c r="F21" s="19">
        <f t="shared" si="0"/>
        <v>4.2058529999999997E-2</v>
      </c>
      <c r="G21" s="19">
        <v>0</v>
      </c>
      <c r="H21" s="19">
        <v>4.2058529999999997E-2</v>
      </c>
      <c r="I21" s="20">
        <f t="shared" si="1"/>
        <v>0</v>
      </c>
      <c r="J21" s="21">
        <f t="shared" si="2"/>
        <v>5.9472996534155734E-2</v>
      </c>
      <c r="K21" s="4"/>
      <c r="L21" t="s">
        <v>258</v>
      </c>
      <c r="M21" s="5">
        <v>2.7600000000000003E-3</v>
      </c>
      <c r="N21" s="69">
        <v>4.9786333651412693E-3</v>
      </c>
    </row>
    <row r="22" spans="1:14" ht="15.75" thickBot="1" x14ac:dyDescent="0.3">
      <c r="A22" s="22"/>
      <c r="B22" s="54">
        <v>25</v>
      </c>
      <c r="C22" s="24" t="s">
        <v>279</v>
      </c>
      <c r="D22" s="25">
        <v>0.55231400000000008</v>
      </c>
      <c r="E22" s="26">
        <v>0.55231399999999997</v>
      </c>
      <c r="F22" s="26">
        <f t="shared" si="0"/>
        <v>2.4323850000000001E-2</v>
      </c>
      <c r="G22" s="26">
        <v>0</v>
      </c>
      <c r="H22" s="26">
        <v>2.4323850000000001E-2</v>
      </c>
      <c r="I22" s="27">
        <f t="shared" si="1"/>
        <v>0</v>
      </c>
      <c r="J22" s="28">
        <f t="shared" si="2"/>
        <v>4.403989397335574E-2</v>
      </c>
      <c r="K22" s="4"/>
      <c r="L22" t="s">
        <v>257</v>
      </c>
      <c r="M22" s="5">
        <v>0</v>
      </c>
      <c r="N22" s="69">
        <v>0</v>
      </c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8" width="0" hidden="1" customWidth="1"/>
  </cols>
  <sheetData>
    <row r="1" spans="1:11" ht="15.75" x14ac:dyDescent="0.25">
      <c r="A1" s="48">
        <v>103</v>
      </c>
      <c r="B1" s="47" t="s">
        <v>63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1500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85.712795</v>
      </c>
      <c r="E6" s="12">
        <v>90.254554999999996</v>
      </c>
      <c r="F6" s="12">
        <v>5.6819505200000018</v>
      </c>
      <c r="G6" s="12">
        <v>0</v>
      </c>
      <c r="H6" s="12">
        <v>5.6819505200000018</v>
      </c>
      <c r="I6" s="13">
        <v>0</v>
      </c>
      <c r="J6" s="14">
        <v>6.2954723116190672E-2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85.712794999999986</v>
      </c>
      <c r="E7" s="36">
        <f ca="1">SUM(E8:OFFSET(E6,MATCH("PROYECTOS",$A$8:$A$50,0),0))</f>
        <v>90.254554999999982</v>
      </c>
      <c r="F7" s="36">
        <f ca="1">SUM(F8:OFFSET(F6,MATCH("PROYECTOS",$A$8:$A$50,0),0))</f>
        <v>5.6819505199999991</v>
      </c>
      <c r="G7" s="36">
        <f ca="1">SUM(G8:OFFSET(G6,MATCH("PROYECTOS",$A$8:$A$50,0),0))</f>
        <v>0</v>
      </c>
      <c r="H7" s="36">
        <f ca="1">SUM(H8:OFFSET(H6,MATCH("PROYECTOS",$A$8:$A$50,0),0))</f>
        <v>5.6819505199999991</v>
      </c>
      <c r="I7" s="37">
        <f ca="1">IFERROR(G7/E7,0)</f>
        <v>0</v>
      </c>
      <c r="J7" s="38">
        <f ca="1">IFERROR(SUM(G7,H7)/E7,0)</f>
        <v>6.2954723116190645E-2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12.410714999999998</v>
      </c>
      <c r="E8" s="19">
        <v>11.552700999999997</v>
      </c>
      <c r="F8" s="19">
        <f t="shared" ref="F8:F10" si="0">SUM(G8,H8)</f>
        <v>0.64945516999999997</v>
      </c>
      <c r="G8" s="19">
        <v>0</v>
      </c>
      <c r="H8" s="19">
        <v>0.64945516999999997</v>
      </c>
      <c r="I8" s="20">
        <f t="shared" ref="I8:I11" si="1">IFERROR(G8/E8,0)</f>
        <v>0</v>
      </c>
      <c r="J8" s="21">
        <f t="shared" ref="J8:J11" si="2">IFERROR(SUM(G8,H8)/E8,0)</f>
        <v>5.6216738406022981E-2</v>
      </c>
      <c r="K8" s="4"/>
    </row>
    <row r="9" spans="1:11" ht="25.5" x14ac:dyDescent="0.25">
      <c r="A9" s="15"/>
      <c r="B9" s="17">
        <v>3000572</v>
      </c>
      <c r="C9" s="17" t="s">
        <v>1502</v>
      </c>
      <c r="D9" s="18">
        <v>63.645475999999988</v>
      </c>
      <c r="E9" s="19">
        <v>67.303401999999977</v>
      </c>
      <c r="F9" s="19">
        <f t="shared" si="0"/>
        <v>4.3264808099999987</v>
      </c>
      <c r="G9" s="19">
        <v>0</v>
      </c>
      <c r="H9" s="19">
        <v>4.3264808099999987</v>
      </c>
      <c r="I9" s="20">
        <f t="shared" si="1"/>
        <v>0</v>
      </c>
      <c r="J9" s="21">
        <f t="shared" si="2"/>
        <v>6.4283240986837492E-2</v>
      </c>
      <c r="K9" s="4"/>
    </row>
    <row r="10" spans="1:11" ht="51" x14ac:dyDescent="0.25">
      <c r="A10" s="15"/>
      <c r="B10" s="17">
        <v>3000635</v>
      </c>
      <c r="C10" s="17" t="s">
        <v>1503</v>
      </c>
      <c r="D10" s="18">
        <v>9.6566039999999997</v>
      </c>
      <c r="E10" s="19">
        <v>11.398452000000001</v>
      </c>
      <c r="F10" s="19">
        <f t="shared" si="0"/>
        <v>0.70601453999999975</v>
      </c>
      <c r="G10" s="19">
        <v>0</v>
      </c>
      <c r="H10" s="19">
        <v>0.70601453999999975</v>
      </c>
      <c r="I10" s="20">
        <f t="shared" si="1"/>
        <v>0</v>
      </c>
      <c r="J10" s="21">
        <f t="shared" si="2"/>
        <v>6.1939510733562742E-2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1512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5.6216738406022981E-2</v>
      </c>
    </row>
    <row r="18" spans="1:4" ht="25.5" x14ac:dyDescent="0.25">
      <c r="A18" s="15"/>
      <c r="B18" s="17">
        <v>3000572</v>
      </c>
      <c r="C18" s="17" t="s">
        <v>1502</v>
      </c>
      <c r="D18" s="21">
        <v>6.4283240986837492E-2</v>
      </c>
    </row>
    <row r="19" spans="1:4" ht="51.75" thickBot="1" x14ac:dyDescent="0.3">
      <c r="A19" s="22"/>
      <c r="B19" s="24">
        <v>3000635</v>
      </c>
      <c r="C19" s="24" t="s">
        <v>1503</v>
      </c>
      <c r="D19" s="28">
        <v>6.1939510733562742E-2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topLeftCell="A20" workbookViewId="0">
      <selection activeCell="A20" sqref="A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8" width="0" hidden="1" customWidth="1"/>
  </cols>
  <sheetData>
    <row r="1" spans="1:11" ht="15.75" x14ac:dyDescent="0.25">
      <c r="A1" s="48">
        <v>18</v>
      </c>
      <c r="B1" s="47" t="s">
        <v>16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432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390.11086499999988</v>
      </c>
      <c r="E6" s="12">
        <v>411.23928699999999</v>
      </c>
      <c r="F6" s="12">
        <v>41.268435709999977</v>
      </c>
      <c r="G6" s="12">
        <v>0</v>
      </c>
      <c r="H6" s="12">
        <v>41.268435709999977</v>
      </c>
      <c r="I6" s="13">
        <v>0</v>
      </c>
      <c r="J6" s="14">
        <v>0.10035139398050745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390.11086500000005</v>
      </c>
      <c r="E7" s="36">
        <f ca="1">SUM(E8:OFFSET(E6,MATCH("PROYECTOS",$A$8:$A$50,0),0))</f>
        <v>410.98056000000003</v>
      </c>
      <c r="F7" s="36">
        <f ca="1">SUM(F8:OFFSET(F6,MATCH("PROYECTOS",$A$8:$A$50,0),0))</f>
        <v>41.268435710000006</v>
      </c>
      <c r="G7" s="36">
        <f ca="1">SUM(G8:OFFSET(G6,MATCH("PROYECTOS",$A$8:$A$50,0),0))</f>
        <v>0</v>
      </c>
      <c r="H7" s="36">
        <f ca="1">SUM(H8:OFFSET(H6,MATCH("PROYECTOS",$A$8:$A$50,0),0))</f>
        <v>41.268435710000006</v>
      </c>
      <c r="I7" s="37">
        <f ca="1">IFERROR(G7/E7,0)</f>
        <v>0</v>
      </c>
      <c r="J7" s="38">
        <f ca="1">IFERROR(SUM(G7,H7)/E7,0)</f>
        <v>0.10041456878155017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36.254315000000027</v>
      </c>
      <c r="E8" s="19">
        <v>37.132370000000023</v>
      </c>
      <c r="F8" s="19">
        <f t="shared" ref="F8:F25" si="0">SUM(G8,H8)</f>
        <v>1.3735807699999996</v>
      </c>
      <c r="G8" s="19">
        <v>0</v>
      </c>
      <c r="H8" s="19">
        <v>1.3735807699999996</v>
      </c>
      <c r="I8" s="20">
        <f t="shared" ref="I8:I26" si="1">IFERROR(G8/E8,0)</f>
        <v>0</v>
      </c>
      <c r="J8" s="21">
        <f t="shared" ref="J8:J26" si="2">IFERROR(SUM(G8,H8)/E8,0)</f>
        <v>3.6991465128673413E-2</v>
      </c>
      <c r="K8" s="4"/>
    </row>
    <row r="9" spans="1:11" ht="38.25" x14ac:dyDescent="0.25">
      <c r="A9" s="15"/>
      <c r="B9" s="17">
        <v>3000009</v>
      </c>
      <c r="C9" s="17" t="s">
        <v>434</v>
      </c>
      <c r="D9" s="18">
        <v>4.3105029999999989</v>
      </c>
      <c r="E9" s="19">
        <v>4.1231489999999988</v>
      </c>
      <c r="F9" s="19">
        <f t="shared" si="0"/>
        <v>0.40550289000000012</v>
      </c>
      <c r="G9" s="19">
        <v>0</v>
      </c>
      <c r="H9" s="19">
        <v>0.40550289000000012</v>
      </c>
      <c r="I9" s="20">
        <f t="shared" si="1"/>
        <v>0</v>
      </c>
      <c r="J9" s="21">
        <f t="shared" si="2"/>
        <v>9.8347862277109135E-2</v>
      </c>
      <c r="K9" s="4"/>
    </row>
    <row r="10" spans="1:11" ht="38.25" x14ac:dyDescent="0.25">
      <c r="A10" s="15"/>
      <c r="B10" s="17">
        <v>3000010</v>
      </c>
      <c r="C10" s="17" t="s">
        <v>435</v>
      </c>
      <c r="D10" s="18">
        <v>3.1374940000000002</v>
      </c>
      <c r="E10" s="19">
        <v>3.5453150000000004</v>
      </c>
      <c r="F10" s="19">
        <f t="shared" si="0"/>
        <v>0.13227288000000001</v>
      </c>
      <c r="G10" s="19">
        <v>0</v>
      </c>
      <c r="H10" s="19">
        <v>0.13227288000000001</v>
      </c>
      <c r="I10" s="20">
        <f t="shared" si="1"/>
        <v>0</v>
      </c>
      <c r="J10" s="21">
        <f t="shared" si="2"/>
        <v>3.7309203836612542E-2</v>
      </c>
      <c r="K10" s="4"/>
    </row>
    <row r="11" spans="1:11" ht="25.5" x14ac:dyDescent="0.25">
      <c r="A11" s="15"/>
      <c r="B11" s="17">
        <v>3000011</v>
      </c>
      <c r="C11" s="17" t="s">
        <v>436</v>
      </c>
      <c r="D11" s="18">
        <v>15.218870000000004</v>
      </c>
      <c r="E11" s="19">
        <v>15.978359000000005</v>
      </c>
      <c r="F11" s="19">
        <f t="shared" si="0"/>
        <v>1.3005603999999999</v>
      </c>
      <c r="G11" s="19">
        <v>0</v>
      </c>
      <c r="H11" s="19">
        <v>1.3005603999999999</v>
      </c>
      <c r="I11" s="20">
        <f t="shared" si="1"/>
        <v>0</v>
      </c>
      <c r="J11" s="21">
        <f t="shared" si="2"/>
        <v>8.139511698291417E-2</v>
      </c>
      <c r="K11" s="4"/>
    </row>
    <row r="12" spans="1:11" ht="25.5" x14ac:dyDescent="0.25">
      <c r="A12" s="15"/>
      <c r="B12" s="17">
        <v>3000012</v>
      </c>
      <c r="C12" s="17" t="s">
        <v>437</v>
      </c>
      <c r="D12" s="18">
        <v>9.1868160000000003</v>
      </c>
      <c r="E12" s="19">
        <v>10.787524000000003</v>
      </c>
      <c r="F12" s="19">
        <f t="shared" si="0"/>
        <v>0.5554169699999999</v>
      </c>
      <c r="G12" s="19">
        <v>0</v>
      </c>
      <c r="H12" s="19">
        <v>0.5554169699999999</v>
      </c>
      <c r="I12" s="20">
        <f t="shared" si="1"/>
        <v>0</v>
      </c>
      <c r="J12" s="21">
        <f t="shared" si="2"/>
        <v>5.1486974212061984E-2</v>
      </c>
      <c r="K12" s="4"/>
    </row>
    <row r="13" spans="1:11" ht="25.5" x14ac:dyDescent="0.25">
      <c r="A13" s="15"/>
      <c r="B13" s="17">
        <v>3000013</v>
      </c>
      <c r="C13" s="17" t="s">
        <v>438</v>
      </c>
      <c r="D13" s="18">
        <v>10.989528999999996</v>
      </c>
      <c r="E13" s="19">
        <v>11.148097</v>
      </c>
      <c r="F13" s="19">
        <f t="shared" si="0"/>
        <v>0.77782936999999963</v>
      </c>
      <c r="G13" s="19">
        <v>0</v>
      </c>
      <c r="H13" s="19">
        <v>0.77782936999999963</v>
      </c>
      <c r="I13" s="20">
        <f t="shared" si="1"/>
        <v>0</v>
      </c>
      <c r="J13" s="21">
        <f t="shared" si="2"/>
        <v>6.9772389852725505E-2</v>
      </c>
      <c r="K13" s="4"/>
    </row>
    <row r="14" spans="1:11" ht="25.5" x14ac:dyDescent="0.25">
      <c r="A14" s="15"/>
      <c r="B14" s="17">
        <v>3000014</v>
      </c>
      <c r="C14" s="17" t="s">
        <v>439</v>
      </c>
      <c r="D14" s="18">
        <v>4.0535379999999996</v>
      </c>
      <c r="E14" s="19">
        <v>4.3417519999999987</v>
      </c>
      <c r="F14" s="19">
        <f t="shared" si="0"/>
        <v>0.26795352999999994</v>
      </c>
      <c r="G14" s="19">
        <v>0</v>
      </c>
      <c r="H14" s="19">
        <v>0.26795352999999994</v>
      </c>
      <c r="I14" s="20">
        <f t="shared" si="1"/>
        <v>0</v>
      </c>
      <c r="J14" s="21">
        <f t="shared" si="2"/>
        <v>6.1715530965379878E-2</v>
      </c>
      <c r="K14" s="4"/>
    </row>
    <row r="15" spans="1:11" ht="38.25" x14ac:dyDescent="0.25">
      <c r="A15" s="15"/>
      <c r="B15" s="17">
        <v>3000015</v>
      </c>
      <c r="C15" s="17" t="s">
        <v>440</v>
      </c>
      <c r="D15" s="18">
        <v>44.686905999999993</v>
      </c>
      <c r="E15" s="19">
        <v>45.619739000000017</v>
      </c>
      <c r="F15" s="19">
        <f t="shared" si="0"/>
        <v>7.4857167000000002</v>
      </c>
      <c r="G15" s="19">
        <v>0</v>
      </c>
      <c r="H15" s="19">
        <v>7.4857167000000002</v>
      </c>
      <c r="I15" s="20">
        <f t="shared" si="1"/>
        <v>0</v>
      </c>
      <c r="J15" s="21">
        <f t="shared" si="2"/>
        <v>0.16408942409775729</v>
      </c>
      <c r="K15" s="4"/>
    </row>
    <row r="16" spans="1:11" ht="25.5" x14ac:dyDescent="0.25">
      <c r="A16" s="15"/>
      <c r="B16" s="17">
        <v>3000016</v>
      </c>
      <c r="C16" s="17" t="s">
        <v>441</v>
      </c>
      <c r="D16" s="18">
        <v>83.252559999999988</v>
      </c>
      <c r="E16" s="19">
        <v>89.439379999999929</v>
      </c>
      <c r="F16" s="19">
        <f t="shared" si="0"/>
        <v>8.0954465499999948</v>
      </c>
      <c r="G16" s="19">
        <v>0</v>
      </c>
      <c r="H16" s="19">
        <v>8.0954465499999948</v>
      </c>
      <c r="I16" s="20">
        <f t="shared" si="1"/>
        <v>0</v>
      </c>
      <c r="J16" s="21">
        <f t="shared" si="2"/>
        <v>9.0513223034417292E-2</v>
      </c>
      <c r="K16" s="4"/>
    </row>
    <row r="17" spans="1:11" ht="25.5" x14ac:dyDescent="0.25">
      <c r="A17" s="15"/>
      <c r="B17" s="17">
        <v>3000017</v>
      </c>
      <c r="C17" s="17" t="s">
        <v>442</v>
      </c>
      <c r="D17" s="18">
        <v>42.074850000000026</v>
      </c>
      <c r="E17" s="19">
        <v>47.245438000000036</v>
      </c>
      <c r="F17" s="19">
        <f t="shared" si="0"/>
        <v>9.1908569999999976</v>
      </c>
      <c r="G17" s="19">
        <v>0</v>
      </c>
      <c r="H17" s="19">
        <v>9.1908569999999976</v>
      </c>
      <c r="I17" s="20">
        <f t="shared" si="1"/>
        <v>0</v>
      </c>
      <c r="J17" s="21">
        <f t="shared" si="2"/>
        <v>0.19453427439914919</v>
      </c>
      <c r="K17" s="4"/>
    </row>
    <row r="18" spans="1:11" x14ac:dyDescent="0.25">
      <c r="A18" s="15"/>
      <c r="B18" s="17">
        <v>3000680</v>
      </c>
      <c r="C18" s="17" t="s">
        <v>443</v>
      </c>
      <c r="D18" s="18">
        <v>46.752901000000016</v>
      </c>
      <c r="E18" s="19">
        <v>49.238076999999983</v>
      </c>
      <c r="F18" s="19">
        <f t="shared" si="0"/>
        <v>4.4915570700000016</v>
      </c>
      <c r="G18" s="19">
        <v>0</v>
      </c>
      <c r="H18" s="19">
        <v>4.4915570700000016</v>
      </c>
      <c r="I18" s="20">
        <f t="shared" si="1"/>
        <v>0</v>
      </c>
      <c r="J18" s="21">
        <f t="shared" si="2"/>
        <v>9.1221212193157E-2</v>
      </c>
      <c r="K18" s="4"/>
    </row>
    <row r="19" spans="1:11" x14ac:dyDescent="0.25">
      <c r="A19" s="15"/>
      <c r="B19" s="17">
        <v>3000681</v>
      </c>
      <c r="C19" s="17" t="s">
        <v>444</v>
      </c>
      <c r="D19" s="18">
        <v>25.261465999999999</v>
      </c>
      <c r="E19" s="19">
        <v>26.215005999999988</v>
      </c>
      <c r="F19" s="19">
        <f t="shared" si="0"/>
        <v>2.1906592499999999</v>
      </c>
      <c r="G19" s="19">
        <v>0</v>
      </c>
      <c r="H19" s="19">
        <v>2.1906592499999999</v>
      </c>
      <c r="I19" s="20">
        <f t="shared" si="1"/>
        <v>0</v>
      </c>
      <c r="J19" s="21">
        <f t="shared" si="2"/>
        <v>8.3565086729333604E-2</v>
      </c>
      <c r="K19" s="4"/>
    </row>
    <row r="20" spans="1:11" x14ac:dyDescent="0.25">
      <c r="A20" s="15"/>
      <c r="B20" s="17">
        <v>3000682</v>
      </c>
      <c r="C20" s="17" t="s">
        <v>445</v>
      </c>
      <c r="D20" s="18">
        <v>17.683214999999993</v>
      </c>
      <c r="E20" s="19">
        <v>18.504376999999991</v>
      </c>
      <c r="F20" s="19">
        <f t="shared" si="0"/>
        <v>1.57717558</v>
      </c>
      <c r="G20" s="19">
        <v>0</v>
      </c>
      <c r="H20" s="19">
        <v>1.57717558</v>
      </c>
      <c r="I20" s="20">
        <f t="shared" si="1"/>
        <v>0</v>
      </c>
      <c r="J20" s="21">
        <f t="shared" si="2"/>
        <v>8.5232568489066171E-2</v>
      </c>
      <c r="K20" s="4"/>
    </row>
    <row r="21" spans="1:11" ht="76.5" x14ac:dyDescent="0.25">
      <c r="A21" s="15"/>
      <c r="B21" s="17">
        <v>3043987</v>
      </c>
      <c r="C21" s="17" t="s">
        <v>446</v>
      </c>
      <c r="D21" s="18">
        <v>20.945498000000008</v>
      </c>
      <c r="E21" s="19">
        <v>20.824063000000006</v>
      </c>
      <c r="F21" s="19">
        <f t="shared" si="0"/>
        <v>1.5595062</v>
      </c>
      <c r="G21" s="19">
        <v>0</v>
      </c>
      <c r="H21" s="19">
        <v>1.5595062</v>
      </c>
      <c r="I21" s="20">
        <f t="shared" si="1"/>
        <v>0</v>
      </c>
      <c r="J21" s="21">
        <f t="shared" si="2"/>
        <v>7.4889621684298566E-2</v>
      </c>
      <c r="K21" s="4"/>
    </row>
    <row r="22" spans="1:11" ht="89.25" x14ac:dyDescent="0.25">
      <c r="A22" s="15"/>
      <c r="B22" s="17">
        <v>3043988</v>
      </c>
      <c r="C22" s="17" t="s">
        <v>447</v>
      </c>
      <c r="D22" s="18">
        <v>9.2932520000000007</v>
      </c>
      <c r="E22" s="19">
        <v>9.5914390000000012</v>
      </c>
      <c r="F22" s="19">
        <f t="shared" si="0"/>
        <v>0.76307754999999988</v>
      </c>
      <c r="G22" s="19">
        <v>0</v>
      </c>
      <c r="H22" s="19">
        <v>0.76307754999999988</v>
      </c>
      <c r="I22" s="20">
        <f t="shared" si="1"/>
        <v>0</v>
      </c>
      <c r="J22" s="21">
        <f t="shared" si="2"/>
        <v>7.9558192467261674E-2</v>
      </c>
      <c r="K22" s="4"/>
    </row>
    <row r="23" spans="1:11" ht="89.25" x14ac:dyDescent="0.25">
      <c r="A23" s="15"/>
      <c r="B23" s="17">
        <v>3043989</v>
      </c>
      <c r="C23" s="17" t="s">
        <v>448</v>
      </c>
      <c r="D23" s="18">
        <v>5.0330520000000005</v>
      </c>
      <c r="E23" s="19">
        <v>5.0920510000000014</v>
      </c>
      <c r="F23" s="19">
        <f t="shared" si="0"/>
        <v>0.34454410999999996</v>
      </c>
      <c r="G23" s="19">
        <v>0</v>
      </c>
      <c r="H23" s="19">
        <v>0.34454410999999996</v>
      </c>
      <c r="I23" s="20">
        <f t="shared" si="1"/>
        <v>0</v>
      </c>
      <c r="J23" s="21">
        <f t="shared" si="2"/>
        <v>6.7663130239661751E-2</v>
      </c>
      <c r="K23" s="4"/>
    </row>
    <row r="24" spans="1:11" ht="63.75" x14ac:dyDescent="0.25">
      <c r="A24" s="15"/>
      <c r="B24" s="17">
        <v>3043990</v>
      </c>
      <c r="C24" s="17" t="s">
        <v>449</v>
      </c>
      <c r="D24" s="18">
        <v>2.2253810000000005</v>
      </c>
      <c r="E24" s="19">
        <v>2.4060100000000002</v>
      </c>
      <c r="F24" s="19">
        <f t="shared" si="0"/>
        <v>0.16640154999999998</v>
      </c>
      <c r="G24" s="19">
        <v>0</v>
      </c>
      <c r="H24" s="19">
        <v>0.16640154999999998</v>
      </c>
      <c r="I24" s="20">
        <f t="shared" si="1"/>
        <v>0</v>
      </c>
      <c r="J24" s="21">
        <f t="shared" si="2"/>
        <v>6.9160789024152E-2</v>
      </c>
      <c r="K24" s="4"/>
    </row>
    <row r="25" spans="1:11" ht="25.5" x14ac:dyDescent="0.25">
      <c r="A25" s="15"/>
      <c r="B25" s="17">
        <v>3043997</v>
      </c>
      <c r="C25" s="17" t="s">
        <v>450</v>
      </c>
      <c r="D25" s="18">
        <v>9.7507190000000001</v>
      </c>
      <c r="E25" s="19">
        <v>9.7484140000000004</v>
      </c>
      <c r="F25" s="19">
        <f t="shared" si="0"/>
        <v>0.59037734000000008</v>
      </c>
      <c r="G25" s="19">
        <v>0</v>
      </c>
      <c r="H25" s="19">
        <v>0.59037734000000008</v>
      </c>
      <c r="I25" s="20">
        <f t="shared" si="1"/>
        <v>0</v>
      </c>
      <c r="J25" s="21">
        <f t="shared" si="2"/>
        <v>6.0561373368016591E-2</v>
      </c>
      <c r="K25" s="4"/>
    </row>
    <row r="26" spans="1:11" ht="15.75" thickBot="1" x14ac:dyDescent="0.3">
      <c r="A26" s="39" t="s">
        <v>299</v>
      </c>
      <c r="B26" s="41"/>
      <c r="C26" s="41"/>
      <c r="D26" s="42">
        <f ca="1">OFFSET(D26,-MATCH("PROYECTOS",$A$8:$A$50,0)-1,0)-(OFFSET(D26,-MATCH("PROYECTOS",$A$8:$A$50,0),0))</f>
        <v>0</v>
      </c>
      <c r="E26" s="43">
        <f t="shared" ref="E26:H26" ca="1" si="3">OFFSET(E26,-MATCH("PROYECTOS",$A$8:$A$50,0)-1,0)-(OFFSET(E26,-MATCH("PROYECTOS",$A$8:$A$50,0),0))</f>
        <v>0.25872699999996485</v>
      </c>
      <c r="F26" s="43">
        <f t="shared" ca="1" si="3"/>
        <v>0</v>
      </c>
      <c r="G26" s="43">
        <f t="shared" ca="1" si="3"/>
        <v>0</v>
      </c>
      <c r="H26" s="43">
        <f t="shared" ca="1" si="3"/>
        <v>0</v>
      </c>
      <c r="I26" s="44">
        <f t="shared" ca="1" si="1"/>
        <v>0</v>
      </c>
      <c r="J26" s="45">
        <f t="shared" ca="1" si="2"/>
        <v>0</v>
      </c>
      <c r="K26" s="4"/>
    </row>
    <row r="27" spans="1:11" ht="15.75" thickBot="1" x14ac:dyDescent="0.3"/>
    <row r="28" spans="1:11" ht="15.75" thickBot="1" x14ac:dyDescent="0.3">
      <c r="A28" s="85" t="s">
        <v>321</v>
      </c>
      <c r="B28" s="86"/>
      <c r="C28" s="86"/>
      <c r="D28" s="87"/>
    </row>
    <row r="29" spans="1:11" ht="15.75" thickBot="1" x14ac:dyDescent="0.3">
      <c r="A29" s="1" t="s">
        <v>460</v>
      </c>
    </row>
    <row r="30" spans="1:11" ht="45" customHeight="1" x14ac:dyDescent="0.25">
      <c r="A30" s="78" t="s">
        <v>323</v>
      </c>
      <c r="B30" s="79"/>
      <c r="C30" s="79"/>
      <c r="D30" s="90" t="s">
        <v>324</v>
      </c>
    </row>
    <row r="31" spans="1:11" ht="15.75" thickBot="1" x14ac:dyDescent="0.3">
      <c r="A31" s="88"/>
      <c r="B31" s="89"/>
      <c r="C31" s="89"/>
      <c r="D31" s="91"/>
    </row>
    <row r="32" spans="1:11" x14ac:dyDescent="0.25">
      <c r="A32" s="15"/>
      <c r="B32" s="17">
        <v>3000001</v>
      </c>
      <c r="C32" s="17" t="s">
        <v>281</v>
      </c>
      <c r="D32" s="21">
        <v>3.6991465128673413E-2</v>
      </c>
    </row>
    <row r="33" spans="1:4" ht="38.25" x14ac:dyDescent="0.25">
      <c r="A33" s="15"/>
      <c r="B33" s="17">
        <v>3000009</v>
      </c>
      <c r="C33" s="17" t="s">
        <v>434</v>
      </c>
      <c r="D33" s="21">
        <v>9.8347862277109135E-2</v>
      </c>
    </row>
    <row r="34" spans="1:4" ht="38.25" x14ac:dyDescent="0.25">
      <c r="A34" s="15"/>
      <c r="B34" s="17">
        <v>3000010</v>
      </c>
      <c r="C34" s="17" t="s">
        <v>435</v>
      </c>
      <c r="D34" s="21">
        <v>3.7309203836612542E-2</v>
      </c>
    </row>
    <row r="35" spans="1:4" ht="25.5" x14ac:dyDescent="0.25">
      <c r="A35" s="15"/>
      <c r="B35" s="17">
        <v>3000011</v>
      </c>
      <c r="C35" s="17" t="s">
        <v>436</v>
      </c>
      <c r="D35" s="21">
        <v>8.139511698291417E-2</v>
      </c>
    </row>
    <row r="36" spans="1:4" ht="25.5" x14ac:dyDescent="0.25">
      <c r="A36" s="15"/>
      <c r="B36" s="17">
        <v>3000012</v>
      </c>
      <c r="C36" s="17" t="s">
        <v>437</v>
      </c>
      <c r="D36" s="21">
        <v>5.1486974212061984E-2</v>
      </c>
    </row>
    <row r="37" spans="1:4" ht="25.5" x14ac:dyDescent="0.25">
      <c r="A37" s="15"/>
      <c r="B37" s="17">
        <v>3000013</v>
      </c>
      <c r="C37" s="17" t="s">
        <v>438</v>
      </c>
      <c r="D37" s="21">
        <v>6.9772389852725505E-2</v>
      </c>
    </row>
    <row r="38" spans="1:4" ht="25.5" x14ac:dyDescent="0.25">
      <c r="A38" s="15"/>
      <c r="B38" s="17">
        <v>3000014</v>
      </c>
      <c r="C38" s="17" t="s">
        <v>439</v>
      </c>
      <c r="D38" s="21">
        <v>6.1715530965379878E-2</v>
      </c>
    </row>
    <row r="39" spans="1:4" ht="25.5" x14ac:dyDescent="0.25">
      <c r="A39" s="15"/>
      <c r="B39" s="17">
        <v>3000016</v>
      </c>
      <c r="C39" s="17" t="s">
        <v>441</v>
      </c>
      <c r="D39" s="21">
        <v>9.0513223034417292E-2</v>
      </c>
    </row>
    <row r="40" spans="1:4" x14ac:dyDescent="0.25">
      <c r="A40" s="15"/>
      <c r="B40" s="17">
        <v>3000680</v>
      </c>
      <c r="C40" s="17" t="s">
        <v>443</v>
      </c>
      <c r="D40" s="21">
        <v>9.1221212193157E-2</v>
      </c>
    </row>
    <row r="41" spans="1:4" x14ac:dyDescent="0.25">
      <c r="A41" s="15"/>
      <c r="B41" s="17">
        <v>3000681</v>
      </c>
      <c r="C41" s="17" t="s">
        <v>444</v>
      </c>
      <c r="D41" s="21">
        <v>8.3565086729333604E-2</v>
      </c>
    </row>
    <row r="42" spans="1:4" x14ac:dyDescent="0.25">
      <c r="A42" s="15"/>
      <c r="B42" s="17">
        <v>3000682</v>
      </c>
      <c r="C42" s="17" t="s">
        <v>445</v>
      </c>
      <c r="D42" s="21">
        <v>8.5232568489066171E-2</v>
      </c>
    </row>
    <row r="43" spans="1:4" ht="76.5" x14ac:dyDescent="0.25">
      <c r="A43" s="15"/>
      <c r="B43" s="17">
        <v>3043987</v>
      </c>
      <c r="C43" s="17" t="s">
        <v>446</v>
      </c>
      <c r="D43" s="21">
        <v>7.4889621684298566E-2</v>
      </c>
    </row>
    <row r="44" spans="1:4" ht="89.25" x14ac:dyDescent="0.25">
      <c r="A44" s="15"/>
      <c r="B44" s="17">
        <v>3043988</v>
      </c>
      <c r="C44" s="17" t="s">
        <v>447</v>
      </c>
      <c r="D44" s="21">
        <v>7.9558192467261674E-2</v>
      </c>
    </row>
    <row r="45" spans="1:4" ht="89.25" x14ac:dyDescent="0.25">
      <c r="A45" s="15"/>
      <c r="B45" s="17">
        <v>3043989</v>
      </c>
      <c r="C45" s="17" t="s">
        <v>448</v>
      </c>
      <c r="D45" s="21">
        <v>6.7663130239661751E-2</v>
      </c>
    </row>
    <row r="46" spans="1:4" ht="63.75" x14ac:dyDescent="0.25">
      <c r="A46" s="15"/>
      <c r="B46" s="17">
        <v>3043990</v>
      </c>
      <c r="C46" s="17" t="s">
        <v>449</v>
      </c>
      <c r="D46" s="21">
        <v>6.9160789024152E-2</v>
      </c>
    </row>
    <row r="47" spans="1:4" ht="26.25" thickBot="1" x14ac:dyDescent="0.3">
      <c r="A47" s="22"/>
      <c r="B47" s="24">
        <v>3043997</v>
      </c>
      <c r="C47" s="24" t="s">
        <v>450</v>
      </c>
      <c r="D47" s="28">
        <v>6.0561373368016591E-2</v>
      </c>
    </row>
  </sheetData>
  <mergeCells count="10">
    <mergeCell ref="A28:D28"/>
    <mergeCell ref="A30:C31"/>
    <mergeCell ref="D30:D31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103</v>
      </c>
      <c r="B1" s="47" t="s">
        <v>63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1501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85.712795</v>
      </c>
      <c r="I6" s="12">
        <v>90.254554999999996</v>
      </c>
      <c r="J6" s="12">
        <v>5.6819505200000018</v>
      </c>
      <c r="K6" s="12">
        <v>0</v>
      </c>
      <c r="L6" s="12">
        <v>5.6819505200000018</v>
      </c>
      <c r="M6" s="13">
        <v>0</v>
      </c>
      <c r="N6" s="14">
        <v>6.2954723116190672E-2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85.712795000000014</v>
      </c>
      <c r="I7" s="36">
        <f ca="1">SUM(I8:OFFSET(I6,MATCH("PROYECTOS",$A$8:$A$50,0),0))</f>
        <v>90.254554999999982</v>
      </c>
      <c r="J7" s="36">
        <f ca="1">SUM(J8:OFFSET(J6,MATCH("PROYECTOS",$A$8:$A$50,0),0))</f>
        <v>5.68195052</v>
      </c>
      <c r="K7" s="36">
        <f ca="1">SUM(K8:OFFSET(K6,MATCH("PROYECTOS",$A$8:$A$50,0),0))</f>
        <v>0</v>
      </c>
      <c r="L7" s="36">
        <f ca="1">SUM(L8:OFFSET(L6,MATCH("PROYECTOS",$A$8:$A$50,0),0))</f>
        <v>5.68195052</v>
      </c>
      <c r="M7" s="37">
        <f ca="1">IFERROR(K7/I7,0)</f>
        <v>0</v>
      </c>
      <c r="N7" s="38">
        <f ca="1">IFERROR(SUM(K7,L7)/I7,0)</f>
        <v>6.2954723116190658E-2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12.353190999999999</v>
      </c>
      <c r="I8" s="19">
        <v>11.495177</v>
      </c>
      <c r="J8" s="19">
        <f t="shared" ref="J8:J16" si="0">SUM(K8,L8)</f>
        <v>0.64945516999999997</v>
      </c>
      <c r="K8" s="19">
        <v>0</v>
      </c>
      <c r="L8" s="19">
        <v>0.64945516999999997</v>
      </c>
      <c r="M8" s="20">
        <f t="shared" ref="M8:M17" si="1">IFERROR(K8/I8,0)</f>
        <v>0</v>
      </c>
      <c r="N8" s="21">
        <f t="shared" ref="N8:N17" si="2">IFERROR(SUM(K8,L8)/I8,0)</f>
        <v>5.6498057402682877E-2</v>
      </c>
      <c r="O8" s="68">
        <v>0.86233177000000005</v>
      </c>
      <c r="P8" s="19">
        <v>460</v>
      </c>
      <c r="Q8" s="21">
        <f>IFERROR(P8/O8,0)</f>
        <v>533.43737990773548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5.7523999999999999E-2</v>
      </c>
      <c r="I9" s="19">
        <v>5.7523999999999999E-2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6" si="3">IFERROR(P9/O9,0)</f>
        <v>0</v>
      </c>
    </row>
    <row r="10" spans="1:17" ht="25.5" x14ac:dyDescent="0.25">
      <c r="A10" s="15"/>
      <c r="B10" s="17">
        <v>5004301</v>
      </c>
      <c r="C10" s="17" t="s">
        <v>1504</v>
      </c>
      <c r="D10" s="66">
        <v>3000572</v>
      </c>
      <c r="E10" s="17" t="s">
        <v>1502</v>
      </c>
      <c r="F10" s="67">
        <v>63</v>
      </c>
      <c r="G10" s="17" t="s">
        <v>833</v>
      </c>
      <c r="H10" s="18">
        <v>60.908945999999993</v>
      </c>
      <c r="I10" s="19">
        <v>62.128379999999986</v>
      </c>
      <c r="J10" s="19">
        <f t="shared" si="0"/>
        <v>3.8432586199999994</v>
      </c>
      <c r="K10" s="19">
        <v>0</v>
      </c>
      <c r="L10" s="19">
        <v>3.8432586199999994</v>
      </c>
      <c r="M10" s="20">
        <f t="shared" si="1"/>
        <v>0</v>
      </c>
      <c r="N10" s="21">
        <f t="shared" si="2"/>
        <v>6.1859952247266072E-2</v>
      </c>
      <c r="O10" s="68">
        <v>3.9796889699999993</v>
      </c>
      <c r="P10" s="19">
        <v>2</v>
      </c>
      <c r="Q10" s="21">
        <f t="shared" si="3"/>
        <v>0.50255183635619649</v>
      </c>
    </row>
    <row r="11" spans="1:17" ht="51" x14ac:dyDescent="0.25">
      <c r="A11" s="15"/>
      <c r="B11" s="17">
        <v>5004945</v>
      </c>
      <c r="C11" s="17" t="s">
        <v>1505</v>
      </c>
      <c r="D11" s="66">
        <v>3000635</v>
      </c>
      <c r="E11" s="17" t="s">
        <v>1503</v>
      </c>
      <c r="F11" s="67">
        <v>86</v>
      </c>
      <c r="G11" s="17" t="s">
        <v>504</v>
      </c>
      <c r="H11" s="18">
        <v>1.1155979999999999</v>
      </c>
      <c r="I11" s="19">
        <v>2.3935079999999997</v>
      </c>
      <c r="J11" s="19">
        <f t="shared" si="0"/>
        <v>7.9219560000000008E-2</v>
      </c>
      <c r="K11" s="19">
        <v>0</v>
      </c>
      <c r="L11" s="19">
        <v>7.9219560000000008E-2</v>
      </c>
      <c r="M11" s="20">
        <f t="shared" si="1"/>
        <v>0</v>
      </c>
      <c r="N11" s="21">
        <f t="shared" si="2"/>
        <v>3.3097679222296318E-2</v>
      </c>
      <c r="O11" s="68">
        <v>8.2388500000000003E-2</v>
      </c>
      <c r="P11" s="19">
        <v>1250</v>
      </c>
      <c r="Q11" s="21">
        <f t="shared" si="3"/>
        <v>15172.02036692014</v>
      </c>
    </row>
    <row r="12" spans="1:17" ht="51" x14ac:dyDescent="0.25">
      <c r="A12" s="15"/>
      <c r="B12" s="17">
        <v>5004946</v>
      </c>
      <c r="C12" s="17" t="s">
        <v>1506</v>
      </c>
      <c r="D12" s="66">
        <v>3000635</v>
      </c>
      <c r="E12" s="17" t="s">
        <v>1503</v>
      </c>
      <c r="F12" s="67">
        <v>86</v>
      </c>
      <c r="G12" s="17" t="s">
        <v>504</v>
      </c>
      <c r="H12" s="18">
        <v>5.6094869999999997</v>
      </c>
      <c r="I12" s="19">
        <v>5.6612200000000001</v>
      </c>
      <c r="J12" s="19">
        <f t="shared" si="0"/>
        <v>0.44122099999999997</v>
      </c>
      <c r="K12" s="19">
        <v>0</v>
      </c>
      <c r="L12" s="19">
        <v>0.44122099999999997</v>
      </c>
      <c r="M12" s="20">
        <f t="shared" si="1"/>
        <v>0</v>
      </c>
      <c r="N12" s="21">
        <f t="shared" si="2"/>
        <v>7.7937441046276243E-2</v>
      </c>
      <c r="O12" s="68">
        <v>0.42571970999999997</v>
      </c>
      <c r="P12" s="19">
        <v>834</v>
      </c>
      <c r="Q12" s="21">
        <f t="shared" si="3"/>
        <v>1959.035441417547</v>
      </c>
    </row>
    <row r="13" spans="1:17" ht="51" x14ac:dyDescent="0.25">
      <c r="A13" s="15"/>
      <c r="B13" s="17">
        <v>5004947</v>
      </c>
      <c r="C13" s="17" t="s">
        <v>1507</v>
      </c>
      <c r="D13" s="66">
        <v>3000635</v>
      </c>
      <c r="E13" s="17" t="s">
        <v>1503</v>
      </c>
      <c r="F13" s="67">
        <v>86</v>
      </c>
      <c r="G13" s="17" t="s">
        <v>504</v>
      </c>
      <c r="H13" s="18">
        <v>1.045309</v>
      </c>
      <c r="I13" s="19">
        <v>1.045309</v>
      </c>
      <c r="J13" s="19">
        <f t="shared" si="0"/>
        <v>7.5383059999999988E-2</v>
      </c>
      <c r="K13" s="19">
        <v>0</v>
      </c>
      <c r="L13" s="19">
        <v>7.5383059999999988E-2</v>
      </c>
      <c r="M13" s="20">
        <f t="shared" si="1"/>
        <v>0</v>
      </c>
      <c r="N13" s="21">
        <f t="shared" si="2"/>
        <v>7.2115575394452722E-2</v>
      </c>
      <c r="O13" s="68">
        <v>8.0300129999999997E-2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5005589</v>
      </c>
      <c r="C14" s="17" t="s">
        <v>1508</v>
      </c>
      <c r="D14" s="66">
        <v>3000635</v>
      </c>
      <c r="E14" s="17" t="s">
        <v>1503</v>
      </c>
      <c r="F14" s="67">
        <v>86</v>
      </c>
      <c r="G14" s="17" t="s">
        <v>504</v>
      </c>
      <c r="H14" s="18">
        <v>0.80564199999999997</v>
      </c>
      <c r="I14" s="19">
        <v>1.0948990000000001</v>
      </c>
      <c r="J14" s="19">
        <f t="shared" si="0"/>
        <v>3.8673399999999997E-2</v>
      </c>
      <c r="K14" s="19">
        <v>0</v>
      </c>
      <c r="L14" s="19">
        <v>3.8673399999999997E-2</v>
      </c>
      <c r="M14" s="20">
        <f t="shared" si="1"/>
        <v>0</v>
      </c>
      <c r="N14" s="21">
        <f t="shared" si="2"/>
        <v>3.5321431474501293E-2</v>
      </c>
      <c r="O14" s="68">
        <v>0.24342911000000003</v>
      </c>
      <c r="P14" s="19">
        <v>535</v>
      </c>
      <c r="Q14" s="21">
        <f t="shared" si="3"/>
        <v>2197.7650906253566</v>
      </c>
    </row>
    <row r="15" spans="1:17" ht="51" x14ac:dyDescent="0.25">
      <c r="A15" s="15"/>
      <c r="B15" s="17">
        <v>5005590</v>
      </c>
      <c r="C15" s="17" t="s">
        <v>1509</v>
      </c>
      <c r="D15" s="66">
        <v>3000635</v>
      </c>
      <c r="E15" s="17" t="s">
        <v>1503</v>
      </c>
      <c r="F15" s="67">
        <v>86</v>
      </c>
      <c r="G15" s="17" t="s">
        <v>504</v>
      </c>
      <c r="H15" s="18">
        <v>1.0805680000000002</v>
      </c>
      <c r="I15" s="19">
        <v>1.2035160000000003</v>
      </c>
      <c r="J15" s="19">
        <f t="shared" si="0"/>
        <v>7.1517520000000001E-2</v>
      </c>
      <c r="K15" s="19">
        <v>0</v>
      </c>
      <c r="L15" s="19">
        <v>7.1517520000000001E-2</v>
      </c>
      <c r="M15" s="20">
        <f t="shared" si="1"/>
        <v>0</v>
      </c>
      <c r="N15" s="21">
        <f t="shared" si="2"/>
        <v>5.9423821536232165E-2</v>
      </c>
      <c r="O15" s="68">
        <v>7.7715529999999991E-2</v>
      </c>
      <c r="P15" s="19">
        <v>50</v>
      </c>
      <c r="Q15" s="21">
        <f t="shared" si="3"/>
        <v>643.372051892331</v>
      </c>
    </row>
    <row r="16" spans="1:17" ht="25.5" x14ac:dyDescent="0.25">
      <c r="A16" s="15"/>
      <c r="B16" s="17">
        <v>5005591</v>
      </c>
      <c r="C16" s="17" t="s">
        <v>1510</v>
      </c>
      <c r="D16" s="66">
        <v>3000572</v>
      </c>
      <c r="E16" s="17" t="s">
        <v>1502</v>
      </c>
      <c r="F16" s="67">
        <v>105</v>
      </c>
      <c r="G16" s="17" t="s">
        <v>664</v>
      </c>
      <c r="H16" s="18">
        <v>2.7365299999999997</v>
      </c>
      <c r="I16" s="19">
        <v>5.1750220000000002</v>
      </c>
      <c r="J16" s="19">
        <f t="shared" si="0"/>
        <v>0.48322219</v>
      </c>
      <c r="K16" s="19">
        <v>0</v>
      </c>
      <c r="L16" s="19">
        <v>0.48322219</v>
      </c>
      <c r="M16" s="20">
        <f t="shared" si="1"/>
        <v>0</v>
      </c>
      <c r="N16" s="21">
        <f t="shared" si="2"/>
        <v>9.3375871638806549E-2</v>
      </c>
      <c r="O16" s="68">
        <v>0.51490214000000001</v>
      </c>
      <c r="P16" s="19">
        <v>2085</v>
      </c>
      <c r="Q16" s="21">
        <f t="shared" si="3"/>
        <v>4049.3131374439422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104</v>
      </c>
      <c r="B1" s="48" t="s">
        <v>64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1513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295.45354999999989</v>
      </c>
      <c r="E6" s="12">
        <v>314.67693899999983</v>
      </c>
      <c r="F6" s="12">
        <v>27.165027699999996</v>
      </c>
      <c r="G6" s="12">
        <v>0</v>
      </c>
      <c r="H6" s="12">
        <v>27.165027699999996</v>
      </c>
      <c r="I6" s="13">
        <v>0</v>
      </c>
      <c r="J6" s="14">
        <v>8.6326719035486776E-2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166.35018800000012</v>
      </c>
      <c r="E7" s="36">
        <f ca="1">SUM(E8:OFFSET(E6,MATCH("GOBIERNOS REGIONALES",$A$8:$A$50,0),0))</f>
        <v>181.46690599999999</v>
      </c>
      <c r="F7" s="36">
        <f ca="1">SUM(F8:OFFSET(F6,MATCH("GOBIERNOS REGIONALES",$A$8:$A$50,0),0))</f>
        <v>17.371925869999991</v>
      </c>
      <c r="G7" s="36">
        <f ca="1">SUM(G8:OFFSET(G6,MATCH("GOBIERNOS REGIONALES",$A$8:$A$50,0),0))</f>
        <v>0</v>
      </c>
      <c r="H7" s="36">
        <f ca="1">SUM(H8:OFFSET(H6,MATCH("GOBIERNOS REGIONALES",$A$8:$A$50,0),0))</f>
        <v>17.371925869999991</v>
      </c>
      <c r="I7" s="37">
        <f ca="1">IFERROR(G7/E7,0)</f>
        <v>0</v>
      </c>
      <c r="J7" s="38">
        <f ca="1">IFERROR(SUM(G7,H7)/E7,0)</f>
        <v>9.5730545325989042E-2</v>
      </c>
      <c r="K7" s="4"/>
    </row>
    <row r="8" spans="1:11" x14ac:dyDescent="0.25">
      <c r="A8" s="15"/>
      <c r="B8" s="16">
        <v>11</v>
      </c>
      <c r="C8" s="17" t="s">
        <v>113</v>
      </c>
      <c r="D8" s="18">
        <v>16.335576000000003</v>
      </c>
      <c r="E8" s="19">
        <v>16.335576</v>
      </c>
      <c r="F8" s="19">
        <f t="shared" ref="F8:F37" si="0">SUM(G8,H8)</f>
        <v>5.7679999999999995E-2</v>
      </c>
      <c r="G8" s="19">
        <v>0</v>
      </c>
      <c r="H8" s="19">
        <v>5.7679999999999995E-2</v>
      </c>
      <c r="I8" s="20">
        <f t="shared" ref="I8:I37" si="1">IFERROR(G8/E8,0)</f>
        <v>0</v>
      </c>
      <c r="J8" s="21">
        <f t="shared" ref="J8:J37" si="2">IFERROR(SUM(G8,H8)/E8,0)</f>
        <v>3.5309437512335037E-3</v>
      </c>
      <c r="K8" s="4"/>
    </row>
    <row r="9" spans="1:11" x14ac:dyDescent="0.25">
      <c r="A9" s="15"/>
      <c r="B9" s="16">
        <v>135</v>
      </c>
      <c r="C9" s="17" t="s">
        <v>146</v>
      </c>
      <c r="D9" s="18">
        <v>12.287289000000001</v>
      </c>
      <c r="E9" s="19">
        <v>12.287289000000003</v>
      </c>
      <c r="F9" s="19">
        <f t="shared" si="0"/>
        <v>5.9768720000000002</v>
      </c>
      <c r="G9" s="19">
        <v>0</v>
      </c>
      <c r="H9" s="19">
        <v>5.9768720000000002</v>
      </c>
      <c r="I9" s="20">
        <f t="shared" si="1"/>
        <v>0</v>
      </c>
      <c r="J9" s="21">
        <f t="shared" si="2"/>
        <v>0.48642723386745429</v>
      </c>
      <c r="K9" s="4"/>
    </row>
    <row r="10" spans="1:11" ht="25.5" x14ac:dyDescent="0.25">
      <c r="A10" s="15"/>
      <c r="B10" s="16">
        <v>137</v>
      </c>
      <c r="C10" s="17" t="s">
        <v>148</v>
      </c>
      <c r="D10" s="18">
        <v>137.7273230000001</v>
      </c>
      <c r="E10" s="19">
        <v>152.84404099999998</v>
      </c>
      <c r="F10" s="19">
        <f t="shared" si="0"/>
        <v>11.337373869999992</v>
      </c>
      <c r="G10" s="19">
        <v>0</v>
      </c>
      <c r="H10" s="19">
        <v>11.337373869999992</v>
      </c>
      <c r="I10" s="20">
        <f t="shared" si="1"/>
        <v>0</v>
      </c>
      <c r="J10" s="21">
        <f t="shared" si="2"/>
        <v>7.4176093459868628E-2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125.05948699999999</v>
      </c>
      <c r="E11" s="36">
        <f ca="1">SUM(E12:OFFSET(E10,(MATCH("GOBIERNOS LOCALES",$A$8:$A$50,0)-MATCH("GOBIERNOS REGIONALES",$A$8:$A$50,0)),0))</f>
        <v>131.63288</v>
      </c>
      <c r="F11" s="36">
        <f ca="1">SUM(F12:OFFSET(F10,(MATCH("GOBIERNOS LOCALES",$A$8:$A$50,0)-MATCH("GOBIERNOS REGIONALES",$A$8:$A$50,0)),0))</f>
        <v>9.7931018299999995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9.7931018299999995</v>
      </c>
      <c r="I11" s="37">
        <f t="shared" ca="1" si="1"/>
        <v>0</v>
      </c>
      <c r="J11" s="38">
        <f t="shared" ca="1" si="2"/>
        <v>7.4397079437903357E-2</v>
      </c>
      <c r="K11" s="4"/>
    </row>
    <row r="12" spans="1:11" x14ac:dyDescent="0.25">
      <c r="A12" s="15"/>
      <c r="B12" s="16">
        <v>440</v>
      </c>
      <c r="C12" s="17" t="s">
        <v>212</v>
      </c>
      <c r="D12" s="18">
        <v>2.78959</v>
      </c>
      <c r="E12" s="19">
        <v>3.1752539999999994</v>
      </c>
      <c r="F12" s="19">
        <f t="shared" si="0"/>
        <v>0.20744083999999993</v>
      </c>
      <c r="G12" s="19">
        <v>0</v>
      </c>
      <c r="H12" s="19">
        <v>0.20744083999999993</v>
      </c>
      <c r="I12" s="20">
        <f t="shared" si="1"/>
        <v>0</v>
      </c>
      <c r="J12" s="21">
        <f t="shared" si="2"/>
        <v>6.5330471200099258E-2</v>
      </c>
      <c r="K12" s="4"/>
    </row>
    <row r="13" spans="1:11" x14ac:dyDescent="0.25">
      <c r="A13" s="15"/>
      <c r="B13" s="16">
        <v>441</v>
      </c>
      <c r="C13" s="17" t="s">
        <v>213</v>
      </c>
      <c r="D13" s="18">
        <v>1.3161479999999999</v>
      </c>
      <c r="E13" s="19">
        <v>1.659519</v>
      </c>
      <c r="F13" s="19">
        <f t="shared" si="0"/>
        <v>7.4759980000000004E-2</v>
      </c>
      <c r="G13" s="19">
        <v>0</v>
      </c>
      <c r="H13" s="19">
        <v>7.4759980000000004E-2</v>
      </c>
      <c r="I13" s="20">
        <f t="shared" si="1"/>
        <v>0</v>
      </c>
      <c r="J13" s="21">
        <f t="shared" si="2"/>
        <v>4.5049185938817217E-2</v>
      </c>
      <c r="K13" s="4"/>
    </row>
    <row r="14" spans="1:11" x14ac:dyDescent="0.25">
      <c r="A14" s="15"/>
      <c r="B14" s="16">
        <v>442</v>
      </c>
      <c r="C14" s="17" t="s">
        <v>214</v>
      </c>
      <c r="D14" s="18">
        <v>2.0860509999999994</v>
      </c>
      <c r="E14" s="19">
        <v>2.3384379999999996</v>
      </c>
      <c r="F14" s="19">
        <f t="shared" si="0"/>
        <v>0.10824492000000001</v>
      </c>
      <c r="G14" s="19">
        <v>0</v>
      </c>
      <c r="H14" s="19">
        <v>0.10824492000000001</v>
      </c>
      <c r="I14" s="20">
        <f t="shared" si="1"/>
        <v>0</v>
      </c>
      <c r="J14" s="21">
        <f t="shared" si="2"/>
        <v>4.6289411992107565E-2</v>
      </c>
      <c r="K14" s="4"/>
    </row>
    <row r="15" spans="1:11" x14ac:dyDescent="0.25">
      <c r="A15" s="15"/>
      <c r="B15" s="16">
        <v>443</v>
      </c>
      <c r="C15" s="17" t="s">
        <v>215</v>
      </c>
      <c r="D15" s="18">
        <v>8.747071</v>
      </c>
      <c r="E15" s="19">
        <v>9.2121890000000004</v>
      </c>
      <c r="F15" s="19">
        <f t="shared" si="0"/>
        <v>0.8281204499999999</v>
      </c>
      <c r="G15" s="19">
        <v>0</v>
      </c>
      <c r="H15" s="19">
        <v>0.8281204499999999</v>
      </c>
      <c r="I15" s="20">
        <f t="shared" si="1"/>
        <v>0</v>
      </c>
      <c r="J15" s="21">
        <f t="shared" si="2"/>
        <v>8.9893992622166116E-2</v>
      </c>
      <c r="K15" s="4"/>
    </row>
    <row r="16" spans="1:11" x14ac:dyDescent="0.25">
      <c r="A16" s="15"/>
      <c r="B16" s="16">
        <v>444</v>
      </c>
      <c r="C16" s="17" t="s">
        <v>216</v>
      </c>
      <c r="D16" s="18">
        <v>5.7624219999999999</v>
      </c>
      <c r="E16" s="19">
        <v>5.3333899999999987</v>
      </c>
      <c r="F16" s="19">
        <f t="shared" si="0"/>
        <v>0.34831126000000001</v>
      </c>
      <c r="G16" s="19">
        <v>0</v>
      </c>
      <c r="H16" s="19">
        <v>0.34831126000000001</v>
      </c>
      <c r="I16" s="20">
        <f t="shared" si="1"/>
        <v>0</v>
      </c>
      <c r="J16" s="21">
        <f t="shared" si="2"/>
        <v>6.5307667356034355E-2</v>
      </c>
      <c r="K16" s="4"/>
    </row>
    <row r="17" spans="1:11" x14ac:dyDescent="0.25">
      <c r="A17" s="15"/>
      <c r="B17" s="16">
        <v>445</v>
      </c>
      <c r="C17" s="17" t="s">
        <v>217</v>
      </c>
      <c r="D17" s="18">
        <v>5.7202349999999988</v>
      </c>
      <c r="E17" s="19">
        <v>6.8537290000000004</v>
      </c>
      <c r="F17" s="19">
        <f t="shared" si="0"/>
        <v>0.2692736</v>
      </c>
      <c r="G17" s="19">
        <v>0</v>
      </c>
      <c r="H17" s="19">
        <v>0.2692736</v>
      </c>
      <c r="I17" s="20">
        <f t="shared" si="1"/>
        <v>0</v>
      </c>
      <c r="J17" s="21">
        <f t="shared" si="2"/>
        <v>3.9288626673158508E-2</v>
      </c>
      <c r="K17" s="4"/>
    </row>
    <row r="18" spans="1:11" x14ac:dyDescent="0.25">
      <c r="A18" s="15"/>
      <c r="B18" s="16">
        <v>446</v>
      </c>
      <c r="C18" s="17" t="s">
        <v>218</v>
      </c>
      <c r="D18" s="18">
        <v>2.7659800000000017</v>
      </c>
      <c r="E18" s="19">
        <v>2.9150280000000013</v>
      </c>
      <c r="F18" s="19">
        <f t="shared" si="0"/>
        <v>0.34055964999999999</v>
      </c>
      <c r="G18" s="19">
        <v>0</v>
      </c>
      <c r="H18" s="19">
        <v>0.34055964999999999</v>
      </c>
      <c r="I18" s="20">
        <f t="shared" si="1"/>
        <v>0</v>
      </c>
      <c r="J18" s="21">
        <f t="shared" si="2"/>
        <v>0.11682894641149238</v>
      </c>
      <c r="K18" s="4"/>
    </row>
    <row r="19" spans="1:11" x14ac:dyDescent="0.25">
      <c r="A19" s="15"/>
      <c r="B19" s="16">
        <v>447</v>
      </c>
      <c r="C19" s="17" t="s">
        <v>219</v>
      </c>
      <c r="D19" s="18">
        <v>1.3162090000000004</v>
      </c>
      <c r="E19" s="19">
        <v>1.811939</v>
      </c>
      <c r="F19" s="19">
        <f t="shared" si="0"/>
        <v>5.1605739999999997E-2</v>
      </c>
      <c r="G19" s="19">
        <v>0</v>
      </c>
      <c r="H19" s="19">
        <v>5.1605739999999997E-2</v>
      </c>
      <c r="I19" s="20">
        <f t="shared" si="1"/>
        <v>0</v>
      </c>
      <c r="J19" s="21">
        <f t="shared" si="2"/>
        <v>2.8480947758175081E-2</v>
      </c>
      <c r="K19" s="4"/>
    </row>
    <row r="20" spans="1:11" x14ac:dyDescent="0.25">
      <c r="A20" s="15"/>
      <c r="B20" s="16">
        <v>448</v>
      </c>
      <c r="C20" s="17" t="s">
        <v>220</v>
      </c>
      <c r="D20" s="18">
        <v>3.5749839999999997</v>
      </c>
      <c r="E20" s="19">
        <v>4.0536159999999999</v>
      </c>
      <c r="F20" s="19">
        <f t="shared" si="0"/>
        <v>0.23473527000000002</v>
      </c>
      <c r="G20" s="19">
        <v>0</v>
      </c>
      <c r="H20" s="19">
        <v>0.23473527000000002</v>
      </c>
      <c r="I20" s="20">
        <f t="shared" si="1"/>
        <v>0</v>
      </c>
      <c r="J20" s="21">
        <f t="shared" si="2"/>
        <v>5.7907623711767477E-2</v>
      </c>
      <c r="K20" s="4"/>
    </row>
    <row r="21" spans="1:11" x14ac:dyDescent="0.25">
      <c r="A21" s="15"/>
      <c r="B21" s="16">
        <v>449</v>
      </c>
      <c r="C21" s="17" t="s">
        <v>221</v>
      </c>
      <c r="D21" s="18">
        <v>11.249962</v>
      </c>
      <c r="E21" s="19">
        <v>11.318553000000001</v>
      </c>
      <c r="F21" s="19">
        <f t="shared" si="0"/>
        <v>0.95133126000000001</v>
      </c>
      <c r="G21" s="19">
        <v>0</v>
      </c>
      <c r="H21" s="19">
        <v>0.95133126000000001</v>
      </c>
      <c r="I21" s="20">
        <f t="shared" si="1"/>
        <v>0</v>
      </c>
      <c r="J21" s="21">
        <f t="shared" si="2"/>
        <v>8.405060788247401E-2</v>
      </c>
      <c r="K21" s="4"/>
    </row>
    <row r="22" spans="1:11" x14ac:dyDescent="0.25">
      <c r="A22" s="15"/>
      <c r="B22" s="16">
        <v>450</v>
      </c>
      <c r="C22" s="17" t="s">
        <v>222</v>
      </c>
      <c r="D22" s="18">
        <v>1.0597880000000002</v>
      </c>
      <c r="E22" s="19">
        <v>1.2722149999999999</v>
      </c>
      <c r="F22" s="19">
        <f t="shared" si="0"/>
        <v>3.4604590000000005E-2</v>
      </c>
      <c r="G22" s="19">
        <v>0</v>
      </c>
      <c r="H22" s="19">
        <v>3.4604590000000005E-2</v>
      </c>
      <c r="I22" s="20">
        <f t="shared" si="1"/>
        <v>0</v>
      </c>
      <c r="J22" s="21">
        <f t="shared" si="2"/>
        <v>2.7200268822486773E-2</v>
      </c>
      <c r="K22" s="4"/>
    </row>
    <row r="23" spans="1:11" x14ac:dyDescent="0.25">
      <c r="A23" s="15"/>
      <c r="B23" s="16">
        <v>451</v>
      </c>
      <c r="C23" s="17" t="s">
        <v>223</v>
      </c>
      <c r="D23" s="18">
        <v>10.786747000000002</v>
      </c>
      <c r="E23" s="19">
        <v>10.926841999999999</v>
      </c>
      <c r="F23" s="19">
        <f t="shared" si="0"/>
        <v>0.61073714999999984</v>
      </c>
      <c r="G23" s="19">
        <v>0</v>
      </c>
      <c r="H23" s="19">
        <v>0.61073714999999984</v>
      </c>
      <c r="I23" s="20">
        <f t="shared" si="1"/>
        <v>0</v>
      </c>
      <c r="J23" s="21">
        <f t="shared" si="2"/>
        <v>5.589329011987177E-2</v>
      </c>
      <c r="K23" s="4"/>
    </row>
    <row r="24" spans="1:11" x14ac:dyDescent="0.25">
      <c r="A24" s="15"/>
      <c r="B24" s="16">
        <v>452</v>
      </c>
      <c r="C24" s="17" t="s">
        <v>224</v>
      </c>
      <c r="D24" s="18">
        <v>5.4972640000000004</v>
      </c>
      <c r="E24" s="19">
        <v>5.5838610000000015</v>
      </c>
      <c r="F24" s="19">
        <f t="shared" si="0"/>
        <v>0.65324323000000006</v>
      </c>
      <c r="G24" s="19">
        <v>0</v>
      </c>
      <c r="H24" s="19">
        <v>0.65324323000000006</v>
      </c>
      <c r="I24" s="20">
        <f t="shared" si="1"/>
        <v>0</v>
      </c>
      <c r="J24" s="21">
        <f t="shared" si="2"/>
        <v>0.11698773124904074</v>
      </c>
      <c r="K24" s="4"/>
    </row>
    <row r="25" spans="1:11" x14ac:dyDescent="0.25">
      <c r="A25" s="15"/>
      <c r="B25" s="16">
        <v>453</v>
      </c>
      <c r="C25" s="17" t="s">
        <v>225</v>
      </c>
      <c r="D25" s="18">
        <v>3.3441009999999984</v>
      </c>
      <c r="E25" s="19">
        <v>4.5291889999999988</v>
      </c>
      <c r="F25" s="19">
        <f t="shared" si="0"/>
        <v>0.17077607</v>
      </c>
      <c r="G25" s="19">
        <v>0</v>
      </c>
      <c r="H25" s="19">
        <v>0.17077607</v>
      </c>
      <c r="I25" s="20">
        <f t="shared" si="1"/>
        <v>0</v>
      </c>
      <c r="J25" s="21">
        <f t="shared" si="2"/>
        <v>3.7705662095355273E-2</v>
      </c>
      <c r="K25" s="4"/>
    </row>
    <row r="26" spans="1:11" x14ac:dyDescent="0.25">
      <c r="A26" s="15"/>
      <c r="B26" s="16">
        <v>454</v>
      </c>
      <c r="C26" s="17" t="s">
        <v>226</v>
      </c>
      <c r="D26" s="18">
        <v>1.5481849999999997</v>
      </c>
      <c r="E26" s="19">
        <v>1.6149789999999997</v>
      </c>
      <c r="F26" s="19">
        <f t="shared" si="0"/>
        <v>0.12461619000000002</v>
      </c>
      <c r="G26" s="19">
        <v>0</v>
      </c>
      <c r="H26" s="19">
        <v>0.12461619000000002</v>
      </c>
      <c r="I26" s="20">
        <f t="shared" si="1"/>
        <v>0</v>
      </c>
      <c r="J26" s="21">
        <f t="shared" si="2"/>
        <v>7.7162730908575311E-2</v>
      </c>
      <c r="K26" s="4"/>
    </row>
    <row r="27" spans="1:11" x14ac:dyDescent="0.25">
      <c r="A27" s="15"/>
      <c r="B27" s="16">
        <v>455</v>
      </c>
      <c r="C27" s="17" t="s">
        <v>227</v>
      </c>
      <c r="D27" s="18">
        <v>1.6947470000000004</v>
      </c>
      <c r="E27" s="19">
        <v>1.8354409999999999</v>
      </c>
      <c r="F27" s="19">
        <f t="shared" si="0"/>
        <v>0.16585001999999999</v>
      </c>
      <c r="G27" s="19">
        <v>0</v>
      </c>
      <c r="H27" s="19">
        <v>0.16585001999999999</v>
      </c>
      <c r="I27" s="20">
        <f t="shared" si="1"/>
        <v>0</v>
      </c>
      <c r="J27" s="21">
        <f t="shared" si="2"/>
        <v>9.0359766399464761E-2</v>
      </c>
      <c r="K27" s="4"/>
    </row>
    <row r="28" spans="1:11" x14ac:dyDescent="0.25">
      <c r="A28" s="15"/>
      <c r="B28" s="16">
        <v>456</v>
      </c>
      <c r="C28" s="17" t="s">
        <v>228</v>
      </c>
      <c r="D28" s="18">
        <v>4.2471000000000002E-2</v>
      </c>
      <c r="E28" s="19">
        <v>0.13201600000000002</v>
      </c>
      <c r="F28" s="19">
        <f t="shared" si="0"/>
        <v>4.6187000000000008E-3</v>
      </c>
      <c r="G28" s="19">
        <v>0</v>
      </c>
      <c r="H28" s="19">
        <v>4.6187000000000008E-3</v>
      </c>
      <c r="I28" s="20">
        <f t="shared" si="1"/>
        <v>0</v>
      </c>
      <c r="J28" s="21">
        <f t="shared" si="2"/>
        <v>3.4985910798691067E-2</v>
      </c>
      <c r="K28" s="4"/>
    </row>
    <row r="29" spans="1:11" x14ac:dyDescent="0.25">
      <c r="A29" s="15"/>
      <c r="B29" s="16">
        <v>457</v>
      </c>
      <c r="C29" s="17" t="s">
        <v>229</v>
      </c>
      <c r="D29" s="18">
        <v>10.601332999999999</v>
      </c>
      <c r="E29" s="19">
        <v>11.071808999999998</v>
      </c>
      <c r="F29" s="19">
        <f t="shared" si="0"/>
        <v>0.90191389</v>
      </c>
      <c r="G29" s="19">
        <v>0</v>
      </c>
      <c r="H29" s="19">
        <v>0.90191389</v>
      </c>
      <c r="I29" s="20">
        <f t="shared" si="1"/>
        <v>0</v>
      </c>
      <c r="J29" s="21">
        <f t="shared" si="2"/>
        <v>8.1460390980371875E-2</v>
      </c>
      <c r="K29" s="4"/>
    </row>
    <row r="30" spans="1:11" x14ac:dyDescent="0.25">
      <c r="A30" s="15"/>
      <c r="B30" s="16">
        <v>458</v>
      </c>
      <c r="C30" s="17" t="s">
        <v>230</v>
      </c>
      <c r="D30" s="18">
        <v>2.2601200000000001</v>
      </c>
      <c r="E30" s="19">
        <v>2.3197069999999993</v>
      </c>
      <c r="F30" s="19">
        <f t="shared" si="0"/>
        <v>0.17138042000000001</v>
      </c>
      <c r="G30" s="19">
        <v>0</v>
      </c>
      <c r="H30" s="19">
        <v>0.17138042000000001</v>
      </c>
      <c r="I30" s="20">
        <f t="shared" si="1"/>
        <v>0</v>
      </c>
      <c r="J30" s="21">
        <f t="shared" si="2"/>
        <v>7.3880201249554384E-2</v>
      </c>
      <c r="K30" s="4"/>
    </row>
    <row r="31" spans="1:11" x14ac:dyDescent="0.25">
      <c r="A31" s="15"/>
      <c r="B31" s="16">
        <v>459</v>
      </c>
      <c r="C31" s="17" t="s">
        <v>231</v>
      </c>
      <c r="D31" s="18">
        <v>2.9338130000000002</v>
      </c>
      <c r="E31" s="19">
        <v>3.0078209999999999</v>
      </c>
      <c r="F31" s="19">
        <f t="shared" si="0"/>
        <v>0.24663652999999996</v>
      </c>
      <c r="G31" s="19">
        <v>0</v>
      </c>
      <c r="H31" s="19">
        <v>0.24663652999999996</v>
      </c>
      <c r="I31" s="20">
        <f t="shared" si="1"/>
        <v>0</v>
      </c>
      <c r="J31" s="21">
        <f t="shared" si="2"/>
        <v>8.1998406820086689E-2</v>
      </c>
      <c r="K31" s="4"/>
    </row>
    <row r="32" spans="1:11" x14ac:dyDescent="0.25">
      <c r="A32" s="15"/>
      <c r="B32" s="16">
        <v>460</v>
      </c>
      <c r="C32" s="17" t="s">
        <v>232</v>
      </c>
      <c r="D32" s="18">
        <v>4.6176849999999989</v>
      </c>
      <c r="E32" s="19">
        <v>4.6671989999999983</v>
      </c>
      <c r="F32" s="19">
        <f t="shared" si="0"/>
        <v>0.37139244000000005</v>
      </c>
      <c r="G32" s="19">
        <v>0</v>
      </c>
      <c r="H32" s="19">
        <v>0.37139244000000005</v>
      </c>
      <c r="I32" s="20">
        <f t="shared" si="1"/>
        <v>0</v>
      </c>
      <c r="J32" s="21">
        <f t="shared" si="2"/>
        <v>7.9575017049840852E-2</v>
      </c>
      <c r="K32" s="4"/>
    </row>
    <row r="33" spans="1:11" x14ac:dyDescent="0.25">
      <c r="A33" s="15"/>
      <c r="B33" s="16">
        <v>461</v>
      </c>
      <c r="C33" s="17" t="s">
        <v>233</v>
      </c>
      <c r="D33" s="18">
        <v>2.0613299999999999</v>
      </c>
      <c r="E33" s="19">
        <v>2.189378</v>
      </c>
      <c r="F33" s="19">
        <f t="shared" si="0"/>
        <v>6.5026E-2</v>
      </c>
      <c r="G33" s="19">
        <v>0</v>
      </c>
      <c r="H33" s="19">
        <v>6.5026E-2</v>
      </c>
      <c r="I33" s="20">
        <f t="shared" si="1"/>
        <v>0</v>
      </c>
      <c r="J33" s="21">
        <f t="shared" si="2"/>
        <v>2.9700672976525753E-2</v>
      </c>
      <c r="K33" s="4"/>
    </row>
    <row r="34" spans="1:11" x14ac:dyDescent="0.25">
      <c r="A34" s="15"/>
      <c r="B34" s="16">
        <v>462</v>
      </c>
      <c r="C34" s="17" t="s">
        <v>234</v>
      </c>
      <c r="D34" s="18">
        <v>2.1745169999999998</v>
      </c>
      <c r="E34" s="19">
        <v>2.3230329999999997</v>
      </c>
      <c r="F34" s="19">
        <f t="shared" si="0"/>
        <v>0.28279866999999997</v>
      </c>
      <c r="G34" s="19">
        <v>0</v>
      </c>
      <c r="H34" s="19">
        <v>0.28279866999999997</v>
      </c>
      <c r="I34" s="20">
        <f t="shared" si="1"/>
        <v>0</v>
      </c>
      <c r="J34" s="21">
        <f t="shared" si="2"/>
        <v>0.12173682853407593</v>
      </c>
      <c r="K34" s="4"/>
    </row>
    <row r="35" spans="1:11" x14ac:dyDescent="0.25">
      <c r="A35" s="15"/>
      <c r="B35" s="16">
        <v>463</v>
      </c>
      <c r="C35" s="17" t="s">
        <v>235</v>
      </c>
      <c r="D35" s="18">
        <v>7.0547239999999984</v>
      </c>
      <c r="E35" s="19">
        <v>7.4154039999999988</v>
      </c>
      <c r="F35" s="19">
        <f t="shared" si="0"/>
        <v>0.48589543000000002</v>
      </c>
      <c r="G35" s="19">
        <v>0</v>
      </c>
      <c r="H35" s="19">
        <v>0.48589543000000002</v>
      </c>
      <c r="I35" s="20">
        <f t="shared" si="1"/>
        <v>0</v>
      </c>
      <c r="J35" s="21">
        <f t="shared" si="2"/>
        <v>6.5525146033850637E-2</v>
      </c>
      <c r="K35" s="4"/>
    </row>
    <row r="36" spans="1:11" x14ac:dyDescent="0.25">
      <c r="A36" s="15"/>
      <c r="B36" s="16">
        <v>464</v>
      </c>
      <c r="C36" s="17" t="s">
        <v>236</v>
      </c>
      <c r="D36" s="18">
        <v>24.054009999999995</v>
      </c>
      <c r="E36" s="19">
        <v>24.072330999999995</v>
      </c>
      <c r="F36" s="19">
        <f t="shared" si="0"/>
        <v>2.0892295300000003</v>
      </c>
      <c r="G36" s="19">
        <v>0</v>
      </c>
      <c r="H36" s="19">
        <v>2.0892295300000003</v>
      </c>
      <c r="I36" s="20">
        <f t="shared" si="1"/>
        <v>0</v>
      </c>
      <c r="J36" s="21">
        <f t="shared" si="2"/>
        <v>8.6789664449196918E-2</v>
      </c>
      <c r="K36" s="4"/>
    </row>
    <row r="37" spans="1:11" ht="15.75" thickBot="1" x14ac:dyDescent="0.3">
      <c r="A37" s="39" t="s">
        <v>238</v>
      </c>
      <c r="B37" s="56"/>
      <c r="C37" s="41"/>
      <c r="D37" s="42">
        <v>4.0438749999999999</v>
      </c>
      <c r="E37" s="43">
        <v>1.577153</v>
      </c>
      <c r="F37" s="43">
        <f t="shared" si="0"/>
        <v>0</v>
      </c>
      <c r="G37" s="43">
        <v>0</v>
      </c>
      <c r="H37" s="43">
        <v>0</v>
      </c>
      <c r="I37" s="44">
        <f t="shared" si="1"/>
        <v>0</v>
      </c>
      <c r="J37" s="45">
        <f t="shared" si="2"/>
        <v>0</v>
      </c>
      <c r="K37" s="4"/>
    </row>
    <row r="38" spans="1:11" x14ac:dyDescent="0.25">
      <c r="D38" s="5"/>
      <c r="E38" s="5"/>
      <c r="F38" s="5"/>
      <c r="G38" s="5"/>
      <c r="H38" s="5"/>
      <c r="I38" s="4"/>
      <c r="J38" s="4"/>
      <c r="K3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104</v>
      </c>
      <c r="B1" s="49" t="s">
        <v>64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1514</v>
      </c>
      <c r="L2" s="70" t="s">
        <v>1536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295.45354999999989</v>
      </c>
      <c r="E6" s="12">
        <f ca="1">SUM(E7:OFFSET(E7,50,0))</f>
        <v>314.67693899999983</v>
      </c>
      <c r="F6" s="12">
        <f ca="1">SUM(F7:OFFSET(F7,50,0))</f>
        <v>27.165027699999996</v>
      </c>
      <c r="G6" s="12">
        <f ca="1">SUM(G7:OFFSET(G7,50,0))</f>
        <v>0</v>
      </c>
      <c r="H6" s="12">
        <f ca="1">SUM(H7:OFFSET(H7,50,0))</f>
        <v>27.165027699999996</v>
      </c>
      <c r="I6" s="13">
        <f ca="1">IFERROR(G6/E6,0)</f>
        <v>0</v>
      </c>
      <c r="J6" s="14">
        <f ca="1">IFERROR(SUM(G6,H6)/E6,0)</f>
        <v>8.6326719035486776E-2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2.9960019999999994</v>
      </c>
      <c r="E7" s="19">
        <v>3.6294799999999996</v>
      </c>
      <c r="F7" s="19">
        <f t="shared" ref="F7:F31" si="0">SUM(G7,H7)</f>
        <v>0.59310483999999997</v>
      </c>
      <c r="G7" s="19">
        <v>0</v>
      </c>
      <c r="H7" s="19">
        <v>0.59310483999999997</v>
      </c>
      <c r="I7" s="20">
        <f t="shared" ref="I7:I31" si="1">IFERROR(G7/E7,0)</f>
        <v>0</v>
      </c>
      <c r="J7" s="21">
        <f t="shared" ref="J7:J31" si="2">IFERROR(SUM(G7,H7)/E7,0)</f>
        <v>0.16341317213485129</v>
      </c>
      <c r="K7" s="4"/>
      <c r="L7" t="s">
        <v>270</v>
      </c>
      <c r="M7" s="5">
        <v>1.3726100700000001</v>
      </c>
      <c r="N7" s="69">
        <v>0.23773059013943154</v>
      </c>
    </row>
    <row r="8" spans="1:14" x14ac:dyDescent="0.25">
      <c r="A8" s="15"/>
      <c r="B8" s="53">
        <v>2</v>
      </c>
      <c r="C8" s="17" t="s">
        <v>256</v>
      </c>
      <c r="D8" s="18">
        <v>2.0173139999999998</v>
      </c>
      <c r="E8" s="19">
        <v>2.3606849999999988</v>
      </c>
      <c r="F8" s="19">
        <f t="shared" si="0"/>
        <v>0.28632297999999995</v>
      </c>
      <c r="G8" s="19">
        <v>0</v>
      </c>
      <c r="H8" s="19">
        <v>0.28632297999999995</v>
      </c>
      <c r="I8" s="20">
        <f t="shared" si="1"/>
        <v>0</v>
      </c>
      <c r="J8" s="21">
        <f t="shared" si="2"/>
        <v>0.12128809222746792</v>
      </c>
      <c r="K8" s="4"/>
      <c r="L8" t="s">
        <v>273</v>
      </c>
      <c r="M8" s="5">
        <v>5.1165700000000001E-2</v>
      </c>
      <c r="N8" s="69">
        <v>0.23252697212350371</v>
      </c>
    </row>
    <row r="9" spans="1:14" x14ac:dyDescent="0.25">
      <c r="A9" s="15"/>
      <c r="B9" s="53">
        <v>3</v>
      </c>
      <c r="C9" s="17" t="s">
        <v>257</v>
      </c>
      <c r="D9" s="18">
        <v>2.6472009999999995</v>
      </c>
      <c r="E9" s="19">
        <v>2.8995879999999996</v>
      </c>
      <c r="F9" s="19">
        <f t="shared" si="0"/>
        <v>0.33786092000000001</v>
      </c>
      <c r="G9" s="19">
        <v>0</v>
      </c>
      <c r="H9" s="19">
        <v>0.33786092000000001</v>
      </c>
      <c r="I9" s="20">
        <f t="shared" si="1"/>
        <v>0</v>
      </c>
      <c r="J9" s="21">
        <f t="shared" si="2"/>
        <v>0.11652031943848576</v>
      </c>
      <c r="K9" s="4"/>
      <c r="L9" t="s">
        <v>263</v>
      </c>
      <c r="M9" s="5">
        <v>0.43511474000000006</v>
      </c>
      <c r="N9" s="69">
        <v>0.17249434387570681</v>
      </c>
    </row>
    <row r="10" spans="1:14" x14ac:dyDescent="0.25">
      <c r="A10" s="15"/>
      <c r="B10" s="53">
        <v>4</v>
      </c>
      <c r="C10" s="17" t="s">
        <v>258</v>
      </c>
      <c r="D10" s="18">
        <v>11.137893</v>
      </c>
      <c r="E10" s="19">
        <v>9.9792550000000002</v>
      </c>
      <c r="F10" s="19">
        <f t="shared" si="0"/>
        <v>1.1203294500000001</v>
      </c>
      <c r="G10" s="19">
        <v>0</v>
      </c>
      <c r="H10" s="19">
        <v>1.1203294500000001</v>
      </c>
      <c r="I10" s="20">
        <f t="shared" si="1"/>
        <v>0</v>
      </c>
      <c r="J10" s="21">
        <f t="shared" si="2"/>
        <v>0.1122658404860884</v>
      </c>
      <c r="K10" s="4"/>
      <c r="L10" t="s">
        <v>279</v>
      </c>
      <c r="M10" s="5">
        <v>0.46302467000000003</v>
      </c>
      <c r="N10" s="69">
        <v>0.16716283464180323</v>
      </c>
    </row>
    <row r="11" spans="1:14" x14ac:dyDescent="0.25">
      <c r="A11" s="15"/>
      <c r="B11" s="53">
        <v>5</v>
      </c>
      <c r="C11" s="17" t="s">
        <v>259</v>
      </c>
      <c r="D11" s="18">
        <v>6.6669179999999999</v>
      </c>
      <c r="E11" s="19">
        <v>6.2378859999999996</v>
      </c>
      <c r="F11" s="19">
        <f t="shared" si="0"/>
        <v>0.96733826000000001</v>
      </c>
      <c r="G11" s="19">
        <v>0</v>
      </c>
      <c r="H11" s="19">
        <v>0.96733826000000001</v>
      </c>
      <c r="I11" s="20">
        <f t="shared" si="1"/>
        <v>0</v>
      </c>
      <c r="J11" s="21">
        <f t="shared" si="2"/>
        <v>0.15507469357407302</v>
      </c>
      <c r="K11" s="4"/>
      <c r="L11" t="s">
        <v>255</v>
      </c>
      <c r="M11" s="5">
        <v>0.59310483999999997</v>
      </c>
      <c r="N11" s="69">
        <v>0.16341317213485129</v>
      </c>
    </row>
    <row r="12" spans="1:14" x14ac:dyDescent="0.25">
      <c r="A12" s="15"/>
      <c r="B12" s="53">
        <v>6</v>
      </c>
      <c r="C12" s="17" t="s">
        <v>260</v>
      </c>
      <c r="D12" s="18">
        <v>6.5999840000000001</v>
      </c>
      <c r="E12" s="19">
        <v>8.1221049999999995</v>
      </c>
      <c r="F12" s="19">
        <f t="shared" si="0"/>
        <v>1.1080096000000001</v>
      </c>
      <c r="G12" s="19">
        <v>0</v>
      </c>
      <c r="H12" s="19">
        <v>1.1080096000000001</v>
      </c>
      <c r="I12" s="20">
        <f t="shared" si="1"/>
        <v>0</v>
      </c>
      <c r="J12" s="21">
        <f t="shared" si="2"/>
        <v>0.13641901945370077</v>
      </c>
      <c r="K12" s="4"/>
      <c r="L12" t="s">
        <v>259</v>
      </c>
      <c r="M12" s="5">
        <v>0.96733826000000001</v>
      </c>
      <c r="N12" s="69">
        <v>0.15507469357407302</v>
      </c>
    </row>
    <row r="13" spans="1:14" x14ac:dyDescent="0.25">
      <c r="A13" s="15"/>
      <c r="B13" s="53">
        <v>7</v>
      </c>
      <c r="C13" s="17" t="s">
        <v>261</v>
      </c>
      <c r="D13" s="18">
        <v>24.375316000000005</v>
      </c>
      <c r="E13" s="19">
        <v>24.393637000000002</v>
      </c>
      <c r="F13" s="19">
        <f t="shared" si="0"/>
        <v>2.1045605300000001</v>
      </c>
      <c r="G13" s="19">
        <v>0</v>
      </c>
      <c r="H13" s="19">
        <v>2.1045605300000001</v>
      </c>
      <c r="I13" s="20">
        <f t="shared" si="1"/>
        <v>0</v>
      </c>
      <c r="J13" s="21">
        <f t="shared" si="2"/>
        <v>8.6274979413688904E-2</v>
      </c>
      <c r="K13" s="4"/>
      <c r="L13" t="s">
        <v>262</v>
      </c>
      <c r="M13" s="5">
        <v>0.48960765000000001</v>
      </c>
      <c r="N13" s="69">
        <v>0.14484117862667503</v>
      </c>
    </row>
    <row r="14" spans="1:14" x14ac:dyDescent="0.25">
      <c r="A14" s="15"/>
      <c r="B14" s="53">
        <v>8</v>
      </c>
      <c r="C14" s="17" t="s">
        <v>262</v>
      </c>
      <c r="D14" s="18">
        <v>5.5482999999999993</v>
      </c>
      <c r="E14" s="19">
        <v>3.3803070000000002</v>
      </c>
      <c r="F14" s="19">
        <f t="shared" si="0"/>
        <v>0.48960765000000001</v>
      </c>
      <c r="G14" s="19">
        <v>0</v>
      </c>
      <c r="H14" s="19">
        <v>0.48960765000000001</v>
      </c>
      <c r="I14" s="20">
        <f t="shared" si="1"/>
        <v>0</v>
      </c>
      <c r="J14" s="21">
        <f t="shared" si="2"/>
        <v>0.14484117862667503</v>
      </c>
      <c r="K14" s="4"/>
      <c r="L14" t="s">
        <v>272</v>
      </c>
      <c r="M14" s="5">
        <v>0.27752801999999999</v>
      </c>
      <c r="N14" s="69">
        <v>0.14170213287407754</v>
      </c>
    </row>
    <row r="15" spans="1:14" x14ac:dyDescent="0.25">
      <c r="A15" s="15"/>
      <c r="B15" s="53">
        <v>9</v>
      </c>
      <c r="C15" s="17" t="s">
        <v>263</v>
      </c>
      <c r="D15" s="18">
        <v>2.0267569999999999</v>
      </c>
      <c r="E15" s="19">
        <v>2.5224869999999999</v>
      </c>
      <c r="F15" s="19">
        <f t="shared" si="0"/>
        <v>0.43511474000000006</v>
      </c>
      <c r="G15" s="19">
        <v>0</v>
      </c>
      <c r="H15" s="19">
        <v>0.43511474000000006</v>
      </c>
      <c r="I15" s="20">
        <f t="shared" si="1"/>
        <v>0</v>
      </c>
      <c r="J15" s="21">
        <f t="shared" si="2"/>
        <v>0.17249434387570681</v>
      </c>
      <c r="K15" s="4"/>
      <c r="L15" t="s">
        <v>260</v>
      </c>
      <c r="M15" s="5">
        <v>1.1080096000000001</v>
      </c>
      <c r="N15" s="69">
        <v>0.13641901945370077</v>
      </c>
    </row>
    <row r="16" spans="1:14" x14ac:dyDescent="0.25">
      <c r="A16" s="15"/>
      <c r="B16" s="53">
        <v>10</v>
      </c>
      <c r="C16" s="17" t="s">
        <v>264</v>
      </c>
      <c r="D16" s="18">
        <v>4.4124509999999981</v>
      </c>
      <c r="E16" s="19">
        <v>4.8910829999999992</v>
      </c>
      <c r="F16" s="19">
        <f t="shared" si="0"/>
        <v>0.60259527000000002</v>
      </c>
      <c r="G16" s="19">
        <v>0</v>
      </c>
      <c r="H16" s="19">
        <v>0.60259527000000002</v>
      </c>
      <c r="I16" s="20">
        <f t="shared" si="1"/>
        <v>0</v>
      </c>
      <c r="J16" s="21">
        <f t="shared" si="2"/>
        <v>0.12320283053875801</v>
      </c>
      <c r="K16" s="4"/>
      <c r="L16" t="s">
        <v>268</v>
      </c>
      <c r="M16" s="5">
        <v>0.7398402300000001</v>
      </c>
      <c r="N16" s="69">
        <v>0.12450747584832728</v>
      </c>
    </row>
    <row r="17" spans="1:14" x14ac:dyDescent="0.25">
      <c r="A17" s="15"/>
      <c r="B17" s="53">
        <v>11</v>
      </c>
      <c r="C17" s="17" t="s">
        <v>265</v>
      </c>
      <c r="D17" s="18">
        <v>11.388773</v>
      </c>
      <c r="E17" s="19">
        <v>11.457363999999998</v>
      </c>
      <c r="F17" s="19">
        <f t="shared" si="0"/>
        <v>1.0348022600000002</v>
      </c>
      <c r="G17" s="19">
        <v>0</v>
      </c>
      <c r="H17" s="19">
        <v>1.0348022600000002</v>
      </c>
      <c r="I17" s="20">
        <f t="shared" si="1"/>
        <v>0</v>
      </c>
      <c r="J17" s="21">
        <f t="shared" si="2"/>
        <v>9.0317655963448512E-2</v>
      </c>
      <c r="K17" s="4"/>
      <c r="L17" t="s">
        <v>264</v>
      </c>
      <c r="M17" s="5">
        <v>0.60259527000000002</v>
      </c>
      <c r="N17" s="69">
        <v>0.12320283053875801</v>
      </c>
    </row>
    <row r="18" spans="1:14" x14ac:dyDescent="0.25">
      <c r="A18" s="15"/>
      <c r="B18" s="53">
        <v>12</v>
      </c>
      <c r="C18" s="17" t="s">
        <v>266</v>
      </c>
      <c r="D18" s="18">
        <v>1.7010079999999994</v>
      </c>
      <c r="E18" s="19">
        <v>1.9134349999999993</v>
      </c>
      <c r="F18" s="19">
        <f t="shared" si="0"/>
        <v>3.4604590000000005E-2</v>
      </c>
      <c r="G18" s="19">
        <v>0</v>
      </c>
      <c r="H18" s="19">
        <v>3.4604590000000005E-2</v>
      </c>
      <c r="I18" s="20">
        <f t="shared" si="1"/>
        <v>0</v>
      </c>
      <c r="J18" s="21">
        <f t="shared" si="2"/>
        <v>1.8085061682262538E-2</v>
      </c>
      <c r="K18" s="4"/>
      <c r="L18" t="s">
        <v>256</v>
      </c>
      <c r="M18" s="5">
        <v>0.28632297999999995</v>
      </c>
      <c r="N18" s="69">
        <v>0.12128809222746792</v>
      </c>
    </row>
    <row r="19" spans="1:14" x14ac:dyDescent="0.25">
      <c r="A19" s="15"/>
      <c r="B19" s="53">
        <v>13</v>
      </c>
      <c r="C19" s="17" t="s">
        <v>267</v>
      </c>
      <c r="D19" s="18">
        <v>11.459333000000003</v>
      </c>
      <c r="E19" s="19">
        <v>11.816305000000002</v>
      </c>
      <c r="F19" s="19">
        <f t="shared" si="0"/>
        <v>0.78155514999999998</v>
      </c>
      <c r="G19" s="19">
        <v>0</v>
      </c>
      <c r="H19" s="19">
        <v>0.78155514999999998</v>
      </c>
      <c r="I19" s="20">
        <f t="shared" si="1"/>
        <v>0</v>
      </c>
      <c r="J19" s="21">
        <f t="shared" si="2"/>
        <v>6.6142093488615925E-2</v>
      </c>
      <c r="K19" s="4"/>
      <c r="L19" t="s">
        <v>257</v>
      </c>
      <c r="M19" s="5">
        <v>0.33786092000000001</v>
      </c>
      <c r="N19" s="69">
        <v>0.11652031943848576</v>
      </c>
    </row>
    <row r="20" spans="1:14" x14ac:dyDescent="0.25">
      <c r="A20" s="15"/>
      <c r="B20" s="53">
        <v>14</v>
      </c>
      <c r="C20" s="17" t="s">
        <v>268</v>
      </c>
      <c r="D20" s="18">
        <v>5.8555380000000001</v>
      </c>
      <c r="E20" s="19">
        <v>5.9421349999999995</v>
      </c>
      <c r="F20" s="19">
        <f t="shared" si="0"/>
        <v>0.7398402300000001</v>
      </c>
      <c r="G20" s="19">
        <v>0</v>
      </c>
      <c r="H20" s="19">
        <v>0.7398402300000001</v>
      </c>
      <c r="I20" s="20">
        <f t="shared" si="1"/>
        <v>0</v>
      </c>
      <c r="J20" s="21">
        <f t="shared" si="2"/>
        <v>0.12450747584832728</v>
      </c>
      <c r="K20" s="4"/>
      <c r="L20" t="s">
        <v>258</v>
      </c>
      <c r="M20" s="5">
        <v>1.1203294500000001</v>
      </c>
      <c r="N20" s="69">
        <v>0.1122658404860884</v>
      </c>
    </row>
    <row r="21" spans="1:14" x14ac:dyDescent="0.25">
      <c r="A21" s="15"/>
      <c r="B21" s="53">
        <v>15</v>
      </c>
      <c r="C21" s="17" t="s">
        <v>269</v>
      </c>
      <c r="D21" s="18">
        <v>161.79009999999991</v>
      </c>
      <c r="E21" s="19">
        <v>177.66749799999997</v>
      </c>
      <c r="F21" s="19">
        <f t="shared" si="0"/>
        <v>11.933567300000002</v>
      </c>
      <c r="G21" s="19">
        <v>0</v>
      </c>
      <c r="H21" s="19">
        <v>11.933567300000002</v>
      </c>
      <c r="I21" s="20">
        <f t="shared" si="1"/>
        <v>0</v>
      </c>
      <c r="J21" s="21">
        <f t="shared" si="2"/>
        <v>6.7167981956947495E-2</v>
      </c>
      <c r="K21" s="4"/>
      <c r="L21" t="s">
        <v>271</v>
      </c>
      <c r="M21" s="5">
        <v>0.19131519</v>
      </c>
      <c r="N21" s="69">
        <v>0.11079996084954177</v>
      </c>
    </row>
    <row r="22" spans="1:14" x14ac:dyDescent="0.25">
      <c r="A22" s="15"/>
      <c r="B22" s="53">
        <v>16</v>
      </c>
      <c r="C22" s="17" t="s">
        <v>270</v>
      </c>
      <c r="D22" s="18">
        <v>3.8254179999999991</v>
      </c>
      <c r="E22" s="19">
        <v>5.7738049999999985</v>
      </c>
      <c r="F22" s="19">
        <f t="shared" si="0"/>
        <v>1.3726100700000001</v>
      </c>
      <c r="G22" s="19">
        <v>0</v>
      </c>
      <c r="H22" s="19">
        <v>1.3726100700000001</v>
      </c>
      <c r="I22" s="20">
        <f t="shared" si="1"/>
        <v>0</v>
      </c>
      <c r="J22" s="21">
        <f t="shared" si="2"/>
        <v>0.23773059013943154</v>
      </c>
      <c r="K22" s="4"/>
      <c r="L22" t="s">
        <v>274</v>
      </c>
      <c r="M22" s="5">
        <v>1.09592789</v>
      </c>
      <c r="N22" s="69">
        <v>9.5463245408164019E-2</v>
      </c>
    </row>
    <row r="23" spans="1:14" x14ac:dyDescent="0.25">
      <c r="A23" s="15"/>
      <c r="B23" s="53">
        <v>17</v>
      </c>
      <c r="C23" s="17" t="s">
        <v>271</v>
      </c>
      <c r="D23" s="18">
        <v>1.659878</v>
      </c>
      <c r="E23" s="19">
        <v>1.726672</v>
      </c>
      <c r="F23" s="19">
        <f t="shared" si="0"/>
        <v>0.19131519</v>
      </c>
      <c r="G23" s="19">
        <v>0</v>
      </c>
      <c r="H23" s="19">
        <v>0.19131519</v>
      </c>
      <c r="I23" s="20">
        <f t="shared" si="1"/>
        <v>0</v>
      </c>
      <c r="J23" s="21">
        <f t="shared" si="2"/>
        <v>0.11079996084954177</v>
      </c>
      <c r="K23" s="4"/>
      <c r="L23" t="s">
        <v>276</v>
      </c>
      <c r="M23" s="5">
        <v>0.30549452999999999</v>
      </c>
      <c r="N23" s="69">
        <v>9.2570144730179688E-2</v>
      </c>
    </row>
    <row r="24" spans="1:14" x14ac:dyDescent="0.25">
      <c r="A24" s="15"/>
      <c r="B24" s="53">
        <v>18</v>
      </c>
      <c r="C24" s="17" t="s">
        <v>272</v>
      </c>
      <c r="D24" s="18">
        <v>1.7699070000000003</v>
      </c>
      <c r="E24" s="19">
        <v>1.958531</v>
      </c>
      <c r="F24" s="19">
        <f t="shared" si="0"/>
        <v>0.27752801999999999</v>
      </c>
      <c r="G24" s="19">
        <v>0</v>
      </c>
      <c r="H24" s="19">
        <v>0.27752801999999999</v>
      </c>
      <c r="I24" s="20">
        <f t="shared" si="1"/>
        <v>0</v>
      </c>
      <c r="J24" s="21">
        <f t="shared" si="2"/>
        <v>0.14170213287407754</v>
      </c>
      <c r="K24" s="4"/>
      <c r="L24" t="s">
        <v>265</v>
      </c>
      <c r="M24" s="5">
        <v>1.0348022600000002</v>
      </c>
      <c r="N24" s="69">
        <v>9.0317655963448512E-2</v>
      </c>
    </row>
    <row r="25" spans="1:14" x14ac:dyDescent="0.25">
      <c r="A25" s="15"/>
      <c r="B25" s="53">
        <v>19</v>
      </c>
      <c r="C25" s="17" t="s">
        <v>273</v>
      </c>
      <c r="D25" s="18">
        <v>0.12563299999999999</v>
      </c>
      <c r="E25" s="19">
        <v>0.22004199999999999</v>
      </c>
      <c r="F25" s="19">
        <f t="shared" si="0"/>
        <v>5.1165700000000001E-2</v>
      </c>
      <c r="G25" s="19">
        <v>0</v>
      </c>
      <c r="H25" s="19">
        <v>5.1165700000000001E-2</v>
      </c>
      <c r="I25" s="20">
        <f t="shared" si="1"/>
        <v>0</v>
      </c>
      <c r="J25" s="21">
        <f t="shared" si="2"/>
        <v>0.23252697212350371</v>
      </c>
      <c r="K25" s="4"/>
      <c r="L25" t="s">
        <v>277</v>
      </c>
      <c r="M25" s="5">
        <v>0.42090643999999999</v>
      </c>
      <c r="N25" s="69">
        <v>8.7024464272238297E-2</v>
      </c>
    </row>
    <row r="26" spans="1:14" x14ac:dyDescent="0.25">
      <c r="A26" s="15"/>
      <c r="B26" s="53">
        <v>20</v>
      </c>
      <c r="C26" s="17" t="s">
        <v>274</v>
      </c>
      <c r="D26" s="18">
        <v>11.409627</v>
      </c>
      <c r="E26" s="19">
        <v>11.480103</v>
      </c>
      <c r="F26" s="19">
        <f t="shared" si="0"/>
        <v>1.09592789</v>
      </c>
      <c r="G26" s="19">
        <v>0</v>
      </c>
      <c r="H26" s="19">
        <v>1.09592789</v>
      </c>
      <c r="I26" s="20">
        <f t="shared" si="1"/>
        <v>0</v>
      </c>
      <c r="J26" s="21">
        <f t="shared" si="2"/>
        <v>9.5463245408164019E-2</v>
      </c>
      <c r="K26" s="4"/>
      <c r="L26" t="s">
        <v>261</v>
      </c>
      <c r="M26" s="5">
        <v>2.1045605300000001</v>
      </c>
      <c r="N26" s="69">
        <v>8.6274979413688904E-2</v>
      </c>
    </row>
    <row r="27" spans="1:14" x14ac:dyDescent="0.25">
      <c r="A27" s="15"/>
      <c r="B27" s="53">
        <v>21</v>
      </c>
      <c r="C27" s="17" t="s">
        <v>275</v>
      </c>
      <c r="D27" s="18">
        <v>3.0798839999999998</v>
      </c>
      <c r="E27" s="19">
        <v>3.0531890000000002</v>
      </c>
      <c r="F27" s="19">
        <f t="shared" si="0"/>
        <v>0.22476742</v>
      </c>
      <c r="G27" s="19">
        <v>0</v>
      </c>
      <c r="H27" s="19">
        <v>0.22476742</v>
      </c>
      <c r="I27" s="20">
        <f t="shared" si="1"/>
        <v>0</v>
      </c>
      <c r="J27" s="21">
        <f t="shared" si="2"/>
        <v>7.3617263785504261E-2</v>
      </c>
      <c r="K27" s="4"/>
      <c r="L27" t="s">
        <v>278</v>
      </c>
      <c r="M27" s="5">
        <v>0.19307399999999997</v>
      </c>
      <c r="N27" s="69">
        <v>8.2346302809918184E-2</v>
      </c>
    </row>
    <row r="28" spans="1:14" x14ac:dyDescent="0.25">
      <c r="A28" s="15"/>
      <c r="B28" s="53">
        <v>22</v>
      </c>
      <c r="C28" s="17" t="s">
        <v>276</v>
      </c>
      <c r="D28" s="18">
        <v>3.3971500000000003</v>
      </c>
      <c r="E28" s="19">
        <v>3.3001410000000004</v>
      </c>
      <c r="F28" s="19">
        <f t="shared" si="0"/>
        <v>0.30549452999999999</v>
      </c>
      <c r="G28" s="19">
        <v>0</v>
      </c>
      <c r="H28" s="19">
        <v>0.30549452999999999</v>
      </c>
      <c r="I28" s="20">
        <f t="shared" si="1"/>
        <v>0</v>
      </c>
      <c r="J28" s="21">
        <f t="shared" si="2"/>
        <v>9.2570144730179688E-2</v>
      </c>
      <c r="K28" s="4"/>
      <c r="L28" t="s">
        <v>275</v>
      </c>
      <c r="M28" s="5">
        <v>0.22476742</v>
      </c>
      <c r="N28" s="69">
        <v>7.3617263785504261E-2</v>
      </c>
    </row>
    <row r="29" spans="1:14" x14ac:dyDescent="0.25">
      <c r="A29" s="15"/>
      <c r="B29" s="53">
        <v>23</v>
      </c>
      <c r="C29" s="17" t="s">
        <v>277</v>
      </c>
      <c r="D29" s="18">
        <v>4.7871309999999996</v>
      </c>
      <c r="E29" s="19">
        <v>4.8366449999999999</v>
      </c>
      <c r="F29" s="19">
        <f t="shared" si="0"/>
        <v>0.42090643999999999</v>
      </c>
      <c r="G29" s="19">
        <v>0</v>
      </c>
      <c r="H29" s="19">
        <v>0.42090643999999999</v>
      </c>
      <c r="I29" s="20">
        <f t="shared" si="1"/>
        <v>0</v>
      </c>
      <c r="J29" s="21">
        <f t="shared" si="2"/>
        <v>8.7024464272238297E-2</v>
      </c>
      <c r="K29" s="4"/>
      <c r="L29" t="s">
        <v>269</v>
      </c>
      <c r="M29" s="5">
        <v>11.933567300000002</v>
      </c>
      <c r="N29" s="69">
        <v>6.7167981956947495E-2</v>
      </c>
    </row>
    <row r="30" spans="1:14" x14ac:dyDescent="0.25">
      <c r="A30" s="15"/>
      <c r="B30" s="53">
        <v>24</v>
      </c>
      <c r="C30" s="17" t="s">
        <v>278</v>
      </c>
      <c r="D30" s="18">
        <v>2.1546479999999999</v>
      </c>
      <c r="E30" s="19">
        <v>2.344659</v>
      </c>
      <c r="F30" s="19">
        <f t="shared" si="0"/>
        <v>0.19307399999999997</v>
      </c>
      <c r="G30" s="19">
        <v>0</v>
      </c>
      <c r="H30" s="19">
        <v>0.19307399999999997</v>
      </c>
      <c r="I30" s="20">
        <f t="shared" si="1"/>
        <v>0</v>
      </c>
      <c r="J30" s="21">
        <f t="shared" si="2"/>
        <v>8.2346302809918184E-2</v>
      </c>
      <c r="K30" s="4"/>
      <c r="L30" t="s">
        <v>267</v>
      </c>
      <c r="M30" s="5">
        <v>0.78155514999999998</v>
      </c>
      <c r="N30" s="69">
        <v>6.6142093488615925E-2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2.6213859999999998</v>
      </c>
      <c r="E31" s="26">
        <v>2.7699019999999996</v>
      </c>
      <c r="F31" s="26">
        <f t="shared" si="0"/>
        <v>0.46302467000000003</v>
      </c>
      <c r="G31" s="26">
        <v>0</v>
      </c>
      <c r="H31" s="26">
        <v>0.46302467000000003</v>
      </c>
      <c r="I31" s="27">
        <f t="shared" si="1"/>
        <v>0</v>
      </c>
      <c r="J31" s="28">
        <f t="shared" si="2"/>
        <v>0.16716283464180323</v>
      </c>
      <c r="K31" s="4"/>
      <c r="L31" t="s">
        <v>266</v>
      </c>
      <c r="M31" s="5">
        <v>3.4604590000000005E-2</v>
      </c>
      <c r="N31" s="69">
        <v>1.8085061682262538E-2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A32" sqref="A32:D3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104</v>
      </c>
      <c r="B1" s="47" t="s">
        <v>64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1515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295.45354999999989</v>
      </c>
      <c r="E6" s="12">
        <v>314.67693899999983</v>
      </c>
      <c r="F6" s="12">
        <v>27.165027699999996</v>
      </c>
      <c r="G6" s="12">
        <v>0</v>
      </c>
      <c r="H6" s="12">
        <v>27.165027699999996</v>
      </c>
      <c r="I6" s="13">
        <v>0</v>
      </c>
      <c r="J6" s="14">
        <v>8.6326719035486776E-2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291.40967500000011</v>
      </c>
      <c r="E7" s="36">
        <f ca="1">SUM(E8:OFFSET(E6,MATCH("PROYECTOS",$A$8:$A$50,0),0))</f>
        <v>312.75278600000013</v>
      </c>
      <c r="F7" s="36">
        <f ca="1">SUM(F8:OFFSET(F6,MATCH("PROYECTOS",$A$8:$A$50,0),0))</f>
        <v>27.1650277</v>
      </c>
      <c r="G7" s="36">
        <f ca="1">SUM(G8:OFFSET(G6,MATCH("PROYECTOS",$A$8:$A$50,0),0))</f>
        <v>0</v>
      </c>
      <c r="H7" s="36">
        <f ca="1">SUM(H8:OFFSET(H6,MATCH("PROYECTOS",$A$8:$A$50,0),0))</f>
        <v>27.1650277</v>
      </c>
      <c r="I7" s="37">
        <f ca="1">IFERROR(G7/E7,0)</f>
        <v>0</v>
      </c>
      <c r="J7" s="38">
        <f ca="1">IFERROR(SUM(G7,H7)/E7,0)</f>
        <v>8.6857828022673431E-2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15.774874000000011</v>
      </c>
      <c r="E8" s="19">
        <v>16.207073000000008</v>
      </c>
      <c r="F8" s="19">
        <f t="shared" ref="F8:F17" si="0">SUM(G8,H8)</f>
        <v>0.19800856000000003</v>
      </c>
      <c r="G8" s="19">
        <v>0</v>
      </c>
      <c r="H8" s="19">
        <v>0.19800856000000003</v>
      </c>
      <c r="I8" s="20">
        <f t="shared" ref="I8:I18" si="1">IFERROR(G8/E8,0)</f>
        <v>0</v>
      </c>
      <c r="J8" s="21">
        <f t="shared" ref="J8:J18" si="2">IFERROR(SUM(G8,H8)/E8,0)</f>
        <v>1.2217416432936406E-2</v>
      </c>
      <c r="K8" s="4"/>
    </row>
    <row r="9" spans="1:11" ht="38.25" x14ac:dyDescent="0.25">
      <c r="A9" s="15"/>
      <c r="B9" s="17">
        <v>3000283</v>
      </c>
      <c r="C9" s="17" t="s">
        <v>1517</v>
      </c>
      <c r="D9" s="18">
        <v>19.817913000000008</v>
      </c>
      <c r="E9" s="19">
        <v>22.335581000000008</v>
      </c>
      <c r="F9" s="19">
        <f t="shared" si="0"/>
        <v>1.5221097199999996</v>
      </c>
      <c r="G9" s="19">
        <v>0</v>
      </c>
      <c r="H9" s="19">
        <v>1.5221097199999996</v>
      </c>
      <c r="I9" s="20">
        <f t="shared" si="1"/>
        <v>0</v>
      </c>
      <c r="J9" s="21">
        <f t="shared" si="2"/>
        <v>6.8147308100022064E-2</v>
      </c>
      <c r="K9" s="4"/>
    </row>
    <row r="10" spans="1:11" ht="38.25" x14ac:dyDescent="0.25">
      <c r="A10" s="15"/>
      <c r="B10" s="17">
        <v>3000284</v>
      </c>
      <c r="C10" s="17" t="s">
        <v>1518</v>
      </c>
      <c r="D10" s="18">
        <v>11.219607999999999</v>
      </c>
      <c r="E10" s="19">
        <v>11.221708000000001</v>
      </c>
      <c r="F10" s="19">
        <f t="shared" si="0"/>
        <v>0.32440280999999999</v>
      </c>
      <c r="G10" s="19">
        <v>0</v>
      </c>
      <c r="H10" s="19">
        <v>0.32440280999999999</v>
      </c>
      <c r="I10" s="20">
        <f t="shared" si="1"/>
        <v>0</v>
      </c>
      <c r="J10" s="21">
        <f t="shared" si="2"/>
        <v>2.890850572836149E-2</v>
      </c>
      <c r="K10" s="4"/>
    </row>
    <row r="11" spans="1:11" ht="25.5" x14ac:dyDescent="0.25">
      <c r="A11" s="15"/>
      <c r="B11" s="17">
        <v>3000285</v>
      </c>
      <c r="C11" s="17" t="s">
        <v>1519</v>
      </c>
      <c r="D11" s="18">
        <v>22.310819000000002</v>
      </c>
      <c r="E11" s="19">
        <v>22.545014000000002</v>
      </c>
      <c r="F11" s="19">
        <f t="shared" si="0"/>
        <v>2.25858844</v>
      </c>
      <c r="G11" s="19">
        <v>0</v>
      </c>
      <c r="H11" s="19">
        <v>2.25858844</v>
      </c>
      <c r="I11" s="20">
        <f t="shared" si="1"/>
        <v>0</v>
      </c>
      <c r="J11" s="21">
        <f t="shared" si="2"/>
        <v>0.10018128354233889</v>
      </c>
      <c r="K11" s="4"/>
    </row>
    <row r="12" spans="1:11" ht="25.5" x14ac:dyDescent="0.25">
      <c r="A12" s="15"/>
      <c r="B12" s="17">
        <v>3000286</v>
      </c>
      <c r="C12" s="17" t="s">
        <v>1520</v>
      </c>
      <c r="D12" s="18">
        <v>34.249492000000011</v>
      </c>
      <c r="E12" s="19">
        <v>39.842844000000014</v>
      </c>
      <c r="F12" s="19">
        <f t="shared" si="0"/>
        <v>8.67764004</v>
      </c>
      <c r="G12" s="19">
        <v>0</v>
      </c>
      <c r="H12" s="19">
        <v>8.67764004</v>
      </c>
      <c r="I12" s="20">
        <f t="shared" si="1"/>
        <v>0</v>
      </c>
      <c r="J12" s="21">
        <f t="shared" si="2"/>
        <v>0.21779670246431196</v>
      </c>
      <c r="K12" s="4"/>
    </row>
    <row r="13" spans="1:11" ht="51" x14ac:dyDescent="0.25">
      <c r="A13" s="15"/>
      <c r="B13" s="17">
        <v>3000289</v>
      </c>
      <c r="C13" s="17" t="s">
        <v>1521</v>
      </c>
      <c r="D13" s="18">
        <v>34.556270000000005</v>
      </c>
      <c r="E13" s="19">
        <v>36.595379000000001</v>
      </c>
      <c r="F13" s="19">
        <f t="shared" si="0"/>
        <v>2.6192682499999997</v>
      </c>
      <c r="G13" s="19">
        <v>0</v>
      </c>
      <c r="H13" s="19">
        <v>2.6192682499999997</v>
      </c>
      <c r="I13" s="20">
        <f t="shared" si="1"/>
        <v>0</v>
      </c>
      <c r="J13" s="21">
        <f t="shared" si="2"/>
        <v>7.1573742958093142E-2</v>
      </c>
      <c r="K13" s="4"/>
    </row>
    <row r="14" spans="1:11" ht="38.25" x14ac:dyDescent="0.25">
      <c r="A14" s="15"/>
      <c r="B14" s="17">
        <v>3000290</v>
      </c>
      <c r="C14" s="17" t="s">
        <v>1522</v>
      </c>
      <c r="D14" s="18">
        <v>17.800529000000001</v>
      </c>
      <c r="E14" s="19">
        <v>19.810460000000003</v>
      </c>
      <c r="F14" s="19">
        <f t="shared" si="0"/>
        <v>0.74371191999999986</v>
      </c>
      <c r="G14" s="19">
        <v>0</v>
      </c>
      <c r="H14" s="19">
        <v>0.74371191999999986</v>
      </c>
      <c r="I14" s="20">
        <f t="shared" si="1"/>
        <v>0</v>
      </c>
      <c r="J14" s="21">
        <f t="shared" si="2"/>
        <v>3.7541375616719642E-2</v>
      </c>
      <c r="K14" s="4"/>
    </row>
    <row r="15" spans="1:11" ht="38.25" x14ac:dyDescent="0.25">
      <c r="A15" s="15"/>
      <c r="B15" s="17">
        <v>3000684</v>
      </c>
      <c r="C15" s="17" t="s">
        <v>1523</v>
      </c>
      <c r="D15" s="18">
        <v>8.5847929999999995</v>
      </c>
      <c r="E15" s="19">
        <v>8.6256930000000001</v>
      </c>
      <c r="F15" s="19">
        <f t="shared" si="0"/>
        <v>0.31778727000000007</v>
      </c>
      <c r="G15" s="19">
        <v>0</v>
      </c>
      <c r="H15" s="19">
        <v>0.31778727000000007</v>
      </c>
      <c r="I15" s="20">
        <f t="shared" si="1"/>
        <v>0</v>
      </c>
      <c r="J15" s="21">
        <f t="shared" si="2"/>
        <v>3.684194069972118E-2</v>
      </c>
      <c r="K15" s="4"/>
    </row>
    <row r="16" spans="1:11" ht="25.5" x14ac:dyDescent="0.25">
      <c r="A16" s="15"/>
      <c r="B16" s="17">
        <v>3000685</v>
      </c>
      <c r="C16" s="17" t="s">
        <v>1524</v>
      </c>
      <c r="D16" s="18">
        <v>6.2531079999999992</v>
      </c>
      <c r="E16" s="19">
        <v>6.3336110000000003</v>
      </c>
      <c r="F16" s="19">
        <f t="shared" si="0"/>
        <v>0.23156252000000002</v>
      </c>
      <c r="G16" s="19">
        <v>0</v>
      </c>
      <c r="H16" s="19">
        <v>0.23156252000000002</v>
      </c>
      <c r="I16" s="20">
        <f t="shared" si="1"/>
        <v>0</v>
      </c>
      <c r="J16" s="21">
        <f t="shared" si="2"/>
        <v>3.6560900251057418E-2</v>
      </c>
      <c r="K16" s="4"/>
    </row>
    <row r="17" spans="1:11" ht="25.5" x14ac:dyDescent="0.25">
      <c r="A17" s="15"/>
      <c r="B17" s="17">
        <v>3000686</v>
      </c>
      <c r="C17" s="17" t="s">
        <v>1525</v>
      </c>
      <c r="D17" s="18">
        <v>120.84226900000004</v>
      </c>
      <c r="E17" s="19">
        <v>129.23542300000005</v>
      </c>
      <c r="F17" s="19">
        <f t="shared" si="0"/>
        <v>10.271948169999998</v>
      </c>
      <c r="G17" s="19">
        <v>0</v>
      </c>
      <c r="H17" s="19">
        <v>10.271948169999998</v>
      </c>
      <c r="I17" s="20">
        <f t="shared" si="1"/>
        <v>0</v>
      </c>
      <c r="J17" s="21">
        <f t="shared" si="2"/>
        <v>7.9482450953095071E-2</v>
      </c>
      <c r="K17" s="4"/>
    </row>
    <row r="18" spans="1:11" ht="15.75" thickBot="1" x14ac:dyDescent="0.3">
      <c r="A18" s="39" t="s">
        <v>299</v>
      </c>
      <c r="B18" s="41"/>
      <c r="C18" s="41"/>
      <c r="D18" s="42">
        <f ca="1">OFFSET(D18,-MATCH("PROYECTOS",$A$8:$A$50,0)-1,0)-(OFFSET(D18,-MATCH("PROYECTOS",$A$8:$A$50,0),0))</f>
        <v>4.0438749999997867</v>
      </c>
      <c r="E18" s="43">
        <f t="shared" ref="E18:H18" ca="1" si="3">OFFSET(E18,-MATCH("PROYECTOS",$A$8:$A$50,0)-1,0)-(OFFSET(E18,-MATCH("PROYECTOS",$A$8:$A$50,0),0))</f>
        <v>1.9241529999997056</v>
      </c>
      <c r="F18" s="43">
        <f t="shared" ca="1" si="3"/>
        <v>0</v>
      </c>
      <c r="G18" s="43">
        <f t="shared" ca="1" si="3"/>
        <v>0</v>
      </c>
      <c r="H18" s="43">
        <f t="shared" ca="1" si="3"/>
        <v>0</v>
      </c>
      <c r="I18" s="44">
        <f t="shared" ca="1" si="1"/>
        <v>0</v>
      </c>
      <c r="J18" s="45">
        <f t="shared" ca="1" si="2"/>
        <v>0</v>
      </c>
      <c r="K18" s="4"/>
    </row>
    <row r="19" spans="1:11" ht="15.75" thickBot="1" x14ac:dyDescent="0.3"/>
    <row r="20" spans="1:11" ht="15.75" thickBot="1" x14ac:dyDescent="0.3">
      <c r="A20" s="85" t="s">
        <v>321</v>
      </c>
      <c r="B20" s="86"/>
      <c r="C20" s="86"/>
      <c r="D20" s="87"/>
    </row>
    <row r="21" spans="1:11" ht="15.75" thickBot="1" x14ac:dyDescent="0.3">
      <c r="A21" s="1" t="s">
        <v>1537</v>
      </c>
    </row>
    <row r="22" spans="1:11" ht="45" customHeight="1" x14ac:dyDescent="0.25">
      <c r="A22" s="78" t="s">
        <v>323</v>
      </c>
      <c r="B22" s="79"/>
      <c r="C22" s="79"/>
      <c r="D22" s="90" t="s">
        <v>324</v>
      </c>
    </row>
    <row r="23" spans="1:11" ht="15.75" thickBot="1" x14ac:dyDescent="0.3">
      <c r="A23" s="88"/>
      <c r="B23" s="89"/>
      <c r="C23" s="89"/>
      <c r="D23" s="91"/>
    </row>
    <row r="24" spans="1:11" x14ac:dyDescent="0.25">
      <c r="A24" s="15"/>
      <c r="B24" s="17">
        <v>3000001</v>
      </c>
      <c r="C24" s="17" t="s">
        <v>281</v>
      </c>
      <c r="D24" s="21">
        <v>1.2217416432936406E-2</v>
      </c>
    </row>
    <row r="25" spans="1:11" ht="38.25" x14ac:dyDescent="0.25">
      <c r="A25" s="15"/>
      <c r="B25" s="17">
        <v>3000283</v>
      </c>
      <c r="C25" s="17" t="s">
        <v>1517</v>
      </c>
      <c r="D25" s="21">
        <v>6.8147308100022064E-2</v>
      </c>
    </row>
    <row r="26" spans="1:11" ht="38.25" x14ac:dyDescent="0.25">
      <c r="A26" s="15"/>
      <c r="B26" s="17">
        <v>3000284</v>
      </c>
      <c r="C26" s="17" t="s">
        <v>1518</v>
      </c>
      <c r="D26" s="21">
        <v>2.890850572836149E-2</v>
      </c>
    </row>
    <row r="27" spans="1:11" ht="25.5" x14ac:dyDescent="0.25">
      <c r="A27" s="15"/>
      <c r="B27" s="17">
        <v>3000285</v>
      </c>
      <c r="C27" s="17" t="s">
        <v>1519</v>
      </c>
      <c r="D27" s="21">
        <v>0.10018128354233889</v>
      </c>
    </row>
    <row r="28" spans="1:11" ht="51" x14ac:dyDescent="0.25">
      <c r="A28" s="15"/>
      <c r="B28" s="17">
        <v>3000289</v>
      </c>
      <c r="C28" s="17" t="s">
        <v>1521</v>
      </c>
      <c r="D28" s="21">
        <v>7.1573742958093142E-2</v>
      </c>
    </row>
    <row r="29" spans="1:11" ht="38.25" x14ac:dyDescent="0.25">
      <c r="A29" s="15"/>
      <c r="B29" s="17">
        <v>3000290</v>
      </c>
      <c r="C29" s="17" t="s">
        <v>1522</v>
      </c>
      <c r="D29" s="21">
        <v>3.7541375616719642E-2</v>
      </c>
    </row>
    <row r="30" spans="1:11" ht="38.25" x14ac:dyDescent="0.25">
      <c r="A30" s="15"/>
      <c r="B30" s="17">
        <v>3000684</v>
      </c>
      <c r="C30" s="17" t="s">
        <v>1523</v>
      </c>
      <c r="D30" s="21">
        <v>3.684194069972118E-2</v>
      </c>
    </row>
    <row r="31" spans="1:11" ht="25.5" x14ac:dyDescent="0.25">
      <c r="A31" s="15"/>
      <c r="B31" s="17">
        <v>3000685</v>
      </c>
      <c r="C31" s="17" t="s">
        <v>1524</v>
      </c>
      <c r="D31" s="21">
        <v>3.6560900251057418E-2</v>
      </c>
    </row>
    <row r="32" spans="1:11" ht="26.25" thickBot="1" x14ac:dyDescent="0.3">
      <c r="A32" s="22"/>
      <c r="B32" s="24">
        <v>3000686</v>
      </c>
      <c r="C32" s="24" t="s">
        <v>1525</v>
      </c>
      <c r="D32" s="28">
        <v>7.9482450953095071E-2</v>
      </c>
    </row>
  </sheetData>
  <mergeCells count="10">
    <mergeCell ref="A20:D20"/>
    <mergeCell ref="A22:C23"/>
    <mergeCell ref="D22:D23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104</v>
      </c>
      <c r="B1" s="47" t="s">
        <v>64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1516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295.45354999999989</v>
      </c>
      <c r="I6" s="12">
        <v>314.67693899999983</v>
      </c>
      <c r="J6" s="12">
        <v>27.165027699999996</v>
      </c>
      <c r="K6" s="12">
        <v>0</v>
      </c>
      <c r="L6" s="12">
        <v>27.165027699999996</v>
      </c>
      <c r="M6" s="13">
        <v>0</v>
      </c>
      <c r="N6" s="14">
        <v>8.6326719035486776E-2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291.40967500000005</v>
      </c>
      <c r="I7" s="36">
        <f ca="1">SUM(I8:OFFSET(I6,MATCH("PROYECTOS",$A$8:$A$50,0),0))</f>
        <v>312.75278600000001</v>
      </c>
      <c r="J7" s="36">
        <f ca="1">SUM(J8:OFFSET(J6,MATCH("PROYECTOS",$A$8:$A$50,0),0))</f>
        <v>27.165027699999992</v>
      </c>
      <c r="K7" s="36">
        <f ca="1">SUM(K8:OFFSET(K6,MATCH("PROYECTOS",$A$8:$A$50,0),0))</f>
        <v>0</v>
      </c>
      <c r="L7" s="36">
        <f ca="1">SUM(L8:OFFSET(L6,MATCH("PROYECTOS",$A$8:$A$50,0),0))</f>
        <v>27.165027699999992</v>
      </c>
      <c r="M7" s="37">
        <f ca="1">IFERROR(K7/I7,0)</f>
        <v>0</v>
      </c>
      <c r="N7" s="38">
        <f ca="1">IFERROR(SUM(K7,L7)/I7,0)</f>
        <v>8.6857828022673444E-2</v>
      </c>
      <c r="O7" s="62"/>
      <c r="P7" s="36"/>
      <c r="Q7" s="38"/>
    </row>
    <row r="8" spans="1:17" ht="38.25" x14ac:dyDescent="0.25">
      <c r="A8" s="15"/>
      <c r="B8" s="17">
        <v>5002796</v>
      </c>
      <c r="C8" s="17" t="s">
        <v>1526</v>
      </c>
      <c r="D8" s="66">
        <v>3000283</v>
      </c>
      <c r="E8" s="17" t="s">
        <v>1517</v>
      </c>
      <c r="F8" s="67">
        <v>83</v>
      </c>
      <c r="G8" s="17" t="s">
        <v>1535</v>
      </c>
      <c r="H8" s="18">
        <v>19.817913000000004</v>
      </c>
      <c r="I8" s="19">
        <v>22.335581000000008</v>
      </c>
      <c r="J8" s="19">
        <f t="shared" ref="J8:J18" si="0">SUM(K8,L8)</f>
        <v>1.52210972</v>
      </c>
      <c r="K8" s="19">
        <v>0</v>
      </c>
      <c r="L8" s="19">
        <v>1.52210972</v>
      </c>
      <c r="M8" s="20">
        <f t="shared" ref="M8:M19" si="1">IFERROR(K8/I8,0)</f>
        <v>0</v>
      </c>
      <c r="N8" s="21">
        <f t="shared" ref="N8:N19" si="2">IFERROR(SUM(K8,L8)/I8,0)</f>
        <v>6.8147308100022091E-2</v>
      </c>
      <c r="O8" s="68">
        <v>1.7674543999999996</v>
      </c>
      <c r="P8" s="19">
        <v>5381</v>
      </c>
      <c r="Q8" s="21">
        <f>IFERROR(P8/O8,0)</f>
        <v>3044.491558028315</v>
      </c>
    </row>
    <row r="9" spans="1:17" ht="25.5" x14ac:dyDescent="0.25">
      <c r="A9" s="15"/>
      <c r="B9" s="17">
        <v>5002798</v>
      </c>
      <c r="C9" s="17" t="s">
        <v>1527</v>
      </c>
      <c r="D9" s="66">
        <v>3000285</v>
      </c>
      <c r="E9" s="17" t="s">
        <v>1519</v>
      </c>
      <c r="F9" s="67">
        <v>83</v>
      </c>
      <c r="G9" s="17" t="s">
        <v>1535</v>
      </c>
      <c r="H9" s="18">
        <v>22.310819000000006</v>
      </c>
      <c r="I9" s="19">
        <v>22.545014000000005</v>
      </c>
      <c r="J9" s="19">
        <f t="shared" si="0"/>
        <v>2.25858844</v>
      </c>
      <c r="K9" s="19">
        <v>0</v>
      </c>
      <c r="L9" s="19">
        <v>2.25858844</v>
      </c>
      <c r="M9" s="20">
        <f t="shared" si="1"/>
        <v>0</v>
      </c>
      <c r="N9" s="21">
        <f t="shared" si="2"/>
        <v>0.10018128354233888</v>
      </c>
      <c r="O9" s="68">
        <v>1.7345892699999998</v>
      </c>
      <c r="P9" s="19">
        <v>3010</v>
      </c>
      <c r="Q9" s="21">
        <f t="shared" ref="Q9:Q18" si="3">IFERROR(P9/O9,0)</f>
        <v>1735.2811135514521</v>
      </c>
    </row>
    <row r="10" spans="1:17" ht="25.5" x14ac:dyDescent="0.25">
      <c r="A10" s="15"/>
      <c r="B10" s="17">
        <v>5002800</v>
      </c>
      <c r="C10" s="17" t="s">
        <v>1528</v>
      </c>
      <c r="D10" s="66">
        <v>3000286</v>
      </c>
      <c r="E10" s="17" t="s">
        <v>1520</v>
      </c>
      <c r="F10" s="67">
        <v>83</v>
      </c>
      <c r="G10" s="17" t="s">
        <v>1535</v>
      </c>
      <c r="H10" s="18">
        <v>31.160217000000006</v>
      </c>
      <c r="I10" s="19">
        <v>36.696351</v>
      </c>
      <c r="J10" s="19">
        <f t="shared" si="0"/>
        <v>7.3846895900000016</v>
      </c>
      <c r="K10" s="19">
        <v>0</v>
      </c>
      <c r="L10" s="19">
        <v>7.3846895900000016</v>
      </c>
      <c r="M10" s="20">
        <f t="shared" si="1"/>
        <v>0</v>
      </c>
      <c r="N10" s="21">
        <f t="shared" si="2"/>
        <v>0.20123770862121962</v>
      </c>
      <c r="O10" s="68">
        <v>3.3068321200000002</v>
      </c>
      <c r="P10" s="19">
        <v>9649</v>
      </c>
      <c r="Q10" s="21">
        <f t="shared" si="3"/>
        <v>2917.8983540295358</v>
      </c>
    </row>
    <row r="11" spans="1:17" ht="51" x14ac:dyDescent="0.25">
      <c r="A11" s="15"/>
      <c r="B11" s="17">
        <v>5002824</v>
      </c>
      <c r="C11" s="17" t="s">
        <v>1521</v>
      </c>
      <c r="D11" s="66">
        <v>3000289</v>
      </c>
      <c r="E11" s="17" t="s">
        <v>1521</v>
      </c>
      <c r="F11" s="67">
        <v>83</v>
      </c>
      <c r="G11" s="17" t="s">
        <v>1535</v>
      </c>
      <c r="H11" s="18">
        <v>34.556269999999998</v>
      </c>
      <c r="I11" s="19">
        <v>36.595378999999994</v>
      </c>
      <c r="J11" s="19">
        <f t="shared" si="0"/>
        <v>2.6192682499999997</v>
      </c>
      <c r="K11" s="19">
        <v>0</v>
      </c>
      <c r="L11" s="19">
        <v>2.6192682499999997</v>
      </c>
      <c r="M11" s="20">
        <f t="shared" si="1"/>
        <v>0</v>
      </c>
      <c r="N11" s="21">
        <f t="shared" si="2"/>
        <v>7.1573742958093156E-2</v>
      </c>
      <c r="O11" s="68">
        <v>2.1247024300000001</v>
      </c>
      <c r="P11" s="19">
        <v>13060</v>
      </c>
      <c r="Q11" s="21">
        <f t="shared" si="3"/>
        <v>6146.7430994560491</v>
      </c>
    </row>
    <row r="12" spans="1:17" ht="38.25" x14ac:dyDescent="0.25">
      <c r="A12" s="15"/>
      <c r="B12" s="17">
        <v>5002829</v>
      </c>
      <c r="C12" s="17" t="s">
        <v>1529</v>
      </c>
      <c r="D12" s="66">
        <v>3000001</v>
      </c>
      <c r="E12" s="17" t="s">
        <v>281</v>
      </c>
      <c r="F12" s="67">
        <v>80</v>
      </c>
      <c r="G12" s="17" t="s">
        <v>316</v>
      </c>
      <c r="H12" s="18">
        <v>0.73494300000000012</v>
      </c>
      <c r="I12" s="19">
        <v>0.73523300000000003</v>
      </c>
      <c r="J12" s="19">
        <f t="shared" si="0"/>
        <v>8.1589999999999996E-3</v>
      </c>
      <c r="K12" s="19">
        <v>0</v>
      </c>
      <c r="L12" s="19">
        <v>8.1589999999999996E-3</v>
      </c>
      <c r="M12" s="20">
        <f t="shared" si="1"/>
        <v>0</v>
      </c>
      <c r="N12" s="21">
        <f t="shared" si="2"/>
        <v>1.1097162396138366E-2</v>
      </c>
      <c r="O12" s="68">
        <v>1.2587250000000001E-2</v>
      </c>
      <c r="P12" s="19">
        <v>3</v>
      </c>
      <c r="Q12" s="21">
        <f t="shared" si="3"/>
        <v>238.33641184531965</v>
      </c>
    </row>
    <row r="13" spans="1:17" ht="25.5" x14ac:dyDescent="0.25">
      <c r="A13" s="15"/>
      <c r="B13" s="17">
        <v>5005138</v>
      </c>
      <c r="C13" s="17" t="s">
        <v>1530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12.834193000000004</v>
      </c>
      <c r="I13" s="19">
        <v>13.239741999999998</v>
      </c>
      <c r="J13" s="19">
        <f t="shared" si="0"/>
        <v>6.885100999999999E-2</v>
      </c>
      <c r="K13" s="19">
        <v>0</v>
      </c>
      <c r="L13" s="19">
        <v>6.885100999999999E-2</v>
      </c>
      <c r="M13" s="20">
        <f t="shared" si="1"/>
        <v>0</v>
      </c>
      <c r="N13" s="21">
        <f t="shared" si="2"/>
        <v>5.2003286770995992E-3</v>
      </c>
      <c r="O13" s="68">
        <v>0.34176679999999998</v>
      </c>
      <c r="P13" s="19">
        <v>49</v>
      </c>
      <c r="Q13" s="21">
        <f t="shared" si="3"/>
        <v>143.37261547932684</v>
      </c>
    </row>
    <row r="14" spans="1:17" x14ac:dyDescent="0.25">
      <c r="A14" s="15"/>
      <c r="B14" s="17">
        <v>5005139</v>
      </c>
      <c r="C14" s="17" t="s">
        <v>1531</v>
      </c>
      <c r="D14" s="66">
        <v>3000001</v>
      </c>
      <c r="E14" s="17" t="s">
        <v>281</v>
      </c>
      <c r="F14" s="67">
        <v>86</v>
      </c>
      <c r="G14" s="17" t="s">
        <v>504</v>
      </c>
      <c r="H14" s="18">
        <v>2.2057379999999984</v>
      </c>
      <c r="I14" s="19">
        <v>2.2320979999999988</v>
      </c>
      <c r="J14" s="19">
        <f t="shared" si="0"/>
        <v>0.12099855</v>
      </c>
      <c r="K14" s="19">
        <v>0</v>
      </c>
      <c r="L14" s="19">
        <v>0.12099855</v>
      </c>
      <c r="M14" s="20">
        <f t="shared" si="1"/>
        <v>0</v>
      </c>
      <c r="N14" s="21">
        <f t="shared" si="2"/>
        <v>5.4208439772805699E-2</v>
      </c>
      <c r="O14" s="68">
        <v>0.13612787000000001</v>
      </c>
      <c r="P14" s="19">
        <v>179</v>
      </c>
      <c r="Q14" s="21">
        <f t="shared" si="3"/>
        <v>1314.9401367993196</v>
      </c>
    </row>
    <row r="15" spans="1:17" ht="25.5" x14ac:dyDescent="0.25">
      <c r="A15" s="15"/>
      <c r="B15" s="17">
        <v>5005141</v>
      </c>
      <c r="C15" s="17" t="s">
        <v>1532</v>
      </c>
      <c r="D15" s="66">
        <v>3000286</v>
      </c>
      <c r="E15" s="17" t="s">
        <v>1520</v>
      </c>
      <c r="F15" s="67">
        <v>83</v>
      </c>
      <c r="G15" s="17" t="s">
        <v>1535</v>
      </c>
      <c r="H15" s="18">
        <v>3.0892749999999998</v>
      </c>
      <c r="I15" s="19">
        <v>3.146493</v>
      </c>
      <c r="J15" s="19">
        <f t="shared" si="0"/>
        <v>1.2929504499999998</v>
      </c>
      <c r="K15" s="19">
        <v>0</v>
      </c>
      <c r="L15" s="19">
        <v>1.2929504499999998</v>
      </c>
      <c r="M15" s="20">
        <f t="shared" si="1"/>
        <v>0</v>
      </c>
      <c r="N15" s="21">
        <f t="shared" si="2"/>
        <v>0.41091794896731049</v>
      </c>
      <c r="O15" s="68">
        <v>0.13733156999999999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5005142</v>
      </c>
      <c r="C16" s="17" t="s">
        <v>1533</v>
      </c>
      <c r="D16" s="66">
        <v>3000686</v>
      </c>
      <c r="E16" s="17" t="s">
        <v>1525</v>
      </c>
      <c r="F16" s="67">
        <v>6</v>
      </c>
      <c r="G16" s="17" t="s">
        <v>635</v>
      </c>
      <c r="H16" s="18">
        <v>59.766720000000021</v>
      </c>
      <c r="I16" s="19">
        <v>63.862148000000026</v>
      </c>
      <c r="J16" s="19">
        <f t="shared" si="0"/>
        <v>5.8928685999999999</v>
      </c>
      <c r="K16" s="19">
        <v>0</v>
      </c>
      <c r="L16" s="19">
        <v>5.8928685999999999</v>
      </c>
      <c r="M16" s="20">
        <f t="shared" si="1"/>
        <v>0</v>
      </c>
      <c r="N16" s="21">
        <f t="shared" si="2"/>
        <v>9.2274826083206557E-2</v>
      </c>
      <c r="O16" s="68">
        <v>4.8942338699999999</v>
      </c>
      <c r="P16" s="19">
        <v>10030</v>
      </c>
      <c r="Q16" s="21">
        <f t="shared" si="3"/>
        <v>2049.3503715628531</v>
      </c>
    </row>
    <row r="17" spans="1:17" ht="38.25" x14ac:dyDescent="0.25">
      <c r="A17" s="15"/>
      <c r="B17" s="17">
        <v>5005143</v>
      </c>
      <c r="C17" s="17" t="s">
        <v>1534</v>
      </c>
      <c r="D17" s="66">
        <v>3000686</v>
      </c>
      <c r="E17" s="17" t="s">
        <v>1525</v>
      </c>
      <c r="F17" s="67">
        <v>6</v>
      </c>
      <c r="G17" s="17" t="s">
        <v>635</v>
      </c>
      <c r="H17" s="18">
        <v>61.075548999999988</v>
      </c>
      <c r="I17" s="19">
        <v>65.373275000000007</v>
      </c>
      <c r="J17" s="19">
        <f t="shared" si="0"/>
        <v>4.3790795699999983</v>
      </c>
      <c r="K17" s="19">
        <v>0</v>
      </c>
      <c r="L17" s="19">
        <v>4.3790795699999983</v>
      </c>
      <c r="M17" s="20">
        <f t="shared" si="1"/>
        <v>0</v>
      </c>
      <c r="N17" s="21">
        <f t="shared" si="2"/>
        <v>6.6985776221246338E-2</v>
      </c>
      <c r="O17" s="68">
        <v>4.8844214499999996</v>
      </c>
      <c r="P17" s="19">
        <v>32131</v>
      </c>
      <c r="Q17" s="21">
        <f t="shared" si="3"/>
        <v>6578.2611776876875</v>
      </c>
    </row>
    <row r="18" spans="1:17" x14ac:dyDescent="0.25">
      <c r="A18" s="15"/>
      <c r="B18" s="17">
        <v>9000000</v>
      </c>
      <c r="C18" s="17" t="s">
        <v>309</v>
      </c>
      <c r="D18" s="66">
        <v>9000000</v>
      </c>
      <c r="E18" s="17" t="s">
        <v>310</v>
      </c>
      <c r="F18" s="67"/>
      <c r="G18" s="17" t="s">
        <v>317</v>
      </c>
      <c r="H18" s="18">
        <v>43.858038000000008</v>
      </c>
      <c r="I18" s="19">
        <v>45.991472000000016</v>
      </c>
      <c r="J18" s="19">
        <f t="shared" si="0"/>
        <v>1.6174645200000002</v>
      </c>
      <c r="K18" s="19">
        <v>0</v>
      </c>
      <c r="L18" s="19">
        <v>1.6174645200000002</v>
      </c>
      <c r="M18" s="20">
        <f t="shared" si="1"/>
        <v>0</v>
      </c>
      <c r="N18" s="21">
        <f t="shared" si="2"/>
        <v>3.5168792162164314E-2</v>
      </c>
      <c r="O18" s="68">
        <v>1.84234707</v>
      </c>
      <c r="P18" s="19"/>
      <c r="Q18" s="21">
        <f t="shared" si="3"/>
        <v>0</v>
      </c>
    </row>
    <row r="19" spans="1:17" ht="15.75" thickBot="1" x14ac:dyDescent="0.3">
      <c r="A19" s="39" t="s">
        <v>299</v>
      </c>
      <c r="B19" s="41"/>
      <c r="C19" s="41"/>
      <c r="D19" s="63"/>
      <c r="E19" s="41"/>
      <c r="F19" s="64"/>
      <c r="G19" s="41"/>
      <c r="H19" s="42">
        <f ca="1">OFFSET(H19,-MATCH("PROYECTOS",$A$8:$A$50,0)-1,0)-(OFFSET(H19,-MATCH("PROYECTOS",$A$8:$A$50,0),0))</f>
        <v>4.0438749999998436</v>
      </c>
      <c r="I19" s="43">
        <f t="shared" ref="I19:L19" ca="1" si="4">OFFSET(I19,-MATCH("PROYECTOS",$A$8:$A$50,0)-1,0)-(OFFSET(I19,-MATCH("PROYECTOS",$A$8:$A$50,0),0))</f>
        <v>1.9241529999998193</v>
      </c>
      <c r="J19" s="43">
        <f t="shared" ca="1" si="4"/>
        <v>0</v>
      </c>
      <c r="K19" s="43">
        <f t="shared" ca="1" si="4"/>
        <v>0</v>
      </c>
      <c r="L19" s="43">
        <f t="shared" ca="1" si="4"/>
        <v>0</v>
      </c>
      <c r="M19" s="44">
        <f t="shared" ca="1" si="1"/>
        <v>0</v>
      </c>
      <c r="N19" s="45">
        <f t="shared" ca="1" si="2"/>
        <v>0</v>
      </c>
      <c r="O19" s="65"/>
      <c r="P19" s="43"/>
      <c r="Q1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106</v>
      </c>
      <c r="B1" s="48" t="s">
        <v>65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1538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162.10955900000002</v>
      </c>
      <c r="E6" s="12">
        <v>164.21127299999998</v>
      </c>
      <c r="F6" s="12">
        <v>9.6355291200000028</v>
      </c>
      <c r="G6" s="12">
        <v>0</v>
      </c>
      <c r="H6" s="12">
        <v>9.6355291200000028</v>
      </c>
      <c r="I6" s="13">
        <v>0</v>
      </c>
      <c r="J6" s="14">
        <v>5.8677634878331428E-2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89.244143000000022</v>
      </c>
      <c r="E7" s="36">
        <f ca="1">SUM(E8:OFFSET(E6,MATCH("GOBIERNOS REGIONALES",$A$8:$A$50,0),0))</f>
        <v>90.130809999999968</v>
      </c>
      <c r="F7" s="36">
        <f ca="1">SUM(F8:OFFSET(F6,MATCH("GOBIERNOS REGIONALES",$A$8:$A$50,0),0))</f>
        <v>3.6373227899999994</v>
      </c>
      <c r="G7" s="36">
        <f ca="1">SUM(G8:OFFSET(G6,MATCH("GOBIERNOS REGIONALES",$A$8:$A$50,0),0))</f>
        <v>0</v>
      </c>
      <c r="H7" s="36">
        <f ca="1">SUM(H8:OFFSET(H6,MATCH("GOBIERNOS REGIONALES",$A$8:$A$50,0),0))</f>
        <v>3.6373227899999994</v>
      </c>
      <c r="I7" s="37">
        <f ca="1">IFERROR(G7/E7,0)</f>
        <v>0</v>
      </c>
      <c r="J7" s="38">
        <f ca="1">IFERROR(SUM(G7,H7)/E7,0)</f>
        <v>4.035604240103912E-2</v>
      </c>
      <c r="K7" s="4"/>
    </row>
    <row r="8" spans="1:11" x14ac:dyDescent="0.25">
      <c r="A8" s="15"/>
      <c r="B8" s="16">
        <v>10</v>
      </c>
      <c r="C8" s="17" t="s">
        <v>112</v>
      </c>
      <c r="D8" s="18">
        <v>89.244143000000022</v>
      </c>
      <c r="E8" s="19">
        <v>90.130809999999968</v>
      </c>
      <c r="F8" s="19">
        <f t="shared" ref="F8:F35" si="0">SUM(G8,H8)</f>
        <v>3.6373227899999994</v>
      </c>
      <c r="G8" s="19">
        <v>0</v>
      </c>
      <c r="H8" s="19">
        <v>3.6373227899999994</v>
      </c>
      <c r="I8" s="20">
        <f t="shared" ref="I8:I35" si="1">IFERROR(G8/E8,0)</f>
        <v>0</v>
      </c>
      <c r="J8" s="21">
        <f t="shared" ref="J8:J35" si="2">IFERROR(SUM(G8,H8)/E8,0)</f>
        <v>4.035604240103912E-2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72.86541600000001</v>
      </c>
      <c r="E9" s="36">
        <f ca="1">SUM(E10:OFFSET(E8,(MATCH("GOBIERNOS LOCALES",$A$8:$A$50,0)-MATCH("GOBIERNOS REGIONALES",$A$8:$A$50,0)),0))</f>
        <v>74.080462999999995</v>
      </c>
      <c r="F9" s="36">
        <f ca="1">SUM(F10:OFFSET(F8,(MATCH("GOBIERNOS LOCALES",$A$8:$A$50,0)-MATCH("GOBIERNOS REGIONALES",$A$8:$A$50,0)),0))</f>
        <v>5.9982063300000013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5.9982063300000013</v>
      </c>
      <c r="I9" s="37">
        <f t="shared" ca="1" si="1"/>
        <v>0</v>
      </c>
      <c r="J9" s="38">
        <f t="shared" ca="1" si="2"/>
        <v>8.0968801855355599E-2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0.53074399999999999</v>
      </c>
      <c r="E10" s="19">
        <v>0.53074399999999999</v>
      </c>
      <c r="F10" s="19">
        <f t="shared" si="0"/>
        <v>3.0094819999999998E-2</v>
      </c>
      <c r="G10" s="19">
        <v>0</v>
      </c>
      <c r="H10" s="19">
        <v>3.0094819999999998E-2</v>
      </c>
      <c r="I10" s="20">
        <f t="shared" si="1"/>
        <v>0</v>
      </c>
      <c r="J10" s="21">
        <f t="shared" si="2"/>
        <v>5.6703080958051336E-2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4.3698020000000009</v>
      </c>
      <c r="E11" s="19">
        <v>4.5250979999999998</v>
      </c>
      <c r="F11" s="19">
        <f t="shared" si="0"/>
        <v>0.3423655699999999</v>
      </c>
      <c r="G11" s="19">
        <v>0</v>
      </c>
      <c r="H11" s="19">
        <v>0.3423655699999999</v>
      </c>
      <c r="I11" s="20">
        <f t="shared" si="1"/>
        <v>0</v>
      </c>
      <c r="J11" s="21">
        <f t="shared" si="2"/>
        <v>7.5659260860206759E-2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1.330425</v>
      </c>
      <c r="E12" s="19">
        <v>1.350176</v>
      </c>
      <c r="F12" s="19">
        <f t="shared" si="0"/>
        <v>8.4836170000000016E-2</v>
      </c>
      <c r="G12" s="19">
        <v>0</v>
      </c>
      <c r="H12" s="19">
        <v>8.4836170000000016E-2</v>
      </c>
      <c r="I12" s="20">
        <f t="shared" si="1"/>
        <v>0</v>
      </c>
      <c r="J12" s="21">
        <f t="shared" si="2"/>
        <v>6.2833415791719013E-2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6.722472999999999</v>
      </c>
      <c r="E13" s="19">
        <v>6.722472999999999</v>
      </c>
      <c r="F13" s="19">
        <f t="shared" si="0"/>
        <v>0.54432303999999998</v>
      </c>
      <c r="G13" s="19">
        <v>0</v>
      </c>
      <c r="H13" s="19">
        <v>0.54432303999999998</v>
      </c>
      <c r="I13" s="20">
        <f t="shared" si="1"/>
        <v>0</v>
      </c>
      <c r="J13" s="21">
        <f t="shared" si="2"/>
        <v>8.0970654698055325E-2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1.49573</v>
      </c>
      <c r="E14" s="19">
        <v>1.4953300000000005</v>
      </c>
      <c r="F14" s="19">
        <f t="shared" si="0"/>
        <v>0.1519162</v>
      </c>
      <c r="G14" s="19">
        <v>0</v>
      </c>
      <c r="H14" s="19">
        <v>0.1519162</v>
      </c>
      <c r="I14" s="20">
        <f t="shared" si="1"/>
        <v>0</v>
      </c>
      <c r="J14" s="21">
        <f t="shared" si="2"/>
        <v>0.10159376191208626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3.2262989999999996</v>
      </c>
      <c r="E15" s="19">
        <v>3.5521419999999999</v>
      </c>
      <c r="F15" s="19">
        <f t="shared" si="0"/>
        <v>0.24920811000000001</v>
      </c>
      <c r="G15" s="19">
        <v>0</v>
      </c>
      <c r="H15" s="19">
        <v>0.24920811000000001</v>
      </c>
      <c r="I15" s="20">
        <f t="shared" si="1"/>
        <v>0</v>
      </c>
      <c r="J15" s="21">
        <f t="shared" si="2"/>
        <v>7.0157136173047141E-2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3.5471899999999992</v>
      </c>
      <c r="E16" s="19">
        <v>3.5556359999999998</v>
      </c>
      <c r="F16" s="19">
        <f t="shared" si="0"/>
        <v>0.29706037999999996</v>
      </c>
      <c r="G16" s="19">
        <v>0</v>
      </c>
      <c r="H16" s="19">
        <v>0.29706037999999996</v>
      </c>
      <c r="I16" s="20">
        <f t="shared" si="1"/>
        <v>0</v>
      </c>
      <c r="J16" s="21">
        <f t="shared" si="2"/>
        <v>8.3546341639020416E-2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1.4702299999999999</v>
      </c>
      <c r="E17" s="19">
        <v>1.5053730000000003</v>
      </c>
      <c r="F17" s="19">
        <f t="shared" si="0"/>
        <v>4.6209260000000002E-2</v>
      </c>
      <c r="G17" s="19">
        <v>0</v>
      </c>
      <c r="H17" s="19">
        <v>4.6209260000000002E-2</v>
      </c>
      <c r="I17" s="20">
        <f t="shared" si="1"/>
        <v>0</v>
      </c>
      <c r="J17" s="21">
        <f t="shared" si="2"/>
        <v>3.0696219475173259E-2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1.1847800000000002</v>
      </c>
      <c r="E18" s="19">
        <v>1.1847799999999999</v>
      </c>
      <c r="F18" s="19">
        <f t="shared" si="0"/>
        <v>9.3882420000000008E-2</v>
      </c>
      <c r="G18" s="19">
        <v>0</v>
      </c>
      <c r="H18" s="19">
        <v>9.3882420000000008E-2</v>
      </c>
      <c r="I18" s="20">
        <f t="shared" si="1"/>
        <v>0</v>
      </c>
      <c r="J18" s="21">
        <f t="shared" si="2"/>
        <v>7.9240382180658028E-2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3.2662889999999996</v>
      </c>
      <c r="E19" s="19">
        <v>3.2662889999999996</v>
      </c>
      <c r="F19" s="19">
        <f t="shared" si="0"/>
        <v>0.27973317000000003</v>
      </c>
      <c r="G19" s="19">
        <v>0</v>
      </c>
      <c r="H19" s="19">
        <v>0.27973317000000003</v>
      </c>
      <c r="I19" s="20">
        <f t="shared" si="1"/>
        <v>0</v>
      </c>
      <c r="J19" s="21">
        <f t="shared" si="2"/>
        <v>8.5642504383414961E-2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3.9956939999999999</v>
      </c>
      <c r="E20" s="19">
        <v>4.0039109999999996</v>
      </c>
      <c r="F20" s="19">
        <f t="shared" si="0"/>
        <v>0.29061254000000003</v>
      </c>
      <c r="G20" s="19">
        <v>0</v>
      </c>
      <c r="H20" s="19">
        <v>0.29061254000000003</v>
      </c>
      <c r="I20" s="20">
        <f t="shared" si="1"/>
        <v>0</v>
      </c>
      <c r="J20" s="21">
        <f t="shared" si="2"/>
        <v>7.2582167785447793E-2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5.2081249999999981</v>
      </c>
      <c r="E21" s="19">
        <v>5.4891049999999977</v>
      </c>
      <c r="F21" s="19">
        <f t="shared" si="0"/>
        <v>0.39425370999999998</v>
      </c>
      <c r="G21" s="19">
        <v>0</v>
      </c>
      <c r="H21" s="19">
        <v>0.39425370999999998</v>
      </c>
      <c r="I21" s="20">
        <f t="shared" si="1"/>
        <v>0</v>
      </c>
      <c r="J21" s="21">
        <f t="shared" si="2"/>
        <v>7.1824771069236265E-2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2.8143240000000005</v>
      </c>
      <c r="E22" s="19">
        <v>2.8143240000000005</v>
      </c>
      <c r="F22" s="19">
        <f t="shared" si="0"/>
        <v>0.24743002</v>
      </c>
      <c r="G22" s="19">
        <v>0</v>
      </c>
      <c r="H22" s="19">
        <v>0.24743002</v>
      </c>
      <c r="I22" s="20">
        <f t="shared" si="1"/>
        <v>0</v>
      </c>
      <c r="J22" s="21">
        <f t="shared" si="2"/>
        <v>8.7918100403507185E-2</v>
      </c>
      <c r="K22" s="4"/>
    </row>
    <row r="23" spans="1:11" x14ac:dyDescent="0.25">
      <c r="A23" s="15"/>
      <c r="B23" s="16">
        <v>453</v>
      </c>
      <c r="C23" s="17" t="s">
        <v>225</v>
      </c>
      <c r="D23" s="18">
        <v>3.3129719999999998</v>
      </c>
      <c r="E23" s="19">
        <v>3.3519790000000005</v>
      </c>
      <c r="F23" s="19">
        <f t="shared" si="0"/>
        <v>0.23756807999999999</v>
      </c>
      <c r="G23" s="19">
        <v>0</v>
      </c>
      <c r="H23" s="19">
        <v>0.23756807999999999</v>
      </c>
      <c r="I23" s="20">
        <f t="shared" si="1"/>
        <v>0</v>
      </c>
      <c r="J23" s="21">
        <f t="shared" si="2"/>
        <v>7.0873976239111264E-2</v>
      </c>
      <c r="K23" s="4"/>
    </row>
    <row r="24" spans="1:11" x14ac:dyDescent="0.25">
      <c r="A24" s="15"/>
      <c r="B24" s="16">
        <v>454</v>
      </c>
      <c r="C24" s="17" t="s">
        <v>226</v>
      </c>
      <c r="D24" s="18">
        <v>0.3993580000000001</v>
      </c>
      <c r="E24" s="19">
        <v>0.39935800000000005</v>
      </c>
      <c r="F24" s="19">
        <f t="shared" si="0"/>
        <v>2.7936249999999999E-2</v>
      </c>
      <c r="G24" s="19">
        <v>0</v>
      </c>
      <c r="H24" s="19">
        <v>2.7936249999999999E-2</v>
      </c>
      <c r="I24" s="20">
        <f t="shared" si="1"/>
        <v>0</v>
      </c>
      <c r="J24" s="21">
        <f t="shared" si="2"/>
        <v>6.995289940354267E-2</v>
      </c>
      <c r="K24" s="4"/>
    </row>
    <row r="25" spans="1:11" x14ac:dyDescent="0.25">
      <c r="A25" s="15"/>
      <c r="B25" s="16">
        <v>455</v>
      </c>
      <c r="C25" s="17" t="s">
        <v>227</v>
      </c>
      <c r="D25" s="18">
        <v>1.003112</v>
      </c>
      <c r="E25" s="19">
        <v>1.003112</v>
      </c>
      <c r="F25" s="19">
        <f t="shared" si="0"/>
        <v>0.18983909000000002</v>
      </c>
      <c r="G25" s="19">
        <v>0</v>
      </c>
      <c r="H25" s="19">
        <v>0.18983909000000002</v>
      </c>
      <c r="I25" s="20">
        <f t="shared" si="1"/>
        <v>0</v>
      </c>
      <c r="J25" s="21">
        <f t="shared" si="2"/>
        <v>0.18925014355326225</v>
      </c>
      <c r="K25" s="4"/>
    </row>
    <row r="26" spans="1:11" x14ac:dyDescent="0.25">
      <c r="A26" s="15"/>
      <c r="B26" s="16">
        <v>456</v>
      </c>
      <c r="C26" s="17" t="s">
        <v>228</v>
      </c>
      <c r="D26" s="18">
        <v>1.3122990000000001</v>
      </c>
      <c r="E26" s="19">
        <v>1.3122989999999999</v>
      </c>
      <c r="F26" s="19">
        <f t="shared" si="0"/>
        <v>1.5511820000000001E-2</v>
      </c>
      <c r="G26" s="19">
        <v>0</v>
      </c>
      <c r="H26" s="19">
        <v>1.5511820000000001E-2</v>
      </c>
      <c r="I26" s="20">
        <f t="shared" si="1"/>
        <v>0</v>
      </c>
      <c r="J26" s="21">
        <f t="shared" si="2"/>
        <v>1.182033972440732E-2</v>
      </c>
      <c r="K26" s="4"/>
    </row>
    <row r="27" spans="1:11" x14ac:dyDescent="0.25">
      <c r="A27" s="15"/>
      <c r="B27" s="16">
        <v>457</v>
      </c>
      <c r="C27" s="17" t="s">
        <v>229</v>
      </c>
      <c r="D27" s="18">
        <v>5.7742279999999999</v>
      </c>
      <c r="E27" s="19">
        <v>5.774227999999999</v>
      </c>
      <c r="F27" s="19">
        <f t="shared" si="0"/>
        <v>0.44269560000000002</v>
      </c>
      <c r="G27" s="19">
        <v>0</v>
      </c>
      <c r="H27" s="19">
        <v>0.44269560000000002</v>
      </c>
      <c r="I27" s="20">
        <f t="shared" si="1"/>
        <v>0</v>
      </c>
      <c r="J27" s="21">
        <f t="shared" si="2"/>
        <v>7.6667495637512073E-2</v>
      </c>
      <c r="K27" s="4"/>
    </row>
    <row r="28" spans="1:11" x14ac:dyDescent="0.25">
      <c r="A28" s="15"/>
      <c r="B28" s="16">
        <v>458</v>
      </c>
      <c r="C28" s="17" t="s">
        <v>230</v>
      </c>
      <c r="D28" s="18">
        <v>2.4410340000000006</v>
      </c>
      <c r="E28" s="19">
        <v>2.4410339999999997</v>
      </c>
      <c r="F28" s="19">
        <f t="shared" si="0"/>
        <v>0.19534813000000001</v>
      </c>
      <c r="G28" s="19">
        <v>0</v>
      </c>
      <c r="H28" s="19">
        <v>0.19534813000000001</v>
      </c>
      <c r="I28" s="20">
        <f t="shared" si="1"/>
        <v>0</v>
      </c>
      <c r="J28" s="21">
        <f t="shared" si="2"/>
        <v>8.00267960216859E-2</v>
      </c>
      <c r="K28" s="4"/>
    </row>
    <row r="29" spans="1:11" x14ac:dyDescent="0.25">
      <c r="A29" s="15"/>
      <c r="B29" s="16">
        <v>459</v>
      </c>
      <c r="C29" s="17" t="s">
        <v>231</v>
      </c>
      <c r="D29" s="18">
        <v>1.9846060000000001</v>
      </c>
      <c r="E29" s="19">
        <v>2.0805839999999995</v>
      </c>
      <c r="F29" s="19">
        <f t="shared" si="0"/>
        <v>0.19837633000000002</v>
      </c>
      <c r="G29" s="19">
        <v>0</v>
      </c>
      <c r="H29" s="19">
        <v>0.19837633000000002</v>
      </c>
      <c r="I29" s="20">
        <f t="shared" si="1"/>
        <v>0</v>
      </c>
      <c r="J29" s="21">
        <f t="shared" si="2"/>
        <v>9.5346465223225818E-2</v>
      </c>
      <c r="K29" s="4"/>
    </row>
    <row r="30" spans="1:11" x14ac:dyDescent="0.25">
      <c r="A30" s="15"/>
      <c r="B30" s="16">
        <v>460</v>
      </c>
      <c r="C30" s="17" t="s">
        <v>232</v>
      </c>
      <c r="D30" s="18">
        <v>1.1486620000000001</v>
      </c>
      <c r="E30" s="19">
        <v>1.1355310000000001</v>
      </c>
      <c r="F30" s="19">
        <f t="shared" si="0"/>
        <v>0.11900920000000001</v>
      </c>
      <c r="G30" s="19">
        <v>0</v>
      </c>
      <c r="H30" s="19">
        <v>0.11900920000000001</v>
      </c>
      <c r="I30" s="20">
        <f t="shared" si="1"/>
        <v>0</v>
      </c>
      <c r="J30" s="21">
        <f t="shared" si="2"/>
        <v>0.10480488863800284</v>
      </c>
      <c r="K30" s="4"/>
    </row>
    <row r="31" spans="1:11" x14ac:dyDescent="0.25">
      <c r="A31" s="15"/>
      <c r="B31" s="16">
        <v>461</v>
      </c>
      <c r="C31" s="17" t="s">
        <v>233</v>
      </c>
      <c r="D31" s="18">
        <v>2.6607180000000006</v>
      </c>
      <c r="E31" s="19">
        <v>2.7310880000000006</v>
      </c>
      <c r="F31" s="19">
        <f t="shared" si="0"/>
        <v>0.50500531999999998</v>
      </c>
      <c r="G31" s="19">
        <v>0</v>
      </c>
      <c r="H31" s="19">
        <v>0.50500531999999998</v>
      </c>
      <c r="I31" s="20">
        <f t="shared" si="1"/>
        <v>0</v>
      </c>
      <c r="J31" s="21">
        <f t="shared" si="2"/>
        <v>0.18490994065368815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2.0218449999999994</v>
      </c>
      <c r="E32" s="19">
        <v>2.0887989999999994</v>
      </c>
      <c r="F32" s="19">
        <f t="shared" si="0"/>
        <v>0.18427084999999996</v>
      </c>
      <c r="G32" s="19">
        <v>0</v>
      </c>
      <c r="H32" s="19">
        <v>0.18427084999999996</v>
      </c>
      <c r="I32" s="20">
        <f t="shared" si="1"/>
        <v>0</v>
      </c>
      <c r="J32" s="21">
        <f t="shared" si="2"/>
        <v>8.8218564830795113E-2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6.2012640000000001</v>
      </c>
      <c r="E33" s="19">
        <v>6.2012640000000001</v>
      </c>
      <c r="F33" s="19">
        <f t="shared" si="0"/>
        <v>0.3717311900000001</v>
      </c>
      <c r="G33" s="19">
        <v>0</v>
      </c>
      <c r="H33" s="19">
        <v>0.3717311900000001</v>
      </c>
      <c r="I33" s="20">
        <f t="shared" si="1"/>
        <v>0</v>
      </c>
      <c r="J33" s="21">
        <f t="shared" si="2"/>
        <v>5.9944422620936647E-2</v>
      </c>
      <c r="K33" s="4"/>
    </row>
    <row r="34" spans="1:11" ht="15.75" thickBot="1" x14ac:dyDescent="0.3">
      <c r="A34" s="22"/>
      <c r="B34" s="23">
        <v>464</v>
      </c>
      <c r="C34" s="24" t="s">
        <v>236</v>
      </c>
      <c r="D34" s="25">
        <v>5.4432129999999992</v>
      </c>
      <c r="E34" s="26">
        <v>5.5658059999999994</v>
      </c>
      <c r="F34" s="26">
        <f t="shared" si="0"/>
        <v>0.45898906000000006</v>
      </c>
      <c r="G34" s="26">
        <v>0</v>
      </c>
      <c r="H34" s="26">
        <v>0.45898906000000006</v>
      </c>
      <c r="I34" s="27">
        <f t="shared" si="1"/>
        <v>0</v>
      </c>
      <c r="J34" s="28">
        <f t="shared" si="2"/>
        <v>8.2465874663975008E-2</v>
      </c>
      <c r="K34" s="4"/>
    </row>
    <row r="35" spans="1:11" x14ac:dyDescent="0.25">
      <c r="A35" t="s">
        <v>238</v>
      </c>
      <c r="D35" s="5"/>
      <c r="E35" s="5"/>
      <c r="F35" s="5">
        <f t="shared" si="0"/>
        <v>0</v>
      </c>
      <c r="G35" s="5"/>
      <c r="H35" s="5"/>
      <c r="I35" s="4">
        <f t="shared" si="1"/>
        <v>0</v>
      </c>
      <c r="J35" s="4">
        <f t="shared" si="2"/>
        <v>0</v>
      </c>
      <c r="K35" s="4"/>
    </row>
    <row r="36" spans="1:11" x14ac:dyDescent="0.25">
      <c r="D36" s="5"/>
      <c r="E36" s="5"/>
      <c r="F36" s="5"/>
      <c r="G36" s="5"/>
      <c r="H36" s="5"/>
      <c r="I36" s="4"/>
      <c r="J36" s="4"/>
      <c r="K3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106</v>
      </c>
      <c r="B1" s="49" t="s">
        <v>65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1539</v>
      </c>
      <c r="L2" s="70" t="s">
        <v>1563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162.10955900000002</v>
      </c>
      <c r="E6" s="12">
        <f ca="1">SUM(E7:OFFSET(E7,50,0))</f>
        <v>164.21127299999998</v>
      </c>
      <c r="F6" s="12">
        <f ca="1">SUM(F7:OFFSET(F7,50,0))</f>
        <v>9.6355291200000028</v>
      </c>
      <c r="G6" s="12">
        <f ca="1">SUM(G7:OFFSET(G7,50,0))</f>
        <v>0</v>
      </c>
      <c r="H6" s="12">
        <f ca="1">SUM(H7:OFFSET(H7,50,0))</f>
        <v>9.6355291200000028</v>
      </c>
      <c r="I6" s="13">
        <f ca="1">IFERROR(G6/E6,0)</f>
        <v>0</v>
      </c>
      <c r="J6" s="14">
        <f ca="1">IFERROR(SUM(G6,H6)/E6,0)</f>
        <v>5.8677634878331428E-2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0.931809</v>
      </c>
      <c r="E7" s="19">
        <v>0.5307440000000001</v>
      </c>
      <c r="F7" s="19">
        <f t="shared" ref="F7:F31" si="0">SUM(G7,H7)</f>
        <v>3.0094819999999998E-2</v>
      </c>
      <c r="G7" s="19">
        <v>0</v>
      </c>
      <c r="H7" s="19">
        <v>3.0094819999999998E-2</v>
      </c>
      <c r="I7" s="20">
        <f t="shared" ref="I7:I31" si="1">IFERROR(G7/E7,0)</f>
        <v>0</v>
      </c>
      <c r="J7" s="21">
        <f t="shared" ref="J7:J31" si="2">IFERROR(SUM(G7,H7)/E7,0)</f>
        <v>5.6703080958051322E-2</v>
      </c>
      <c r="K7" s="4"/>
      <c r="L7" t="s">
        <v>272</v>
      </c>
      <c r="M7" s="5">
        <v>0.18983909000000002</v>
      </c>
      <c r="N7" s="69">
        <v>0.18925014355326231</v>
      </c>
    </row>
    <row r="8" spans="1:14" x14ac:dyDescent="0.25">
      <c r="A8" s="15"/>
      <c r="B8" s="53">
        <v>2</v>
      </c>
      <c r="C8" s="17" t="s">
        <v>256</v>
      </c>
      <c r="D8" s="18">
        <v>4.9951129999999999</v>
      </c>
      <c r="E8" s="19">
        <v>4.5250979999999998</v>
      </c>
      <c r="F8" s="19">
        <f t="shared" si="0"/>
        <v>0.34236556999999995</v>
      </c>
      <c r="G8" s="19">
        <v>0</v>
      </c>
      <c r="H8" s="19">
        <v>0.34236556999999995</v>
      </c>
      <c r="I8" s="20">
        <f t="shared" si="1"/>
        <v>0</v>
      </c>
      <c r="J8" s="21">
        <f t="shared" si="2"/>
        <v>7.5659260860206773E-2</v>
      </c>
      <c r="K8" s="4"/>
      <c r="L8" t="s">
        <v>278</v>
      </c>
      <c r="M8" s="5">
        <v>0.50500531999999998</v>
      </c>
      <c r="N8" s="69">
        <v>0.18490994065368821</v>
      </c>
    </row>
    <row r="9" spans="1:14" x14ac:dyDescent="0.25">
      <c r="A9" s="15"/>
      <c r="B9" s="53">
        <v>3</v>
      </c>
      <c r="C9" s="17" t="s">
        <v>257</v>
      </c>
      <c r="D9" s="18">
        <v>1.6559409999999999</v>
      </c>
      <c r="E9" s="19">
        <v>1.3501759999999996</v>
      </c>
      <c r="F9" s="19">
        <f t="shared" si="0"/>
        <v>8.4836169999999989E-2</v>
      </c>
      <c r="G9" s="19">
        <v>0</v>
      </c>
      <c r="H9" s="19">
        <v>8.4836169999999989E-2</v>
      </c>
      <c r="I9" s="20">
        <f t="shared" si="1"/>
        <v>0</v>
      </c>
      <c r="J9" s="21">
        <f t="shared" si="2"/>
        <v>6.2833415791719013E-2</v>
      </c>
      <c r="K9" s="4"/>
      <c r="L9" t="s">
        <v>277</v>
      </c>
      <c r="M9" s="5">
        <v>0.11900920000000001</v>
      </c>
      <c r="N9" s="69">
        <v>0.10480488863800284</v>
      </c>
    </row>
    <row r="10" spans="1:14" x14ac:dyDescent="0.25">
      <c r="A10" s="15"/>
      <c r="B10" s="53">
        <v>4</v>
      </c>
      <c r="C10" s="17" t="s">
        <v>258</v>
      </c>
      <c r="D10" s="18">
        <v>7.2315750000000012</v>
      </c>
      <c r="E10" s="19">
        <v>6.7224730000000017</v>
      </c>
      <c r="F10" s="19">
        <f t="shared" si="0"/>
        <v>0.54432303999999998</v>
      </c>
      <c r="G10" s="19">
        <v>0</v>
      </c>
      <c r="H10" s="19">
        <v>0.54432303999999998</v>
      </c>
      <c r="I10" s="20">
        <f t="shared" si="1"/>
        <v>0</v>
      </c>
      <c r="J10" s="21">
        <f t="shared" si="2"/>
        <v>8.0970654698055297E-2</v>
      </c>
      <c r="K10" s="4"/>
      <c r="L10" t="s">
        <v>259</v>
      </c>
      <c r="M10" s="5">
        <v>0.15191619999999997</v>
      </c>
      <c r="N10" s="69">
        <v>0.10159376191208626</v>
      </c>
    </row>
    <row r="11" spans="1:14" x14ac:dyDescent="0.25">
      <c r="A11" s="15"/>
      <c r="B11" s="53">
        <v>5</v>
      </c>
      <c r="C11" s="17" t="s">
        <v>259</v>
      </c>
      <c r="D11" s="18">
        <v>2.0410300000000001</v>
      </c>
      <c r="E11" s="19">
        <v>1.4953300000000003</v>
      </c>
      <c r="F11" s="19">
        <f t="shared" si="0"/>
        <v>0.15191619999999997</v>
      </c>
      <c r="G11" s="19">
        <v>0</v>
      </c>
      <c r="H11" s="19">
        <v>0.15191619999999997</v>
      </c>
      <c r="I11" s="20">
        <f t="shared" si="1"/>
        <v>0</v>
      </c>
      <c r="J11" s="21">
        <f t="shared" si="2"/>
        <v>0.10159376191208626</v>
      </c>
      <c r="K11" s="4"/>
      <c r="L11" t="s">
        <v>276</v>
      </c>
      <c r="M11" s="5">
        <v>0.19837632999999999</v>
      </c>
      <c r="N11" s="69">
        <v>9.5346465223225776E-2</v>
      </c>
    </row>
    <row r="12" spans="1:14" x14ac:dyDescent="0.25">
      <c r="A12" s="15"/>
      <c r="B12" s="53">
        <v>6</v>
      </c>
      <c r="C12" s="17" t="s">
        <v>260</v>
      </c>
      <c r="D12" s="18">
        <v>3.876898999999999</v>
      </c>
      <c r="E12" s="19">
        <v>3.5521420000000008</v>
      </c>
      <c r="F12" s="19">
        <f t="shared" si="0"/>
        <v>0.24920810999999995</v>
      </c>
      <c r="G12" s="19">
        <v>0</v>
      </c>
      <c r="H12" s="19">
        <v>0.24920810999999995</v>
      </c>
      <c r="I12" s="20">
        <f t="shared" si="1"/>
        <v>0</v>
      </c>
      <c r="J12" s="21">
        <f t="shared" si="2"/>
        <v>7.0157136173047113E-2</v>
      </c>
      <c r="K12" s="4"/>
      <c r="L12" t="s">
        <v>268</v>
      </c>
      <c r="M12" s="5">
        <v>0.24743002</v>
      </c>
      <c r="N12" s="69">
        <v>8.7918100403507199E-2</v>
      </c>
    </row>
    <row r="13" spans="1:14" x14ac:dyDescent="0.25">
      <c r="A13" s="15"/>
      <c r="B13" s="53">
        <v>7</v>
      </c>
      <c r="C13" s="17" t="s">
        <v>261</v>
      </c>
      <c r="D13" s="18">
        <v>5.8918729999999995</v>
      </c>
      <c r="E13" s="19">
        <v>5.5658059999999994</v>
      </c>
      <c r="F13" s="19">
        <f t="shared" si="0"/>
        <v>0.45898906000000006</v>
      </c>
      <c r="G13" s="19">
        <v>0</v>
      </c>
      <c r="H13" s="19">
        <v>0.45898906000000006</v>
      </c>
      <c r="I13" s="20">
        <f t="shared" si="1"/>
        <v>0</v>
      </c>
      <c r="J13" s="21">
        <f t="shared" si="2"/>
        <v>8.2465874663975008E-2</v>
      </c>
      <c r="K13" s="4"/>
      <c r="L13" t="s">
        <v>265</v>
      </c>
      <c r="M13" s="5">
        <v>0.27973316999999998</v>
      </c>
      <c r="N13" s="69">
        <v>8.5642504383414961E-2</v>
      </c>
    </row>
    <row r="14" spans="1:14" x14ac:dyDescent="0.25">
      <c r="A14" s="15"/>
      <c r="B14" s="53">
        <v>8</v>
      </c>
      <c r="C14" s="17" t="s">
        <v>262</v>
      </c>
      <c r="D14" s="18">
        <v>4.3058569999999996</v>
      </c>
      <c r="E14" s="19">
        <v>3.5556360000000007</v>
      </c>
      <c r="F14" s="19">
        <f t="shared" si="0"/>
        <v>0.29706037999999996</v>
      </c>
      <c r="G14" s="19">
        <v>0</v>
      </c>
      <c r="H14" s="19">
        <v>0.29706037999999996</v>
      </c>
      <c r="I14" s="20">
        <f t="shared" si="1"/>
        <v>0</v>
      </c>
      <c r="J14" s="21">
        <f t="shared" si="2"/>
        <v>8.3546341639020388E-2</v>
      </c>
      <c r="K14" s="4"/>
      <c r="L14" t="s">
        <v>262</v>
      </c>
      <c r="M14" s="5">
        <v>0.29706037999999996</v>
      </c>
      <c r="N14" s="69">
        <v>8.3546341639020388E-2</v>
      </c>
    </row>
    <row r="15" spans="1:14" x14ac:dyDescent="0.25">
      <c r="A15" s="15"/>
      <c r="B15" s="53">
        <v>9</v>
      </c>
      <c r="C15" s="17" t="s">
        <v>263</v>
      </c>
      <c r="D15" s="18">
        <v>1.8644129999999999</v>
      </c>
      <c r="E15" s="19">
        <v>1.5053729999999999</v>
      </c>
      <c r="F15" s="19">
        <f t="shared" si="0"/>
        <v>4.6209259999999995E-2</v>
      </c>
      <c r="G15" s="19">
        <v>0</v>
      </c>
      <c r="H15" s="19">
        <v>4.6209259999999995E-2</v>
      </c>
      <c r="I15" s="20">
        <f t="shared" si="1"/>
        <v>0</v>
      </c>
      <c r="J15" s="21">
        <f t="shared" si="2"/>
        <v>3.0696219475173262E-2</v>
      </c>
      <c r="K15" s="4"/>
      <c r="L15" t="s">
        <v>261</v>
      </c>
      <c r="M15" s="5">
        <v>0.45898906000000006</v>
      </c>
      <c r="N15" s="69">
        <v>8.2465874663975008E-2</v>
      </c>
    </row>
    <row r="16" spans="1:14" x14ac:dyDescent="0.25">
      <c r="A16" s="15"/>
      <c r="B16" s="53">
        <v>10</v>
      </c>
      <c r="C16" s="17" t="s">
        <v>264</v>
      </c>
      <c r="D16" s="18">
        <v>1.5484600000000004</v>
      </c>
      <c r="E16" s="19">
        <v>1.1847799999999999</v>
      </c>
      <c r="F16" s="19">
        <f t="shared" si="0"/>
        <v>9.3882420000000022E-2</v>
      </c>
      <c r="G16" s="19">
        <v>0</v>
      </c>
      <c r="H16" s="19">
        <v>9.3882420000000022E-2</v>
      </c>
      <c r="I16" s="20">
        <f t="shared" si="1"/>
        <v>0</v>
      </c>
      <c r="J16" s="21">
        <f t="shared" si="2"/>
        <v>7.9240382180658028E-2</v>
      </c>
      <c r="K16" s="4"/>
      <c r="L16" t="s">
        <v>258</v>
      </c>
      <c r="M16" s="5">
        <v>0.54432303999999998</v>
      </c>
      <c r="N16" s="69">
        <v>8.0970654698055297E-2</v>
      </c>
    </row>
    <row r="17" spans="1:14" x14ac:dyDescent="0.25">
      <c r="A17" s="15"/>
      <c r="B17" s="53">
        <v>11</v>
      </c>
      <c r="C17" s="17" t="s">
        <v>265</v>
      </c>
      <c r="D17" s="18">
        <v>3.6198989999999989</v>
      </c>
      <c r="E17" s="19">
        <v>3.2662889999999991</v>
      </c>
      <c r="F17" s="19">
        <f t="shared" si="0"/>
        <v>0.27973316999999998</v>
      </c>
      <c r="G17" s="19">
        <v>0</v>
      </c>
      <c r="H17" s="19">
        <v>0.27973316999999998</v>
      </c>
      <c r="I17" s="20">
        <f t="shared" si="1"/>
        <v>0</v>
      </c>
      <c r="J17" s="21">
        <f t="shared" si="2"/>
        <v>8.5642504383414961E-2</v>
      </c>
      <c r="K17" s="4"/>
      <c r="L17" t="s">
        <v>279</v>
      </c>
      <c r="M17" s="5">
        <v>0.18427084999999996</v>
      </c>
      <c r="N17" s="69">
        <v>8.0592097925923131E-2</v>
      </c>
    </row>
    <row r="18" spans="1:14" x14ac:dyDescent="0.25">
      <c r="A18" s="15"/>
      <c r="B18" s="53">
        <v>12</v>
      </c>
      <c r="C18" s="17" t="s">
        <v>266</v>
      </c>
      <c r="D18" s="18">
        <v>4.6032740000000008</v>
      </c>
      <c r="E18" s="19">
        <v>4.0039110000000004</v>
      </c>
      <c r="F18" s="19">
        <f t="shared" si="0"/>
        <v>0.29061254000000003</v>
      </c>
      <c r="G18" s="19">
        <v>0</v>
      </c>
      <c r="H18" s="19">
        <v>0.29061254000000003</v>
      </c>
      <c r="I18" s="20">
        <f t="shared" si="1"/>
        <v>0</v>
      </c>
      <c r="J18" s="21">
        <f t="shared" si="2"/>
        <v>7.2582167785447779E-2</v>
      </c>
      <c r="K18" s="4"/>
      <c r="L18" t="s">
        <v>275</v>
      </c>
      <c r="M18" s="5">
        <v>0.19534813000000001</v>
      </c>
      <c r="N18" s="69">
        <v>8.0026796021685886E-2</v>
      </c>
    </row>
    <row r="19" spans="1:14" x14ac:dyDescent="0.25">
      <c r="A19" s="15"/>
      <c r="B19" s="53">
        <v>13</v>
      </c>
      <c r="C19" s="17" t="s">
        <v>267</v>
      </c>
      <c r="D19" s="18">
        <v>5.8738120000000009</v>
      </c>
      <c r="E19" s="19">
        <v>5.4891050000000003</v>
      </c>
      <c r="F19" s="19">
        <f t="shared" si="0"/>
        <v>0.39425370999999998</v>
      </c>
      <c r="G19" s="19">
        <v>0</v>
      </c>
      <c r="H19" s="19">
        <v>0.39425370999999998</v>
      </c>
      <c r="I19" s="20">
        <f t="shared" si="1"/>
        <v>0</v>
      </c>
      <c r="J19" s="21">
        <f t="shared" si="2"/>
        <v>7.1824771069236237E-2</v>
      </c>
      <c r="K19" s="4"/>
      <c r="L19" t="s">
        <v>264</v>
      </c>
      <c r="M19" s="5">
        <v>9.3882420000000022E-2</v>
      </c>
      <c r="N19" s="69">
        <v>7.9240382180658028E-2</v>
      </c>
    </row>
    <row r="20" spans="1:14" x14ac:dyDescent="0.25">
      <c r="A20" s="15"/>
      <c r="B20" s="53">
        <v>14</v>
      </c>
      <c r="C20" s="17" t="s">
        <v>268</v>
      </c>
      <c r="D20" s="18">
        <v>3.156895</v>
      </c>
      <c r="E20" s="19">
        <v>2.814324</v>
      </c>
      <c r="F20" s="19">
        <f t="shared" si="0"/>
        <v>0.24743002</v>
      </c>
      <c r="G20" s="19">
        <v>0</v>
      </c>
      <c r="H20" s="19">
        <v>0.24743002</v>
      </c>
      <c r="I20" s="20">
        <f t="shared" si="1"/>
        <v>0</v>
      </c>
      <c r="J20" s="21">
        <f t="shared" si="2"/>
        <v>8.7918100403507199E-2</v>
      </c>
      <c r="K20" s="4"/>
      <c r="L20" t="s">
        <v>274</v>
      </c>
      <c r="M20" s="5">
        <v>0.44269559999999997</v>
      </c>
      <c r="N20" s="69">
        <v>7.6667495637512059E-2</v>
      </c>
    </row>
    <row r="21" spans="1:14" x14ac:dyDescent="0.25">
      <c r="A21" s="15"/>
      <c r="B21" s="53">
        <v>15</v>
      </c>
      <c r="C21" s="17" t="s">
        <v>269</v>
      </c>
      <c r="D21" s="18">
        <v>85.093947000000043</v>
      </c>
      <c r="E21" s="19">
        <v>96.134410000000031</v>
      </c>
      <c r="F21" s="19">
        <f t="shared" si="0"/>
        <v>4.00905398</v>
      </c>
      <c r="G21" s="19">
        <v>0</v>
      </c>
      <c r="H21" s="19">
        <v>4.00905398</v>
      </c>
      <c r="I21" s="20">
        <f t="shared" si="1"/>
        <v>0</v>
      </c>
      <c r="J21" s="21">
        <f t="shared" si="2"/>
        <v>4.1702590986931722E-2</v>
      </c>
      <c r="K21" s="4"/>
      <c r="L21" t="s">
        <v>256</v>
      </c>
      <c r="M21" s="5">
        <v>0.34236556999999995</v>
      </c>
      <c r="N21" s="69">
        <v>7.5659260860206773E-2</v>
      </c>
    </row>
    <row r="22" spans="1:14" x14ac:dyDescent="0.25">
      <c r="A22" s="15"/>
      <c r="B22" s="53">
        <v>16</v>
      </c>
      <c r="C22" s="17" t="s">
        <v>270</v>
      </c>
      <c r="D22" s="18">
        <v>4.0640430000000007</v>
      </c>
      <c r="E22" s="19">
        <v>3.3519790000000009</v>
      </c>
      <c r="F22" s="19">
        <f t="shared" si="0"/>
        <v>0.23756808000000001</v>
      </c>
      <c r="G22" s="19">
        <v>0</v>
      </c>
      <c r="H22" s="19">
        <v>0.23756808000000001</v>
      </c>
      <c r="I22" s="20">
        <f t="shared" si="1"/>
        <v>0</v>
      </c>
      <c r="J22" s="21">
        <f t="shared" si="2"/>
        <v>7.0873976239111264E-2</v>
      </c>
      <c r="K22" s="4"/>
      <c r="L22" t="s">
        <v>266</v>
      </c>
      <c r="M22" s="5">
        <v>0.29061254000000003</v>
      </c>
      <c r="N22" s="69">
        <v>7.2582167785447779E-2</v>
      </c>
    </row>
    <row r="23" spans="1:14" x14ac:dyDescent="0.25">
      <c r="A23" s="15"/>
      <c r="B23" s="53">
        <v>17</v>
      </c>
      <c r="C23" s="17" t="s">
        <v>271</v>
      </c>
      <c r="D23" s="18">
        <v>0.48452300000000009</v>
      </c>
      <c r="E23" s="19">
        <v>0.39935800000000005</v>
      </c>
      <c r="F23" s="19">
        <f t="shared" si="0"/>
        <v>2.7936249999999999E-2</v>
      </c>
      <c r="G23" s="19">
        <v>0</v>
      </c>
      <c r="H23" s="19">
        <v>2.7936249999999999E-2</v>
      </c>
      <c r="I23" s="20">
        <f t="shared" si="1"/>
        <v>0</v>
      </c>
      <c r="J23" s="21">
        <f t="shared" si="2"/>
        <v>6.995289940354267E-2</v>
      </c>
      <c r="K23" s="4"/>
      <c r="L23" t="s">
        <v>267</v>
      </c>
      <c r="M23" s="5">
        <v>0.39425370999999998</v>
      </c>
      <c r="N23" s="69">
        <v>7.1824771069236237E-2</v>
      </c>
    </row>
    <row r="24" spans="1:14" x14ac:dyDescent="0.25">
      <c r="A24" s="15"/>
      <c r="B24" s="53">
        <v>18</v>
      </c>
      <c r="C24" s="17" t="s">
        <v>272</v>
      </c>
      <c r="D24" s="18">
        <v>1.1279399999999997</v>
      </c>
      <c r="E24" s="19">
        <v>1.0031119999999998</v>
      </c>
      <c r="F24" s="19">
        <f t="shared" si="0"/>
        <v>0.18983909000000002</v>
      </c>
      <c r="G24" s="19">
        <v>0</v>
      </c>
      <c r="H24" s="19">
        <v>0.18983909000000002</v>
      </c>
      <c r="I24" s="20">
        <f t="shared" si="1"/>
        <v>0</v>
      </c>
      <c r="J24" s="21">
        <f t="shared" si="2"/>
        <v>0.18925014355326231</v>
      </c>
      <c r="K24" s="4"/>
      <c r="L24" t="s">
        <v>270</v>
      </c>
      <c r="M24" s="5">
        <v>0.23756808000000001</v>
      </c>
      <c r="N24" s="69">
        <v>7.0873976239111264E-2</v>
      </c>
    </row>
    <row r="25" spans="1:14" x14ac:dyDescent="0.25">
      <c r="A25" s="15"/>
      <c r="B25" s="53">
        <v>19</v>
      </c>
      <c r="C25" s="17" t="s">
        <v>273</v>
      </c>
      <c r="D25" s="18">
        <v>1.5054370000000004</v>
      </c>
      <c r="E25" s="19">
        <v>1.3122989999999999</v>
      </c>
      <c r="F25" s="19">
        <f t="shared" si="0"/>
        <v>1.5511820000000001E-2</v>
      </c>
      <c r="G25" s="19">
        <v>0</v>
      </c>
      <c r="H25" s="19">
        <v>1.5511820000000001E-2</v>
      </c>
      <c r="I25" s="20">
        <f t="shared" si="1"/>
        <v>0</v>
      </c>
      <c r="J25" s="21">
        <f t="shared" si="2"/>
        <v>1.182033972440732E-2</v>
      </c>
      <c r="K25" s="4"/>
      <c r="L25" t="s">
        <v>260</v>
      </c>
      <c r="M25" s="5">
        <v>0.24920810999999995</v>
      </c>
      <c r="N25" s="69">
        <v>7.0157136173047113E-2</v>
      </c>
    </row>
    <row r="26" spans="1:14" x14ac:dyDescent="0.25">
      <c r="A26" s="15"/>
      <c r="B26" s="53">
        <v>20</v>
      </c>
      <c r="C26" s="17" t="s">
        <v>274</v>
      </c>
      <c r="D26" s="18">
        <v>6.4268689999999999</v>
      </c>
      <c r="E26" s="19">
        <v>5.7742279999999999</v>
      </c>
      <c r="F26" s="19">
        <f t="shared" si="0"/>
        <v>0.44269559999999997</v>
      </c>
      <c r="G26" s="19">
        <v>0</v>
      </c>
      <c r="H26" s="19">
        <v>0.44269559999999997</v>
      </c>
      <c r="I26" s="20">
        <f t="shared" si="1"/>
        <v>0</v>
      </c>
      <c r="J26" s="21">
        <f t="shared" si="2"/>
        <v>7.6667495637512059E-2</v>
      </c>
      <c r="K26" s="4"/>
      <c r="L26" t="s">
        <v>271</v>
      </c>
      <c r="M26" s="5">
        <v>2.7936249999999999E-2</v>
      </c>
      <c r="N26" s="69">
        <v>6.995289940354267E-2</v>
      </c>
    </row>
    <row r="27" spans="1:14" x14ac:dyDescent="0.25">
      <c r="A27" s="15"/>
      <c r="B27" s="53">
        <v>21</v>
      </c>
      <c r="C27" s="17" t="s">
        <v>275</v>
      </c>
      <c r="D27" s="18">
        <v>3.0117120000000002</v>
      </c>
      <c r="E27" s="19">
        <v>2.4410340000000001</v>
      </c>
      <c r="F27" s="19">
        <f t="shared" si="0"/>
        <v>0.19534813000000001</v>
      </c>
      <c r="G27" s="19">
        <v>0</v>
      </c>
      <c r="H27" s="19">
        <v>0.19534813000000001</v>
      </c>
      <c r="I27" s="20">
        <f t="shared" si="1"/>
        <v>0</v>
      </c>
      <c r="J27" s="21">
        <f t="shared" si="2"/>
        <v>8.0026796021685886E-2</v>
      </c>
      <c r="K27" s="4"/>
      <c r="L27" t="s">
        <v>257</v>
      </c>
      <c r="M27" s="5">
        <v>8.4836169999999989E-2</v>
      </c>
      <c r="N27" s="69">
        <v>6.2833415791719013E-2</v>
      </c>
    </row>
    <row r="28" spans="1:14" x14ac:dyDescent="0.25">
      <c r="A28" s="15"/>
      <c r="B28" s="53">
        <v>22</v>
      </c>
      <c r="C28" s="17" t="s">
        <v>276</v>
      </c>
      <c r="D28" s="18">
        <v>2.3003020000000003</v>
      </c>
      <c r="E28" s="19">
        <v>2.080584</v>
      </c>
      <c r="F28" s="19">
        <f t="shared" si="0"/>
        <v>0.19837632999999999</v>
      </c>
      <c r="G28" s="19">
        <v>0</v>
      </c>
      <c r="H28" s="19">
        <v>0.19837632999999999</v>
      </c>
      <c r="I28" s="20">
        <f t="shared" si="1"/>
        <v>0</v>
      </c>
      <c r="J28" s="21">
        <f t="shared" si="2"/>
        <v>9.5346465223225776E-2</v>
      </c>
      <c r="K28" s="4"/>
      <c r="L28" t="s">
        <v>255</v>
      </c>
      <c r="M28" s="5">
        <v>3.0094819999999998E-2</v>
      </c>
      <c r="N28" s="69">
        <v>5.6703080958051322E-2</v>
      </c>
    </row>
    <row r="29" spans="1:14" x14ac:dyDescent="0.25">
      <c r="A29" s="15"/>
      <c r="B29" s="53">
        <v>23</v>
      </c>
      <c r="C29" s="17" t="s">
        <v>277</v>
      </c>
      <c r="D29" s="18">
        <v>1.3061719999999999</v>
      </c>
      <c r="E29" s="19">
        <v>1.1355310000000001</v>
      </c>
      <c r="F29" s="19">
        <f t="shared" si="0"/>
        <v>0.11900920000000001</v>
      </c>
      <c r="G29" s="19">
        <v>0</v>
      </c>
      <c r="H29" s="19">
        <v>0.11900920000000001</v>
      </c>
      <c r="I29" s="20">
        <f t="shared" si="1"/>
        <v>0</v>
      </c>
      <c r="J29" s="21">
        <f t="shared" si="2"/>
        <v>0.10480488863800284</v>
      </c>
      <c r="K29" s="4"/>
      <c r="L29" t="s">
        <v>269</v>
      </c>
      <c r="M29" s="5">
        <v>4.00905398</v>
      </c>
      <c r="N29" s="69">
        <v>4.1702590986931722E-2</v>
      </c>
    </row>
    <row r="30" spans="1:14" x14ac:dyDescent="0.25">
      <c r="A30" s="15"/>
      <c r="B30" s="53">
        <v>24</v>
      </c>
      <c r="C30" s="17" t="s">
        <v>278</v>
      </c>
      <c r="D30" s="18">
        <v>2.8432420000000005</v>
      </c>
      <c r="E30" s="19">
        <v>2.7310879999999997</v>
      </c>
      <c r="F30" s="19">
        <f t="shared" si="0"/>
        <v>0.50500531999999998</v>
      </c>
      <c r="G30" s="19">
        <v>0</v>
      </c>
      <c r="H30" s="19">
        <v>0.50500531999999998</v>
      </c>
      <c r="I30" s="20">
        <f t="shared" si="1"/>
        <v>0</v>
      </c>
      <c r="J30" s="21">
        <f t="shared" si="2"/>
        <v>0.18490994065368821</v>
      </c>
      <c r="K30" s="4"/>
      <c r="L30" t="s">
        <v>263</v>
      </c>
      <c r="M30" s="5">
        <v>4.6209259999999995E-2</v>
      </c>
      <c r="N30" s="69">
        <v>3.0696219475173262E-2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2.348522</v>
      </c>
      <c r="E31" s="26">
        <v>2.2864629999999999</v>
      </c>
      <c r="F31" s="26">
        <f t="shared" si="0"/>
        <v>0.18427084999999996</v>
      </c>
      <c r="G31" s="26">
        <v>0</v>
      </c>
      <c r="H31" s="26">
        <v>0.18427084999999996</v>
      </c>
      <c r="I31" s="27">
        <f t="shared" si="1"/>
        <v>0</v>
      </c>
      <c r="J31" s="28">
        <f t="shared" si="2"/>
        <v>8.0592097925923131E-2</v>
      </c>
      <c r="K31" s="4"/>
      <c r="L31" t="s">
        <v>273</v>
      </c>
      <c r="M31" s="5">
        <v>1.5511820000000001E-2</v>
      </c>
      <c r="N31" s="69">
        <v>1.182033972440732E-2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8" width="0" hidden="1" customWidth="1"/>
  </cols>
  <sheetData>
    <row r="1" spans="1:11" ht="15.75" x14ac:dyDescent="0.25">
      <c r="A1" s="48">
        <v>106</v>
      </c>
      <c r="B1" s="47" t="s">
        <v>65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1540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162.10955900000002</v>
      </c>
      <c r="E6" s="12">
        <v>164.21127299999998</v>
      </c>
      <c r="F6" s="12">
        <v>9.6355291200000028</v>
      </c>
      <c r="G6" s="12">
        <v>0</v>
      </c>
      <c r="H6" s="12">
        <v>9.6355291200000028</v>
      </c>
      <c r="I6" s="13">
        <v>0</v>
      </c>
      <c r="J6" s="14">
        <v>5.8677634878331428E-2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161.18955900000003</v>
      </c>
      <c r="E7" s="36">
        <f ca="1">SUM(E8:OFFSET(E6,MATCH("PROYECTOS",$A$8:$A$50,0),0))</f>
        <v>162.97474</v>
      </c>
      <c r="F7" s="36">
        <f ca="1">SUM(F8:OFFSET(F6,MATCH("PROYECTOS",$A$8:$A$50,0),0))</f>
        <v>9.6355291200000028</v>
      </c>
      <c r="G7" s="36">
        <f ca="1">SUM(G8:OFFSET(G6,MATCH("PROYECTOS",$A$8:$A$50,0),0))</f>
        <v>0</v>
      </c>
      <c r="H7" s="36">
        <f ca="1">SUM(H8:OFFSET(H6,MATCH("PROYECTOS",$A$8:$A$50,0),0))</f>
        <v>9.6355291200000028</v>
      </c>
      <c r="I7" s="37">
        <f ca="1">IFERROR(G7/E7,0)</f>
        <v>0</v>
      </c>
      <c r="J7" s="38">
        <f ca="1">IFERROR(SUM(G7,H7)/E7,0)</f>
        <v>5.9122837809098536E-2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13.036389999999999</v>
      </c>
      <c r="E8" s="19">
        <v>11.711317999999999</v>
      </c>
      <c r="F8" s="19">
        <f t="shared" ref="F8:F11" si="0">SUM(G8,H8)</f>
        <v>0.17879818</v>
      </c>
      <c r="G8" s="19">
        <v>0</v>
      </c>
      <c r="H8" s="19">
        <v>0.17879818</v>
      </c>
      <c r="I8" s="20">
        <f t="shared" ref="I8:I12" si="1">IFERROR(G8/E8,0)</f>
        <v>0</v>
      </c>
      <c r="J8" s="21">
        <f t="shared" ref="J8:J12" si="2">IFERROR(SUM(G8,H8)/E8,0)</f>
        <v>1.526712706460537E-2</v>
      </c>
      <c r="K8" s="4"/>
    </row>
    <row r="9" spans="1:11" ht="51" x14ac:dyDescent="0.25">
      <c r="A9" s="15"/>
      <c r="B9" s="17">
        <v>3000573</v>
      </c>
      <c r="C9" s="17" t="s">
        <v>1542</v>
      </c>
      <c r="D9" s="18">
        <v>3.428322000000001</v>
      </c>
      <c r="E9" s="19">
        <v>4.629362999999997</v>
      </c>
      <c r="F9" s="19">
        <f t="shared" si="0"/>
        <v>7.8335359999999993E-2</v>
      </c>
      <c r="G9" s="19">
        <v>0</v>
      </c>
      <c r="H9" s="19">
        <v>7.8335359999999993E-2</v>
      </c>
      <c r="I9" s="20">
        <f t="shared" si="1"/>
        <v>0</v>
      </c>
      <c r="J9" s="21">
        <f t="shared" si="2"/>
        <v>1.6921412297977074E-2</v>
      </c>
      <c r="K9" s="4"/>
    </row>
    <row r="10" spans="1:11" ht="51" x14ac:dyDescent="0.25">
      <c r="A10" s="15"/>
      <c r="B10" s="17">
        <v>3000574</v>
      </c>
      <c r="C10" s="17" t="s">
        <v>1543</v>
      </c>
      <c r="D10" s="18">
        <v>134.86047400000004</v>
      </c>
      <c r="E10" s="19">
        <v>136.73945800000001</v>
      </c>
      <c r="F10" s="19">
        <f t="shared" si="0"/>
        <v>9.0364362000000025</v>
      </c>
      <c r="G10" s="19">
        <v>0</v>
      </c>
      <c r="H10" s="19">
        <v>9.0364362000000025</v>
      </c>
      <c r="I10" s="20">
        <f t="shared" si="1"/>
        <v>0</v>
      </c>
      <c r="J10" s="21">
        <f t="shared" si="2"/>
        <v>6.6085066682069205E-2</v>
      </c>
      <c r="K10" s="4"/>
    </row>
    <row r="11" spans="1:11" ht="51" x14ac:dyDescent="0.25">
      <c r="A11" s="15"/>
      <c r="B11" s="17">
        <v>3000575</v>
      </c>
      <c r="C11" s="17" t="s">
        <v>1544</v>
      </c>
      <c r="D11" s="18">
        <v>9.8643729999999969</v>
      </c>
      <c r="E11" s="19">
        <v>9.8946010000000051</v>
      </c>
      <c r="F11" s="19">
        <f t="shared" si="0"/>
        <v>0.34195937999999998</v>
      </c>
      <c r="G11" s="19">
        <v>0</v>
      </c>
      <c r="H11" s="19">
        <v>0.34195937999999998</v>
      </c>
      <c r="I11" s="20">
        <f t="shared" si="1"/>
        <v>0</v>
      </c>
      <c r="J11" s="21">
        <f t="shared" si="2"/>
        <v>3.4560199041881505E-2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0.91999999999998749</v>
      </c>
      <c r="E12" s="43">
        <f t="shared" ref="E12:H12" ca="1" si="3">OFFSET(E12,-MATCH("PROYECTOS",$A$8:$A$50,0)-1,0)-(OFFSET(E12,-MATCH("PROYECTOS",$A$8:$A$50,0),0))</f>
        <v>1.2365329999999801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1564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1.526712706460537E-2</v>
      </c>
    </row>
    <row r="19" spans="1:4" ht="51" x14ac:dyDescent="0.25">
      <c r="A19" s="15"/>
      <c r="B19" s="17">
        <v>3000573</v>
      </c>
      <c r="C19" s="17" t="s">
        <v>1542</v>
      </c>
      <c r="D19" s="21">
        <v>1.6921412297977074E-2</v>
      </c>
    </row>
    <row r="20" spans="1:4" ht="51" x14ac:dyDescent="0.25">
      <c r="A20" s="15"/>
      <c r="B20" s="17">
        <v>3000574</v>
      </c>
      <c r="C20" s="17" t="s">
        <v>1543</v>
      </c>
      <c r="D20" s="21">
        <v>6.6085066682069205E-2</v>
      </c>
    </row>
    <row r="21" spans="1:4" ht="51.75" thickBot="1" x14ac:dyDescent="0.3">
      <c r="A21" s="22"/>
      <c r="B21" s="24">
        <v>3000575</v>
      </c>
      <c r="C21" s="24" t="s">
        <v>1544</v>
      </c>
      <c r="D21" s="28">
        <v>3.4560199041881505E-2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106</v>
      </c>
      <c r="B1" s="47" t="s">
        <v>65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1541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162.10955900000002</v>
      </c>
      <c r="I6" s="12">
        <v>164.21127299999998</v>
      </c>
      <c r="J6" s="12">
        <v>9.6355291200000028</v>
      </c>
      <c r="K6" s="12">
        <v>0</v>
      </c>
      <c r="L6" s="12">
        <v>9.6355291200000028</v>
      </c>
      <c r="M6" s="13">
        <v>0</v>
      </c>
      <c r="N6" s="14">
        <v>5.8677634878331428E-2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161.18955900000006</v>
      </c>
      <c r="I7" s="36">
        <f ca="1">SUM(I8:OFFSET(I6,MATCH("PROYECTOS",$A$8:$A$50,0),0))</f>
        <v>162.97473999999997</v>
      </c>
      <c r="J7" s="36">
        <f ca="1">SUM(J8:OFFSET(J6,MATCH("PROYECTOS",$A$8:$A$50,0),0))</f>
        <v>9.6355291200000064</v>
      </c>
      <c r="K7" s="36">
        <f ca="1">SUM(K8:OFFSET(K6,MATCH("PROYECTOS",$A$8:$A$50,0),0))</f>
        <v>0</v>
      </c>
      <c r="L7" s="36">
        <f ca="1">SUM(L8:OFFSET(L6,MATCH("PROYECTOS",$A$8:$A$50,0),0))</f>
        <v>9.6355291200000064</v>
      </c>
      <c r="M7" s="37">
        <f ca="1">IFERROR(K7/I7,0)</f>
        <v>0</v>
      </c>
      <c r="N7" s="38">
        <f ca="1">IFERROR(SUM(K7,L7)/I7,0)</f>
        <v>5.9122837809098563E-2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12.05599</v>
      </c>
      <c r="I8" s="19">
        <v>10.730917999999999</v>
      </c>
      <c r="J8" s="19">
        <f t="shared" ref="J8:J25" si="0">SUM(K8,L8)</f>
        <v>0.17879818</v>
      </c>
      <c r="K8" s="19">
        <v>0</v>
      </c>
      <c r="L8" s="19">
        <v>0.17879818</v>
      </c>
      <c r="M8" s="20">
        <f t="shared" ref="M8:M26" si="1">IFERROR(K8/I8,0)</f>
        <v>0</v>
      </c>
      <c r="N8" s="21">
        <f t="shared" ref="N8:N26" si="2">IFERROR(SUM(K8,L8)/I8,0)</f>
        <v>1.6661964987524834E-2</v>
      </c>
      <c r="O8" s="68">
        <v>0.24482002999999999</v>
      </c>
      <c r="P8" s="19">
        <v>15</v>
      </c>
      <c r="Q8" s="21">
        <f>IFERROR(P8/O8,0)</f>
        <v>61.269496617576593</v>
      </c>
    </row>
    <row r="9" spans="1:17" ht="51" x14ac:dyDescent="0.25">
      <c r="A9" s="15"/>
      <c r="B9" s="17">
        <v>5003164</v>
      </c>
      <c r="C9" s="17" t="s">
        <v>1545</v>
      </c>
      <c r="D9" s="66">
        <v>3000573</v>
      </c>
      <c r="E9" s="17" t="s">
        <v>1542</v>
      </c>
      <c r="F9" s="67">
        <v>77</v>
      </c>
      <c r="G9" s="17" t="s">
        <v>1562</v>
      </c>
      <c r="H9" s="18">
        <v>2.1785959999999998</v>
      </c>
      <c r="I9" s="19">
        <v>3.4121019999999995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3.6099999999999999E-4</v>
      </c>
      <c r="P9" s="19">
        <v>966</v>
      </c>
      <c r="Q9" s="21">
        <f t="shared" ref="Q9:Q25" si="3">IFERROR(P9/O9,0)</f>
        <v>2675900.2770083104</v>
      </c>
    </row>
    <row r="10" spans="1:17" ht="51" x14ac:dyDescent="0.25">
      <c r="A10" s="15"/>
      <c r="B10" s="17">
        <v>5003165</v>
      </c>
      <c r="C10" s="17" t="s">
        <v>1546</v>
      </c>
      <c r="D10" s="66">
        <v>3000574</v>
      </c>
      <c r="E10" s="17" t="s">
        <v>1543</v>
      </c>
      <c r="F10" s="67">
        <v>182</v>
      </c>
      <c r="G10" s="17" t="s">
        <v>582</v>
      </c>
      <c r="H10" s="18">
        <v>5.8450530000000001</v>
      </c>
      <c r="I10" s="19">
        <v>5.4789819999999976</v>
      </c>
      <c r="J10" s="19">
        <f t="shared" si="0"/>
        <v>8.6160590000000023E-2</v>
      </c>
      <c r="K10" s="19">
        <v>0</v>
      </c>
      <c r="L10" s="19">
        <v>8.6160590000000023E-2</v>
      </c>
      <c r="M10" s="20">
        <f t="shared" si="1"/>
        <v>0</v>
      </c>
      <c r="N10" s="21">
        <f t="shared" si="2"/>
        <v>1.5725656700460059E-2</v>
      </c>
      <c r="O10" s="68">
        <v>0.21645828000000006</v>
      </c>
      <c r="P10" s="19">
        <v>317</v>
      </c>
      <c r="Q10" s="21">
        <f t="shared" si="3"/>
        <v>1464.4854426451134</v>
      </c>
    </row>
    <row r="11" spans="1:17" ht="51" x14ac:dyDescent="0.25">
      <c r="A11" s="15"/>
      <c r="B11" s="17">
        <v>5003166</v>
      </c>
      <c r="C11" s="17" t="s">
        <v>1547</v>
      </c>
      <c r="D11" s="66">
        <v>3000574</v>
      </c>
      <c r="E11" s="17" t="s">
        <v>1543</v>
      </c>
      <c r="F11" s="67">
        <v>77</v>
      </c>
      <c r="G11" s="17" t="s">
        <v>1562</v>
      </c>
      <c r="H11" s="18">
        <v>5.836788000000003</v>
      </c>
      <c r="I11" s="19">
        <v>7.4876590000000025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2.1500999999999999E-2</v>
      </c>
      <c r="P11" s="19">
        <v>775.5</v>
      </c>
      <c r="Q11" s="21">
        <f t="shared" si="3"/>
        <v>36068.089856285755</v>
      </c>
    </row>
    <row r="12" spans="1:17" ht="51" x14ac:dyDescent="0.25">
      <c r="A12" s="15"/>
      <c r="B12" s="17">
        <v>5003168</v>
      </c>
      <c r="C12" s="17" t="s">
        <v>1548</v>
      </c>
      <c r="D12" s="66">
        <v>3000575</v>
      </c>
      <c r="E12" s="17" t="s">
        <v>1544</v>
      </c>
      <c r="F12" s="67">
        <v>182</v>
      </c>
      <c r="G12" s="17" t="s">
        <v>582</v>
      </c>
      <c r="H12" s="18">
        <v>3.9842789999999995</v>
      </c>
      <c r="I12" s="19">
        <v>2.2072429999999996</v>
      </c>
      <c r="J12" s="19">
        <f t="shared" si="0"/>
        <v>2.7998839999999994E-2</v>
      </c>
      <c r="K12" s="19">
        <v>0</v>
      </c>
      <c r="L12" s="19">
        <v>2.7998839999999994E-2</v>
      </c>
      <c r="M12" s="20">
        <f t="shared" si="1"/>
        <v>0</v>
      </c>
      <c r="N12" s="21">
        <f t="shared" si="2"/>
        <v>1.2684983030867012E-2</v>
      </c>
      <c r="O12" s="68">
        <v>5.2391470000000009E-2</v>
      </c>
      <c r="P12" s="19">
        <v>127</v>
      </c>
      <c r="Q12" s="21">
        <f t="shared" si="3"/>
        <v>2424.0587255902533</v>
      </c>
    </row>
    <row r="13" spans="1:17" ht="51" x14ac:dyDescent="0.25">
      <c r="A13" s="15"/>
      <c r="B13" s="17">
        <v>5003169</v>
      </c>
      <c r="C13" s="17" t="s">
        <v>1549</v>
      </c>
      <c r="D13" s="66">
        <v>3000575</v>
      </c>
      <c r="E13" s="17" t="s">
        <v>1544</v>
      </c>
      <c r="F13" s="67">
        <v>77</v>
      </c>
      <c r="G13" s="17" t="s">
        <v>1562</v>
      </c>
      <c r="H13" s="18">
        <v>2.0752839999999999</v>
      </c>
      <c r="I13" s="19">
        <v>2.0740539999999998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9</v>
      </c>
      <c r="Q13" s="21">
        <f t="shared" si="3"/>
        <v>0</v>
      </c>
    </row>
    <row r="14" spans="1:17" ht="51" x14ac:dyDescent="0.25">
      <c r="A14" s="15"/>
      <c r="B14" s="17">
        <v>5003170</v>
      </c>
      <c r="C14" s="17" t="s">
        <v>1550</v>
      </c>
      <c r="D14" s="66">
        <v>3000575</v>
      </c>
      <c r="E14" s="17" t="s">
        <v>1544</v>
      </c>
      <c r="F14" s="67">
        <v>86</v>
      </c>
      <c r="G14" s="17" t="s">
        <v>504</v>
      </c>
      <c r="H14" s="18">
        <v>1.2535379999999998</v>
      </c>
      <c r="I14" s="19">
        <v>1.2535380000000003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5003171</v>
      </c>
      <c r="C15" s="17" t="s">
        <v>1551</v>
      </c>
      <c r="D15" s="66">
        <v>3000575</v>
      </c>
      <c r="E15" s="17" t="s">
        <v>1544</v>
      </c>
      <c r="F15" s="67">
        <v>56</v>
      </c>
      <c r="G15" s="17" t="s">
        <v>425</v>
      </c>
      <c r="H15" s="18">
        <v>0.29281199999999985</v>
      </c>
      <c r="I15" s="19">
        <v>0.21903300000000003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2254</v>
      </c>
      <c r="Q15" s="21">
        <f t="shared" si="3"/>
        <v>0</v>
      </c>
    </row>
    <row r="16" spans="1:17" ht="51" x14ac:dyDescent="0.25">
      <c r="A16" s="15"/>
      <c r="B16" s="17">
        <v>5003173</v>
      </c>
      <c r="C16" s="17" t="s">
        <v>1552</v>
      </c>
      <c r="D16" s="66">
        <v>3000574</v>
      </c>
      <c r="E16" s="17" t="s">
        <v>1543</v>
      </c>
      <c r="F16" s="67">
        <v>86</v>
      </c>
      <c r="G16" s="17" t="s">
        <v>504</v>
      </c>
      <c r="H16" s="18">
        <v>8.6270130000000016</v>
      </c>
      <c r="I16" s="19">
        <v>8.6270129999999998</v>
      </c>
      <c r="J16" s="19">
        <f t="shared" si="0"/>
        <v>1.150441E-2</v>
      </c>
      <c r="K16" s="19">
        <v>0</v>
      </c>
      <c r="L16" s="19">
        <v>1.150441E-2</v>
      </c>
      <c r="M16" s="20">
        <f t="shared" si="1"/>
        <v>0</v>
      </c>
      <c r="N16" s="21">
        <f t="shared" si="2"/>
        <v>1.3335334025809397E-3</v>
      </c>
      <c r="O16" s="68">
        <v>1.1263519999999999E-2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5004302</v>
      </c>
      <c r="C17" s="17" t="s">
        <v>1553</v>
      </c>
      <c r="D17" s="66">
        <v>3000573</v>
      </c>
      <c r="E17" s="17" t="s">
        <v>1542</v>
      </c>
      <c r="F17" s="67">
        <v>86</v>
      </c>
      <c r="G17" s="17" t="s">
        <v>504</v>
      </c>
      <c r="H17" s="18">
        <v>0.76891599999999993</v>
      </c>
      <c r="I17" s="19">
        <v>0.74805600000000005</v>
      </c>
      <c r="J17" s="19">
        <f t="shared" si="0"/>
        <v>7.8335359999999993E-2</v>
      </c>
      <c r="K17" s="19">
        <v>0</v>
      </c>
      <c r="L17" s="19">
        <v>7.8335359999999993E-2</v>
      </c>
      <c r="M17" s="20">
        <f t="shared" si="1"/>
        <v>0</v>
      </c>
      <c r="N17" s="21">
        <f t="shared" si="2"/>
        <v>0.10471857721881783</v>
      </c>
      <c r="O17" s="68">
        <v>6.514826E-2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5004305</v>
      </c>
      <c r="C18" s="17" t="s">
        <v>1554</v>
      </c>
      <c r="D18" s="66">
        <v>3000573</v>
      </c>
      <c r="E18" s="17" t="s">
        <v>1542</v>
      </c>
      <c r="F18" s="67">
        <v>56</v>
      </c>
      <c r="G18" s="17" t="s">
        <v>425</v>
      </c>
      <c r="H18" s="18">
        <v>0.48080999999999996</v>
      </c>
      <c r="I18" s="19">
        <v>0.46920499999999993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1.1095E-4</v>
      </c>
      <c r="P18" s="19">
        <v>9623</v>
      </c>
      <c r="Q18" s="21">
        <f t="shared" si="3"/>
        <v>86732762.505633175</v>
      </c>
    </row>
    <row r="19" spans="1:17" ht="51" x14ac:dyDescent="0.25">
      <c r="A19" s="15"/>
      <c r="B19" s="17">
        <v>5004306</v>
      </c>
      <c r="C19" s="17" t="s">
        <v>1555</v>
      </c>
      <c r="D19" s="66">
        <v>3000574</v>
      </c>
      <c r="E19" s="17" t="s">
        <v>1543</v>
      </c>
      <c r="F19" s="67">
        <v>86</v>
      </c>
      <c r="G19" s="17" t="s">
        <v>504</v>
      </c>
      <c r="H19" s="18">
        <v>112.79787300000007</v>
      </c>
      <c r="I19" s="19">
        <v>113.307529</v>
      </c>
      <c r="J19" s="19">
        <f t="shared" si="0"/>
        <v>8.933218200000006</v>
      </c>
      <c r="K19" s="19">
        <v>0</v>
      </c>
      <c r="L19" s="19">
        <v>8.933218200000006</v>
      </c>
      <c r="M19" s="20">
        <f t="shared" si="1"/>
        <v>0</v>
      </c>
      <c r="N19" s="21">
        <f t="shared" si="2"/>
        <v>7.8840464343724284E-2</v>
      </c>
      <c r="O19" s="68">
        <v>8.0385040699999983</v>
      </c>
      <c r="P19" s="19">
        <v>741</v>
      </c>
      <c r="Q19" s="21">
        <f t="shared" si="3"/>
        <v>92.181330449957727</v>
      </c>
    </row>
    <row r="20" spans="1:17" ht="51" x14ac:dyDescent="0.25">
      <c r="A20" s="15"/>
      <c r="B20" s="17">
        <v>5004307</v>
      </c>
      <c r="C20" s="17" t="s">
        <v>1556</v>
      </c>
      <c r="D20" s="66">
        <v>3000574</v>
      </c>
      <c r="E20" s="17" t="s">
        <v>1543</v>
      </c>
      <c r="F20" s="67">
        <v>56</v>
      </c>
      <c r="G20" s="17" t="s">
        <v>425</v>
      </c>
      <c r="H20" s="18">
        <v>1.4088969999999992</v>
      </c>
      <c r="I20" s="19">
        <v>1.4934249999999991</v>
      </c>
      <c r="J20" s="19">
        <f t="shared" si="0"/>
        <v>5.5530000000000006E-3</v>
      </c>
      <c r="K20" s="19">
        <v>0</v>
      </c>
      <c r="L20" s="19">
        <v>5.5530000000000006E-3</v>
      </c>
      <c r="M20" s="20">
        <f t="shared" si="1"/>
        <v>0</v>
      </c>
      <c r="N20" s="21">
        <f t="shared" si="2"/>
        <v>3.7182985419421826E-3</v>
      </c>
      <c r="O20" s="68">
        <v>2.5360859999999999E-2</v>
      </c>
      <c r="P20" s="19">
        <v>13187</v>
      </c>
      <c r="Q20" s="21">
        <f t="shared" si="3"/>
        <v>519974.48036068177</v>
      </c>
    </row>
    <row r="21" spans="1:17" ht="51" x14ac:dyDescent="0.25">
      <c r="A21" s="15"/>
      <c r="B21" s="17">
        <v>5004308</v>
      </c>
      <c r="C21" s="17" t="s">
        <v>1557</v>
      </c>
      <c r="D21" s="66">
        <v>3000575</v>
      </c>
      <c r="E21" s="17" t="s">
        <v>1544</v>
      </c>
      <c r="F21" s="67">
        <v>86</v>
      </c>
      <c r="G21" s="17" t="s">
        <v>504</v>
      </c>
      <c r="H21" s="18">
        <v>2.1248199999999997</v>
      </c>
      <c r="I21" s="19">
        <v>2.2738019999999999</v>
      </c>
      <c r="J21" s="19">
        <f t="shared" si="0"/>
        <v>0.31396054000000007</v>
      </c>
      <c r="K21" s="19">
        <v>0</v>
      </c>
      <c r="L21" s="19">
        <v>0.31396054000000007</v>
      </c>
      <c r="M21" s="20">
        <f t="shared" si="1"/>
        <v>0</v>
      </c>
      <c r="N21" s="21">
        <f t="shared" si="2"/>
        <v>0.13807734358576521</v>
      </c>
      <c r="O21" s="68">
        <v>0.19520282</v>
      </c>
      <c r="P21" s="19">
        <v>61</v>
      </c>
      <c r="Q21" s="21">
        <f t="shared" si="3"/>
        <v>312.49548546481037</v>
      </c>
    </row>
    <row r="22" spans="1:17" ht="51" x14ac:dyDescent="0.25">
      <c r="A22" s="15"/>
      <c r="B22" s="17">
        <v>5005653</v>
      </c>
      <c r="C22" s="17" t="s">
        <v>1558</v>
      </c>
      <c r="D22" s="66">
        <v>3000001</v>
      </c>
      <c r="E22" s="17" t="s">
        <v>281</v>
      </c>
      <c r="F22" s="67">
        <v>236</v>
      </c>
      <c r="G22" s="17" t="s">
        <v>1320</v>
      </c>
      <c r="H22" s="18">
        <v>0.49019999999999997</v>
      </c>
      <c r="I22" s="19">
        <v>0.49020000000000002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0</v>
      </c>
      <c r="P22" s="19">
        <v>0</v>
      </c>
      <c r="Q22" s="21">
        <f t="shared" si="3"/>
        <v>0</v>
      </c>
    </row>
    <row r="23" spans="1:17" ht="51" x14ac:dyDescent="0.25">
      <c r="A23" s="15"/>
      <c r="B23" s="17">
        <v>5005654</v>
      </c>
      <c r="C23" s="17" t="s">
        <v>1559</v>
      </c>
      <c r="D23" s="66">
        <v>3000001</v>
      </c>
      <c r="E23" s="17" t="s">
        <v>281</v>
      </c>
      <c r="F23" s="67">
        <v>236</v>
      </c>
      <c r="G23" s="17" t="s">
        <v>1320</v>
      </c>
      <c r="H23" s="18">
        <v>0.49019999999999997</v>
      </c>
      <c r="I23" s="19">
        <v>0.49019999999999997</v>
      </c>
      <c r="J23" s="19">
        <f t="shared" si="0"/>
        <v>0</v>
      </c>
      <c r="K23" s="19">
        <v>0</v>
      </c>
      <c r="L23" s="19">
        <v>0</v>
      </c>
      <c r="M23" s="20">
        <f t="shared" si="1"/>
        <v>0</v>
      </c>
      <c r="N23" s="21">
        <f t="shared" si="2"/>
        <v>0</v>
      </c>
      <c r="O23" s="68">
        <v>0</v>
      </c>
      <c r="P23" s="19">
        <v>0</v>
      </c>
      <c r="Q23" s="21">
        <f t="shared" si="3"/>
        <v>0</v>
      </c>
    </row>
    <row r="24" spans="1:17" ht="51" x14ac:dyDescent="0.25">
      <c r="A24" s="15"/>
      <c r="B24" s="17">
        <v>5005655</v>
      </c>
      <c r="C24" s="17" t="s">
        <v>1560</v>
      </c>
      <c r="D24" s="66">
        <v>3000574</v>
      </c>
      <c r="E24" s="17" t="s">
        <v>1543</v>
      </c>
      <c r="F24" s="67">
        <v>236</v>
      </c>
      <c r="G24" s="17" t="s">
        <v>1320</v>
      </c>
      <c r="H24" s="18">
        <v>0.34484999999999999</v>
      </c>
      <c r="I24" s="19">
        <v>0.34484999999999999</v>
      </c>
      <c r="J24" s="19">
        <f t="shared" si="0"/>
        <v>0</v>
      </c>
      <c r="K24" s="19">
        <v>0</v>
      </c>
      <c r="L24" s="19">
        <v>0</v>
      </c>
      <c r="M24" s="20">
        <f t="shared" si="1"/>
        <v>0</v>
      </c>
      <c r="N24" s="21">
        <f t="shared" si="2"/>
        <v>0</v>
      </c>
      <c r="O24" s="68">
        <v>0</v>
      </c>
      <c r="P24" s="19">
        <v>0</v>
      </c>
      <c r="Q24" s="21">
        <f t="shared" si="3"/>
        <v>0</v>
      </c>
    </row>
    <row r="25" spans="1:17" ht="51" x14ac:dyDescent="0.25">
      <c r="A25" s="15"/>
      <c r="B25" s="17">
        <v>5005656</v>
      </c>
      <c r="C25" s="17" t="s">
        <v>1561</v>
      </c>
      <c r="D25" s="66">
        <v>3000575</v>
      </c>
      <c r="E25" s="17" t="s">
        <v>1544</v>
      </c>
      <c r="F25" s="67">
        <v>236</v>
      </c>
      <c r="G25" s="17" t="s">
        <v>1320</v>
      </c>
      <c r="H25" s="18">
        <v>0.13364000000000001</v>
      </c>
      <c r="I25" s="19">
        <v>1.8669309999999999</v>
      </c>
      <c r="J25" s="19">
        <f t="shared" si="0"/>
        <v>0</v>
      </c>
      <c r="K25" s="19">
        <v>0</v>
      </c>
      <c r="L25" s="19">
        <v>0</v>
      </c>
      <c r="M25" s="20">
        <f t="shared" si="1"/>
        <v>0</v>
      </c>
      <c r="N25" s="21">
        <f t="shared" si="2"/>
        <v>0</v>
      </c>
      <c r="O25" s="68">
        <v>0</v>
      </c>
      <c r="P25" s="19">
        <v>22</v>
      </c>
      <c r="Q25" s="21">
        <f t="shared" si="3"/>
        <v>0</v>
      </c>
    </row>
    <row r="26" spans="1:17" ht="15.75" thickBot="1" x14ac:dyDescent="0.3">
      <c r="A26" s="39" t="s">
        <v>299</v>
      </c>
      <c r="B26" s="41"/>
      <c r="C26" s="41"/>
      <c r="D26" s="63"/>
      <c r="E26" s="41"/>
      <c r="F26" s="64"/>
      <c r="G26" s="41"/>
      <c r="H26" s="42">
        <f ca="1">OFFSET(H26,-MATCH("PROYECTOS",$A$8:$A$50,0)-1,0)-(OFFSET(H26,-MATCH("PROYECTOS",$A$8:$A$50,0),0))</f>
        <v>0.91999999999995907</v>
      </c>
      <c r="I26" s="43">
        <f t="shared" ref="I26:L26" ca="1" si="4">OFFSET(I26,-MATCH("PROYECTOS",$A$8:$A$50,0)-1,0)-(OFFSET(I26,-MATCH("PROYECTOS",$A$8:$A$50,0),0))</f>
        <v>1.2365330000000085</v>
      </c>
      <c r="J26" s="43">
        <f t="shared" ca="1" si="4"/>
        <v>0</v>
      </c>
      <c r="K26" s="43">
        <f t="shared" ca="1" si="4"/>
        <v>0</v>
      </c>
      <c r="L26" s="43">
        <f t="shared" ca="1" si="4"/>
        <v>0</v>
      </c>
      <c r="M26" s="44">
        <f t="shared" ca="1" si="1"/>
        <v>0</v>
      </c>
      <c r="N26" s="45">
        <f t="shared" ca="1" si="2"/>
        <v>0</v>
      </c>
      <c r="O26" s="65"/>
      <c r="P26" s="43"/>
      <c r="Q2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107</v>
      </c>
      <c r="B1" s="48" t="s">
        <v>1565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1566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109.56524499999998</v>
      </c>
      <c r="E6" s="12">
        <v>113.92630899999997</v>
      </c>
      <c r="F6" s="12">
        <v>8.7763505399999993</v>
      </c>
      <c r="G6" s="12">
        <v>0</v>
      </c>
      <c r="H6" s="12">
        <v>8.7763505399999993</v>
      </c>
      <c r="I6" s="13">
        <v>0</v>
      </c>
      <c r="J6" s="14">
        <v>7.7035327634462386E-2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8.7682829999999985</v>
      </c>
      <c r="E7" s="36">
        <f ca="1">SUM(E8:OFFSET(E6,MATCH("GOBIERNOS REGIONALES",$A$8:$A$50,0),0))</f>
        <v>12.887051999999999</v>
      </c>
      <c r="F7" s="36">
        <f ca="1">SUM(F8:OFFSET(F6,MATCH("GOBIERNOS REGIONALES",$A$8:$A$50,0),0))</f>
        <v>0.61579600999999995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0.61579600999999995</v>
      </c>
      <c r="I7" s="37">
        <f ca="1">IFERROR(G7/E7,0)</f>
        <v>0</v>
      </c>
      <c r="J7" s="38">
        <f ca="1">IFERROR(SUM(G7,H7)/E7,0)</f>
        <v>4.7784086694148513E-2</v>
      </c>
      <c r="K7" s="4"/>
    </row>
    <row r="8" spans="1:11" x14ac:dyDescent="0.25">
      <c r="A8" s="15"/>
      <c r="B8" s="16">
        <v>10</v>
      </c>
      <c r="C8" s="17" t="s">
        <v>112</v>
      </c>
      <c r="D8" s="18">
        <v>8.7682829999999985</v>
      </c>
      <c r="E8" s="19">
        <v>12.887051999999999</v>
      </c>
      <c r="F8" s="19">
        <f t="shared" ref="F8:F35" si="0">SUM(G8,H8)</f>
        <v>0.61579600999999995</v>
      </c>
      <c r="G8" s="19">
        <v>0</v>
      </c>
      <c r="H8" s="19">
        <v>0.61579600999999995</v>
      </c>
      <c r="I8" s="20">
        <f t="shared" ref="I8:I35" si="1">IFERROR(G8/E8,0)</f>
        <v>0</v>
      </c>
      <c r="J8" s="21">
        <f t="shared" ref="J8:J35" si="2">IFERROR(SUM(G8,H8)/E8,0)</f>
        <v>4.7784086694148513E-2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100.79696199999998</v>
      </c>
      <c r="E9" s="36">
        <f ca="1">SUM(E10:OFFSET(E8,(MATCH("GOBIERNOS LOCALES",$A$8:$A$50,0)-MATCH("GOBIERNOS REGIONALES",$A$8:$A$50,0)),0))</f>
        <v>101.03925699999996</v>
      </c>
      <c r="F9" s="36">
        <f ca="1">SUM(F10:OFFSET(F8,(MATCH("GOBIERNOS LOCALES",$A$8:$A$50,0)-MATCH("GOBIERNOS REGIONALES",$A$8:$A$50,0)),0))</f>
        <v>8.1605545299999989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8.1605545299999989</v>
      </c>
      <c r="I9" s="37">
        <f t="shared" ca="1" si="1"/>
        <v>0</v>
      </c>
      <c r="J9" s="38">
        <f t="shared" ca="1" si="2"/>
        <v>8.0766177150332782E-2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5.6261040000000007</v>
      </c>
      <c r="E10" s="19">
        <v>5.7093830000000008</v>
      </c>
      <c r="F10" s="19">
        <f t="shared" si="0"/>
        <v>0.21743044</v>
      </c>
      <c r="G10" s="19">
        <v>0</v>
      </c>
      <c r="H10" s="19">
        <v>0.21743044</v>
      </c>
      <c r="I10" s="20">
        <f t="shared" si="1"/>
        <v>0</v>
      </c>
      <c r="J10" s="21">
        <f t="shared" si="2"/>
        <v>3.8083001263008627E-2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6.7691420000000004</v>
      </c>
      <c r="E11" s="19">
        <v>6.7691420000000004</v>
      </c>
      <c r="F11" s="19">
        <f t="shared" si="0"/>
        <v>0.63454361000000004</v>
      </c>
      <c r="G11" s="19">
        <v>0</v>
      </c>
      <c r="H11" s="19">
        <v>0.63454361000000004</v>
      </c>
      <c r="I11" s="20">
        <f t="shared" si="1"/>
        <v>0</v>
      </c>
      <c r="J11" s="21">
        <f t="shared" si="2"/>
        <v>9.3740626212302836E-2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5.896884</v>
      </c>
      <c r="E12" s="19">
        <v>5.8941800000000004</v>
      </c>
      <c r="F12" s="19">
        <f t="shared" si="0"/>
        <v>0.42699118000000003</v>
      </c>
      <c r="G12" s="19">
        <v>0</v>
      </c>
      <c r="H12" s="19">
        <v>0.42699118000000003</v>
      </c>
      <c r="I12" s="20">
        <f t="shared" si="1"/>
        <v>0</v>
      </c>
      <c r="J12" s="21">
        <f t="shared" si="2"/>
        <v>7.2442847011798081E-2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9.8833339999999996</v>
      </c>
      <c r="E13" s="19">
        <v>9.8833339999999996</v>
      </c>
      <c r="F13" s="19">
        <f t="shared" si="0"/>
        <v>0.69156594000000005</v>
      </c>
      <c r="G13" s="19">
        <v>0</v>
      </c>
      <c r="H13" s="19">
        <v>0.69156594000000005</v>
      </c>
      <c r="I13" s="20">
        <f t="shared" si="1"/>
        <v>0</v>
      </c>
      <c r="J13" s="21">
        <f t="shared" si="2"/>
        <v>6.997294030536659E-2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3.8377710000000005</v>
      </c>
      <c r="E14" s="19">
        <v>3.7639110000000002</v>
      </c>
      <c r="F14" s="19">
        <f t="shared" si="0"/>
        <v>0.35354620000000003</v>
      </c>
      <c r="G14" s="19">
        <v>0</v>
      </c>
      <c r="H14" s="19">
        <v>0.35354620000000003</v>
      </c>
      <c r="I14" s="20">
        <f t="shared" si="1"/>
        <v>0</v>
      </c>
      <c r="J14" s="21">
        <f t="shared" si="2"/>
        <v>9.3930541928329336E-2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11.168946999999998</v>
      </c>
      <c r="E15" s="19">
        <v>11.168946999999998</v>
      </c>
      <c r="F15" s="19">
        <f t="shared" si="0"/>
        <v>0.87608699999999984</v>
      </c>
      <c r="G15" s="19">
        <v>0</v>
      </c>
      <c r="H15" s="19">
        <v>0.87608699999999984</v>
      </c>
      <c r="I15" s="20">
        <f t="shared" si="1"/>
        <v>0</v>
      </c>
      <c r="J15" s="21">
        <f t="shared" si="2"/>
        <v>7.843953418348211E-2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5.5641499999999997</v>
      </c>
      <c r="E16" s="19">
        <v>5.5641499999999997</v>
      </c>
      <c r="F16" s="19">
        <f t="shared" si="0"/>
        <v>0.35176380000000002</v>
      </c>
      <c r="G16" s="19">
        <v>0</v>
      </c>
      <c r="H16" s="19">
        <v>0.35176380000000002</v>
      </c>
      <c r="I16" s="20">
        <f t="shared" si="1"/>
        <v>0</v>
      </c>
      <c r="J16" s="21">
        <f t="shared" si="2"/>
        <v>6.3219683150166697E-2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1.2245170000000003</v>
      </c>
      <c r="E17" s="19">
        <v>1.2367030000000003</v>
      </c>
      <c r="F17" s="19">
        <f t="shared" si="0"/>
        <v>0.25736697999999997</v>
      </c>
      <c r="G17" s="19">
        <v>0</v>
      </c>
      <c r="H17" s="19">
        <v>0.25736697999999997</v>
      </c>
      <c r="I17" s="20">
        <f t="shared" si="1"/>
        <v>0</v>
      </c>
      <c r="J17" s="21">
        <f t="shared" si="2"/>
        <v>0.20810734671137687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2.3191649999999995</v>
      </c>
      <c r="E18" s="19">
        <v>2.3196129999999999</v>
      </c>
      <c r="F18" s="19">
        <f t="shared" si="0"/>
        <v>0.24395163</v>
      </c>
      <c r="G18" s="19">
        <v>0</v>
      </c>
      <c r="H18" s="19">
        <v>0.24395163</v>
      </c>
      <c r="I18" s="20">
        <f t="shared" si="1"/>
        <v>0</v>
      </c>
      <c r="J18" s="21">
        <f t="shared" si="2"/>
        <v>0.10516910795033482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4.0711889999999995</v>
      </c>
      <c r="E19" s="19">
        <v>4.0711889999999995</v>
      </c>
      <c r="F19" s="19">
        <f t="shared" si="0"/>
        <v>0.40152100000000002</v>
      </c>
      <c r="G19" s="19">
        <v>0</v>
      </c>
      <c r="H19" s="19">
        <v>0.40152100000000002</v>
      </c>
      <c r="I19" s="20">
        <f t="shared" si="1"/>
        <v>0</v>
      </c>
      <c r="J19" s="21">
        <f t="shared" si="2"/>
        <v>9.8624996284869135E-2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4.301044000000001</v>
      </c>
      <c r="E20" s="19">
        <v>4.301044000000001</v>
      </c>
      <c r="F20" s="19">
        <f t="shared" si="0"/>
        <v>0.32777546000000002</v>
      </c>
      <c r="G20" s="19">
        <v>0</v>
      </c>
      <c r="H20" s="19">
        <v>0.32777546000000002</v>
      </c>
      <c r="I20" s="20">
        <f t="shared" si="1"/>
        <v>0</v>
      </c>
      <c r="J20" s="21">
        <f t="shared" si="2"/>
        <v>7.6208348484693475E-2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4.2316060000000002</v>
      </c>
      <c r="E21" s="19">
        <v>4.2316060000000002</v>
      </c>
      <c r="F21" s="19">
        <f t="shared" si="0"/>
        <v>0.62210830000000006</v>
      </c>
      <c r="G21" s="19">
        <v>0</v>
      </c>
      <c r="H21" s="19">
        <v>0.62210830000000006</v>
      </c>
      <c r="I21" s="20">
        <f t="shared" si="1"/>
        <v>0</v>
      </c>
      <c r="J21" s="21">
        <f t="shared" si="2"/>
        <v>0.14701470316470863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2.7159250000000004</v>
      </c>
      <c r="E22" s="19">
        <v>2.7159250000000004</v>
      </c>
      <c r="F22" s="19">
        <f t="shared" si="0"/>
        <v>0.21541336999999999</v>
      </c>
      <c r="G22" s="19">
        <v>0</v>
      </c>
      <c r="H22" s="19">
        <v>0.21541336999999999</v>
      </c>
      <c r="I22" s="20">
        <f t="shared" si="1"/>
        <v>0</v>
      </c>
      <c r="J22" s="21">
        <f t="shared" si="2"/>
        <v>7.9314918490017206E-2</v>
      </c>
      <c r="K22" s="4"/>
    </row>
    <row r="23" spans="1:11" x14ac:dyDescent="0.25">
      <c r="A23" s="15"/>
      <c r="B23" s="16">
        <v>453</v>
      </c>
      <c r="C23" s="17" t="s">
        <v>225</v>
      </c>
      <c r="D23" s="18">
        <v>4.1427639999999997</v>
      </c>
      <c r="E23" s="19">
        <v>4.1427639999999997</v>
      </c>
      <c r="F23" s="19">
        <f t="shared" si="0"/>
        <v>0.38126908999999998</v>
      </c>
      <c r="G23" s="19">
        <v>0</v>
      </c>
      <c r="H23" s="19">
        <v>0.38126908999999998</v>
      </c>
      <c r="I23" s="20">
        <f t="shared" si="1"/>
        <v>0</v>
      </c>
      <c r="J23" s="21">
        <f t="shared" si="2"/>
        <v>9.2032539145362857E-2</v>
      </c>
      <c r="K23" s="4"/>
    </row>
    <row r="24" spans="1:11" x14ac:dyDescent="0.25">
      <c r="A24" s="15"/>
      <c r="B24" s="16">
        <v>454</v>
      </c>
      <c r="C24" s="17" t="s">
        <v>226</v>
      </c>
      <c r="D24" s="18">
        <v>0.56706099999999993</v>
      </c>
      <c r="E24" s="19">
        <v>0.56706099999999993</v>
      </c>
      <c r="F24" s="19">
        <f t="shared" si="0"/>
        <v>5.0123249999999994E-2</v>
      </c>
      <c r="G24" s="19">
        <v>0</v>
      </c>
      <c r="H24" s="19">
        <v>5.0123249999999994E-2</v>
      </c>
      <c r="I24" s="20">
        <f t="shared" si="1"/>
        <v>0</v>
      </c>
      <c r="J24" s="21">
        <f t="shared" si="2"/>
        <v>8.8391284182830418E-2</v>
      </c>
      <c r="K24" s="4"/>
    </row>
    <row r="25" spans="1:11" x14ac:dyDescent="0.25">
      <c r="A25" s="15"/>
      <c r="B25" s="16">
        <v>455</v>
      </c>
      <c r="C25" s="17" t="s">
        <v>227</v>
      </c>
      <c r="D25" s="18">
        <v>1.7112699999999998</v>
      </c>
      <c r="E25" s="19">
        <v>1.7112699999999998</v>
      </c>
      <c r="F25" s="19">
        <f t="shared" si="0"/>
        <v>0.14401261999999998</v>
      </c>
      <c r="G25" s="19">
        <v>0</v>
      </c>
      <c r="H25" s="19">
        <v>0.14401261999999998</v>
      </c>
      <c r="I25" s="20">
        <f t="shared" si="1"/>
        <v>0</v>
      </c>
      <c r="J25" s="21">
        <f t="shared" si="2"/>
        <v>8.415540505005055E-2</v>
      </c>
      <c r="K25" s="4"/>
    </row>
    <row r="26" spans="1:11" x14ac:dyDescent="0.25">
      <c r="A26" s="15"/>
      <c r="B26" s="16">
        <v>456</v>
      </c>
      <c r="C26" s="17" t="s">
        <v>228</v>
      </c>
      <c r="D26" s="18">
        <v>1.853191</v>
      </c>
      <c r="E26" s="19">
        <v>1.853191</v>
      </c>
      <c r="F26" s="19">
        <f t="shared" si="0"/>
        <v>0.14940867999999999</v>
      </c>
      <c r="G26" s="19">
        <v>0</v>
      </c>
      <c r="H26" s="19">
        <v>0.14940867999999999</v>
      </c>
      <c r="I26" s="20">
        <f t="shared" si="1"/>
        <v>0</v>
      </c>
      <c r="J26" s="21">
        <f t="shared" si="2"/>
        <v>8.0622385927840129E-2</v>
      </c>
      <c r="K26" s="4"/>
    </row>
    <row r="27" spans="1:11" x14ac:dyDescent="0.25">
      <c r="A27" s="15"/>
      <c r="B27" s="16">
        <v>457</v>
      </c>
      <c r="C27" s="17" t="s">
        <v>229</v>
      </c>
      <c r="D27" s="18">
        <v>2.5971120000000001</v>
      </c>
      <c r="E27" s="19">
        <v>2.5971120000000001</v>
      </c>
      <c r="F27" s="19">
        <f t="shared" si="0"/>
        <v>0.21758924999999996</v>
      </c>
      <c r="G27" s="19">
        <v>0</v>
      </c>
      <c r="H27" s="19">
        <v>0.21758924999999996</v>
      </c>
      <c r="I27" s="20">
        <f t="shared" si="1"/>
        <v>0</v>
      </c>
      <c r="J27" s="21">
        <f t="shared" si="2"/>
        <v>8.3781234694537604E-2</v>
      </c>
      <c r="K27" s="4"/>
    </row>
    <row r="28" spans="1:11" x14ac:dyDescent="0.25">
      <c r="A28" s="15"/>
      <c r="B28" s="16">
        <v>458</v>
      </c>
      <c r="C28" s="17" t="s">
        <v>230</v>
      </c>
      <c r="D28" s="18">
        <v>5.5750820000000001</v>
      </c>
      <c r="E28" s="19">
        <v>5.6297680000000003</v>
      </c>
      <c r="F28" s="19">
        <f t="shared" si="0"/>
        <v>0.46876696000000001</v>
      </c>
      <c r="G28" s="19">
        <v>0</v>
      </c>
      <c r="H28" s="19">
        <v>0.46876696000000001</v>
      </c>
      <c r="I28" s="20">
        <f t="shared" si="1"/>
        <v>0</v>
      </c>
      <c r="J28" s="21">
        <f t="shared" si="2"/>
        <v>8.3265768678211963E-2</v>
      </c>
      <c r="K28" s="4"/>
    </row>
    <row r="29" spans="1:11" x14ac:dyDescent="0.25">
      <c r="A29" s="15"/>
      <c r="B29" s="16">
        <v>459</v>
      </c>
      <c r="C29" s="17" t="s">
        <v>231</v>
      </c>
      <c r="D29" s="18">
        <v>6.8404170000000004</v>
      </c>
      <c r="E29" s="19">
        <v>6.8763210000000008</v>
      </c>
      <c r="F29" s="19">
        <f t="shared" si="0"/>
        <v>0.33721750000000006</v>
      </c>
      <c r="G29" s="19">
        <v>0</v>
      </c>
      <c r="H29" s="19">
        <v>0.33721750000000006</v>
      </c>
      <c r="I29" s="20">
        <f t="shared" si="1"/>
        <v>0</v>
      </c>
      <c r="J29" s="21">
        <f t="shared" si="2"/>
        <v>4.9040395292773563E-2</v>
      </c>
      <c r="K29" s="4"/>
    </row>
    <row r="30" spans="1:11" x14ac:dyDescent="0.25">
      <c r="A30" s="15"/>
      <c r="B30" s="16">
        <v>460</v>
      </c>
      <c r="C30" s="17" t="s">
        <v>232</v>
      </c>
      <c r="D30" s="18">
        <v>0.92709799999999998</v>
      </c>
      <c r="E30" s="19">
        <v>0.92709799999999998</v>
      </c>
      <c r="F30" s="19">
        <f t="shared" si="0"/>
        <v>8.8702969999999992E-2</v>
      </c>
      <c r="G30" s="19">
        <v>0</v>
      </c>
      <c r="H30" s="19">
        <v>8.8702969999999992E-2</v>
      </c>
      <c r="I30" s="20">
        <f t="shared" si="1"/>
        <v>0</v>
      </c>
      <c r="J30" s="21">
        <f t="shared" si="2"/>
        <v>9.5678094440932879E-2</v>
      </c>
      <c r="K30" s="4"/>
    </row>
    <row r="31" spans="1:11" x14ac:dyDescent="0.25">
      <c r="A31" s="15"/>
      <c r="B31" s="16">
        <v>461</v>
      </c>
      <c r="C31" s="17" t="s">
        <v>233</v>
      </c>
      <c r="D31" s="18">
        <v>5.2237920000000004</v>
      </c>
      <c r="E31" s="19">
        <v>5.1781920000000001</v>
      </c>
      <c r="F31" s="19">
        <f t="shared" si="0"/>
        <v>0.36100415999999996</v>
      </c>
      <c r="G31" s="19">
        <v>0</v>
      </c>
      <c r="H31" s="19">
        <v>0.36100415999999996</v>
      </c>
      <c r="I31" s="20">
        <f t="shared" si="1"/>
        <v>0</v>
      </c>
      <c r="J31" s="21">
        <f t="shared" si="2"/>
        <v>6.971625617590077E-2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1.3544789999999998</v>
      </c>
      <c r="E32" s="19">
        <v>1.3544789999999998</v>
      </c>
      <c r="F32" s="19">
        <f t="shared" si="0"/>
        <v>0.10952499999999998</v>
      </c>
      <c r="G32" s="19">
        <v>0</v>
      </c>
      <c r="H32" s="19">
        <v>0.10952499999999998</v>
      </c>
      <c r="I32" s="20">
        <f t="shared" si="1"/>
        <v>0</v>
      </c>
      <c r="J32" s="21">
        <f t="shared" si="2"/>
        <v>8.0861349640710567E-2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1.4791120000000002</v>
      </c>
      <c r="E33" s="19">
        <v>1.4791120000000002</v>
      </c>
      <c r="F33" s="19">
        <f t="shared" si="0"/>
        <v>0.18741515</v>
      </c>
      <c r="G33" s="19">
        <v>0</v>
      </c>
      <c r="H33" s="19">
        <v>0.18741515</v>
      </c>
      <c r="I33" s="20">
        <f t="shared" si="1"/>
        <v>0</v>
      </c>
      <c r="J33" s="21">
        <f t="shared" si="2"/>
        <v>0.12670788283781079</v>
      </c>
      <c r="K33" s="4"/>
    </row>
    <row r="34" spans="1:11" ht="15.75" thickBot="1" x14ac:dyDescent="0.3">
      <c r="A34" s="22"/>
      <c r="B34" s="23">
        <v>464</v>
      </c>
      <c r="C34" s="24" t="s">
        <v>236</v>
      </c>
      <c r="D34" s="25">
        <v>0.91580600000000012</v>
      </c>
      <c r="E34" s="26">
        <v>1.0937620000000001</v>
      </c>
      <c r="F34" s="26">
        <f t="shared" si="0"/>
        <v>4.5454990000000008E-2</v>
      </c>
      <c r="G34" s="26">
        <v>0</v>
      </c>
      <c r="H34" s="26">
        <v>4.5454990000000008E-2</v>
      </c>
      <c r="I34" s="27">
        <f t="shared" si="1"/>
        <v>0</v>
      </c>
      <c r="J34" s="28">
        <f t="shared" si="2"/>
        <v>4.1558392045070135E-2</v>
      </c>
      <c r="K34" s="4"/>
    </row>
    <row r="35" spans="1:11" x14ac:dyDescent="0.25">
      <c r="A35" t="s">
        <v>238</v>
      </c>
      <c r="D35" s="5"/>
      <c r="E35" s="5"/>
      <c r="F35" s="5">
        <f t="shared" si="0"/>
        <v>0</v>
      </c>
      <c r="G35" s="5"/>
      <c r="H35" s="5"/>
      <c r="I35" s="4">
        <f t="shared" si="1"/>
        <v>0</v>
      </c>
      <c r="J35" s="4">
        <f t="shared" si="2"/>
        <v>0</v>
      </c>
      <c r="K35" s="4"/>
    </row>
    <row r="36" spans="1:11" x14ac:dyDescent="0.25">
      <c r="D36" s="5"/>
      <c r="E36" s="5"/>
      <c r="F36" s="5"/>
      <c r="G36" s="5"/>
      <c r="H36" s="5"/>
      <c r="I36" s="4"/>
      <c r="J36" s="4"/>
      <c r="K3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18</v>
      </c>
      <c r="B1" s="47" t="s">
        <v>16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433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390.11086499999988</v>
      </c>
      <c r="I6" s="12">
        <v>411.23928699999999</v>
      </c>
      <c r="J6" s="12">
        <v>41.268435709999977</v>
      </c>
      <c r="K6" s="12">
        <v>0</v>
      </c>
      <c r="L6" s="12">
        <v>41.268435709999977</v>
      </c>
      <c r="M6" s="13">
        <v>0</v>
      </c>
      <c r="N6" s="14">
        <v>0.10035139398050745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390.11086499999993</v>
      </c>
      <c r="I7" s="36">
        <f ca="1">SUM(I8:OFFSET(I6,MATCH("PROYECTOS",$A$8:$A$50,0),0))</f>
        <v>410.98055999999991</v>
      </c>
      <c r="J7" s="36">
        <f ca="1">SUM(J8:OFFSET(J6,MATCH("PROYECTOS",$A$8:$A$50,0),0))</f>
        <v>41.268435710000006</v>
      </c>
      <c r="K7" s="36">
        <f ca="1">SUM(K8:OFFSET(K6,MATCH("PROYECTOS",$A$8:$A$50,0),0))</f>
        <v>0</v>
      </c>
      <c r="L7" s="36">
        <f ca="1">SUM(L8:OFFSET(L6,MATCH("PROYECTOS",$A$8:$A$50,0),0))</f>
        <v>41.268435710000006</v>
      </c>
      <c r="M7" s="37">
        <f ca="1">IFERROR(K7/I7,0)</f>
        <v>0</v>
      </c>
      <c r="N7" s="38">
        <f ca="1">IFERROR(SUM(K7,L7)/I7,0)</f>
        <v>0.1004145687815502</v>
      </c>
      <c r="O7" s="62"/>
      <c r="P7" s="36"/>
      <c r="Q7" s="38"/>
    </row>
    <row r="8" spans="1:17" ht="38.25" x14ac:dyDescent="0.25">
      <c r="A8" s="15"/>
      <c r="B8" s="17">
        <v>5000104</v>
      </c>
      <c r="C8" s="17" t="s">
        <v>451</v>
      </c>
      <c r="D8" s="66">
        <v>3000680</v>
      </c>
      <c r="E8" s="17" t="s">
        <v>443</v>
      </c>
      <c r="F8" s="67">
        <v>394</v>
      </c>
      <c r="G8" s="17" t="s">
        <v>402</v>
      </c>
      <c r="H8" s="18">
        <v>46.752901000000001</v>
      </c>
      <c r="I8" s="19">
        <v>49.238076999999997</v>
      </c>
      <c r="J8" s="19">
        <f t="shared" ref="J8:J15" si="0">SUM(K8,L8)</f>
        <v>4.4915570700000016</v>
      </c>
      <c r="K8" s="19">
        <v>0</v>
      </c>
      <c r="L8" s="19">
        <v>4.4915570700000016</v>
      </c>
      <c r="M8" s="20">
        <f t="shared" ref="M8:M16" si="1">IFERROR(K8/I8,0)</f>
        <v>0</v>
      </c>
      <c r="N8" s="21">
        <f t="shared" ref="N8:N16" si="2">IFERROR(SUM(K8,L8)/I8,0)</f>
        <v>9.1221212193156972E-2</v>
      </c>
      <c r="O8" s="68">
        <v>4.2433277699999996</v>
      </c>
      <c r="P8" s="19">
        <v>267244.5</v>
      </c>
      <c r="Q8" s="21">
        <f>IFERROR(P8/O8,0)</f>
        <v>62979.933317760187</v>
      </c>
    </row>
    <row r="9" spans="1:17" ht="38.25" x14ac:dyDescent="0.25">
      <c r="A9" s="15"/>
      <c r="B9" s="17">
        <v>5000105</v>
      </c>
      <c r="C9" s="17" t="s">
        <v>452</v>
      </c>
      <c r="D9" s="66">
        <v>3000681</v>
      </c>
      <c r="E9" s="17" t="s">
        <v>444</v>
      </c>
      <c r="F9" s="67">
        <v>394</v>
      </c>
      <c r="G9" s="17" t="s">
        <v>402</v>
      </c>
      <c r="H9" s="18">
        <v>25.261466000000009</v>
      </c>
      <c r="I9" s="19">
        <v>26.215006000000002</v>
      </c>
      <c r="J9" s="19">
        <f t="shared" si="0"/>
        <v>2.1906592500000013</v>
      </c>
      <c r="K9" s="19">
        <v>0</v>
      </c>
      <c r="L9" s="19">
        <v>2.1906592500000013</v>
      </c>
      <c r="M9" s="20">
        <f t="shared" si="1"/>
        <v>0</v>
      </c>
      <c r="N9" s="21">
        <f t="shared" si="2"/>
        <v>8.3565086729333618E-2</v>
      </c>
      <c r="O9" s="68">
        <v>2.3999525800000003</v>
      </c>
      <c r="P9" s="19">
        <v>132172.5</v>
      </c>
      <c r="Q9" s="21">
        <f t="shared" ref="Q9:Q15" si="3">IFERROR(P9/O9,0)</f>
        <v>55072.963149963565</v>
      </c>
    </row>
    <row r="10" spans="1:17" ht="51" x14ac:dyDescent="0.25">
      <c r="A10" s="15"/>
      <c r="B10" s="17">
        <v>5000113</v>
      </c>
      <c r="C10" s="17" t="s">
        <v>453</v>
      </c>
      <c r="D10" s="66">
        <v>3000015</v>
      </c>
      <c r="E10" s="17" t="s">
        <v>440</v>
      </c>
      <c r="F10" s="67">
        <v>438</v>
      </c>
      <c r="G10" s="17" t="s">
        <v>458</v>
      </c>
      <c r="H10" s="18">
        <v>44.686906000000015</v>
      </c>
      <c r="I10" s="19">
        <v>45.619738999999988</v>
      </c>
      <c r="J10" s="19">
        <f t="shared" si="0"/>
        <v>7.4857166999999993</v>
      </c>
      <c r="K10" s="19">
        <v>0</v>
      </c>
      <c r="L10" s="19">
        <v>7.4857166999999993</v>
      </c>
      <c r="M10" s="20">
        <f t="shared" si="1"/>
        <v>0</v>
      </c>
      <c r="N10" s="21">
        <f t="shared" si="2"/>
        <v>0.16408942409775737</v>
      </c>
      <c r="O10" s="68">
        <v>2.8184017300000006</v>
      </c>
      <c r="P10" s="19">
        <v>52034</v>
      </c>
      <c r="Q10" s="21">
        <f t="shared" si="3"/>
        <v>18462.236751465516</v>
      </c>
    </row>
    <row r="11" spans="1:17" ht="25.5" x14ac:dyDescent="0.25">
      <c r="A11" s="15"/>
      <c r="B11" s="17">
        <v>5000114</v>
      </c>
      <c r="C11" s="17" t="s">
        <v>454</v>
      </c>
      <c r="D11" s="66">
        <v>3000016</v>
      </c>
      <c r="E11" s="17" t="s">
        <v>441</v>
      </c>
      <c r="F11" s="67">
        <v>394</v>
      </c>
      <c r="G11" s="17" t="s">
        <v>402</v>
      </c>
      <c r="H11" s="18">
        <v>83.25255999999996</v>
      </c>
      <c r="I11" s="19">
        <v>89.439379999999957</v>
      </c>
      <c r="J11" s="19">
        <f t="shared" si="0"/>
        <v>8.0954465500000001</v>
      </c>
      <c r="K11" s="19">
        <v>0</v>
      </c>
      <c r="L11" s="19">
        <v>8.0954465500000001</v>
      </c>
      <c r="M11" s="20">
        <f t="shared" si="1"/>
        <v>0</v>
      </c>
      <c r="N11" s="21">
        <f t="shared" si="2"/>
        <v>9.051322303441732E-2</v>
      </c>
      <c r="O11" s="68">
        <v>5.5079917900000002</v>
      </c>
      <c r="P11" s="19">
        <v>59448</v>
      </c>
      <c r="Q11" s="21">
        <f t="shared" si="3"/>
        <v>10793.044410111585</v>
      </c>
    </row>
    <row r="12" spans="1:17" ht="25.5" x14ac:dyDescent="0.25">
      <c r="A12" s="15"/>
      <c r="B12" s="17">
        <v>5000115</v>
      </c>
      <c r="C12" s="17" t="s">
        <v>455</v>
      </c>
      <c r="D12" s="66">
        <v>3000017</v>
      </c>
      <c r="E12" s="17" t="s">
        <v>442</v>
      </c>
      <c r="F12" s="67">
        <v>394</v>
      </c>
      <c r="G12" s="17" t="s">
        <v>402</v>
      </c>
      <c r="H12" s="18">
        <v>42.074850000000005</v>
      </c>
      <c r="I12" s="19">
        <v>47.245438000000021</v>
      </c>
      <c r="J12" s="19">
        <f t="shared" si="0"/>
        <v>9.1908569999999994</v>
      </c>
      <c r="K12" s="19">
        <v>0</v>
      </c>
      <c r="L12" s="19">
        <v>9.1908569999999994</v>
      </c>
      <c r="M12" s="20">
        <f t="shared" si="1"/>
        <v>0</v>
      </c>
      <c r="N12" s="21">
        <f t="shared" si="2"/>
        <v>0.1945342743991493</v>
      </c>
      <c r="O12" s="68">
        <v>3.1428365899999999</v>
      </c>
      <c r="P12" s="19">
        <v>45021</v>
      </c>
      <c r="Q12" s="21">
        <f t="shared" si="3"/>
        <v>14324.957315073132</v>
      </c>
    </row>
    <row r="13" spans="1:17" ht="38.25" x14ac:dyDescent="0.25">
      <c r="A13" s="15"/>
      <c r="B13" s="17">
        <v>5004452</v>
      </c>
      <c r="C13" s="17" t="s">
        <v>456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24.150288000000003</v>
      </c>
      <c r="I13" s="19">
        <v>24.820283000000011</v>
      </c>
      <c r="J13" s="19">
        <f t="shared" si="0"/>
        <v>1.0598947400000001</v>
      </c>
      <c r="K13" s="19">
        <v>0</v>
      </c>
      <c r="L13" s="19">
        <v>1.0598947400000001</v>
      </c>
      <c r="M13" s="20">
        <f t="shared" si="1"/>
        <v>0</v>
      </c>
      <c r="N13" s="21">
        <f t="shared" si="2"/>
        <v>4.2702766120756949E-2</v>
      </c>
      <c r="O13" s="68">
        <v>1.36716226</v>
      </c>
      <c r="P13" s="19">
        <v>147</v>
      </c>
      <c r="Q13" s="21">
        <f t="shared" si="3"/>
        <v>107.52198499101343</v>
      </c>
    </row>
    <row r="14" spans="1:17" ht="25.5" x14ac:dyDescent="0.25">
      <c r="A14" s="15"/>
      <c r="B14" s="17">
        <v>5004453</v>
      </c>
      <c r="C14" s="17" t="s">
        <v>457</v>
      </c>
      <c r="D14" s="66">
        <v>3000001</v>
      </c>
      <c r="E14" s="17" t="s">
        <v>281</v>
      </c>
      <c r="F14" s="67">
        <v>80</v>
      </c>
      <c r="G14" s="17" t="s">
        <v>316</v>
      </c>
      <c r="H14" s="18">
        <v>12.104027000000004</v>
      </c>
      <c r="I14" s="19">
        <v>12.312087000000002</v>
      </c>
      <c r="J14" s="19">
        <f t="shared" si="0"/>
        <v>0.31368603</v>
      </c>
      <c r="K14" s="19">
        <v>0</v>
      </c>
      <c r="L14" s="19">
        <v>0.31368603</v>
      </c>
      <c r="M14" s="20">
        <f t="shared" si="1"/>
        <v>0</v>
      </c>
      <c r="N14" s="21">
        <f t="shared" si="2"/>
        <v>2.5477892578244447E-2</v>
      </c>
      <c r="O14" s="68">
        <v>0.31408842000000003</v>
      </c>
      <c r="P14" s="19">
        <v>13</v>
      </c>
      <c r="Q14" s="21">
        <f t="shared" si="3"/>
        <v>41.389618885026067</v>
      </c>
    </row>
    <row r="15" spans="1:17" x14ac:dyDescent="0.25">
      <c r="A15" s="15"/>
      <c r="B15" s="17">
        <v>9000000</v>
      </c>
      <c r="C15" s="17" t="s">
        <v>309</v>
      </c>
      <c r="D15" s="66">
        <v>9000000</v>
      </c>
      <c r="E15" s="17" t="s">
        <v>310</v>
      </c>
      <c r="F15" s="67"/>
      <c r="G15" s="17" t="s">
        <v>317</v>
      </c>
      <c r="H15" s="18">
        <v>111.8278669999999</v>
      </c>
      <c r="I15" s="19">
        <v>116.09054999999989</v>
      </c>
      <c r="J15" s="19">
        <f t="shared" si="0"/>
        <v>8.440618370000001</v>
      </c>
      <c r="K15" s="19">
        <v>0</v>
      </c>
      <c r="L15" s="19">
        <v>8.440618370000001</v>
      </c>
      <c r="M15" s="20">
        <f t="shared" si="1"/>
        <v>0</v>
      </c>
      <c r="N15" s="21">
        <f t="shared" si="2"/>
        <v>7.2707195977622721E-2</v>
      </c>
      <c r="O15" s="68">
        <v>7.9013744600000004</v>
      </c>
      <c r="P15" s="19"/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0</v>
      </c>
      <c r="I16" s="43">
        <f t="shared" ref="I16:L16" ca="1" si="4">OFFSET(I16,-MATCH("PROYECTOS",$A$8:$A$50,0)-1,0)-(OFFSET(I16,-MATCH("PROYECTOS",$A$8:$A$50,0),0))</f>
        <v>0.25872700000007853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107</v>
      </c>
      <c r="B1" s="49" t="s">
        <v>1565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1567</v>
      </c>
      <c r="L2" s="70" t="s">
        <v>1587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109.56524499999998</v>
      </c>
      <c r="E6" s="12">
        <f ca="1">SUM(E7:OFFSET(E7,50,0))</f>
        <v>113.92630899999997</v>
      </c>
      <c r="F6" s="12">
        <f ca="1">SUM(F7:OFFSET(F7,50,0))</f>
        <v>8.7763505399999993</v>
      </c>
      <c r="G6" s="12">
        <f ca="1">SUM(G7:OFFSET(G7,50,0))</f>
        <v>0</v>
      </c>
      <c r="H6" s="12">
        <f ca="1">SUM(H7:OFFSET(H7,50,0))</f>
        <v>8.7763505399999993</v>
      </c>
      <c r="I6" s="13">
        <f ca="1">IFERROR(G6/E6,0)</f>
        <v>0</v>
      </c>
      <c r="J6" s="14">
        <f ca="1">IFERROR(SUM(G6,H6)/E6,0)</f>
        <v>7.7035327634462386E-2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5.6261039999999998</v>
      </c>
      <c r="E7" s="19">
        <v>5.7093830000000008</v>
      </c>
      <c r="F7" s="19">
        <f t="shared" ref="F7:F31" si="0">SUM(G7,H7)</f>
        <v>0.21743044</v>
      </c>
      <c r="G7" s="19">
        <v>0</v>
      </c>
      <c r="H7" s="19">
        <v>0.21743044</v>
      </c>
      <c r="I7" s="20">
        <f t="shared" ref="I7:I31" si="1">IFERROR(G7/E7,0)</f>
        <v>0</v>
      </c>
      <c r="J7" s="21">
        <f t="shared" ref="J7:J31" si="2">IFERROR(SUM(G7,H7)/E7,0)</f>
        <v>3.8083001263008627E-2</v>
      </c>
      <c r="K7" s="4"/>
      <c r="L7" t="s">
        <v>263</v>
      </c>
      <c r="M7" s="5">
        <v>0.25736697999999997</v>
      </c>
      <c r="N7" s="69">
        <v>0.20810734671137687</v>
      </c>
    </row>
    <row r="8" spans="1:14" x14ac:dyDescent="0.25">
      <c r="A8" s="15"/>
      <c r="B8" s="53">
        <v>2</v>
      </c>
      <c r="C8" s="17" t="s">
        <v>256</v>
      </c>
      <c r="D8" s="18">
        <v>6.7691420000000004</v>
      </c>
      <c r="E8" s="19">
        <v>6.7691420000000004</v>
      </c>
      <c r="F8" s="19">
        <f t="shared" si="0"/>
        <v>0.63454361000000004</v>
      </c>
      <c r="G8" s="19">
        <v>0</v>
      </c>
      <c r="H8" s="19">
        <v>0.63454361000000004</v>
      </c>
      <c r="I8" s="20">
        <f t="shared" si="1"/>
        <v>0</v>
      </c>
      <c r="J8" s="21">
        <f t="shared" si="2"/>
        <v>9.3740626212302836E-2</v>
      </c>
      <c r="K8" s="4"/>
      <c r="L8" t="s">
        <v>267</v>
      </c>
      <c r="M8" s="5">
        <v>0.62210830000000006</v>
      </c>
      <c r="N8" s="69">
        <v>0.14701470316470863</v>
      </c>
    </row>
    <row r="9" spans="1:14" x14ac:dyDescent="0.25">
      <c r="A9" s="15"/>
      <c r="B9" s="53">
        <v>3</v>
      </c>
      <c r="C9" s="17" t="s">
        <v>257</v>
      </c>
      <c r="D9" s="18">
        <v>5.896884</v>
      </c>
      <c r="E9" s="19">
        <v>5.8941799999999986</v>
      </c>
      <c r="F9" s="19">
        <f t="shared" si="0"/>
        <v>0.42699117999999997</v>
      </c>
      <c r="G9" s="19">
        <v>0</v>
      </c>
      <c r="H9" s="19">
        <v>0.42699117999999997</v>
      </c>
      <c r="I9" s="20">
        <f t="shared" si="1"/>
        <v>0</v>
      </c>
      <c r="J9" s="21">
        <f t="shared" si="2"/>
        <v>7.2442847011798095E-2</v>
      </c>
      <c r="K9" s="4"/>
      <c r="L9" t="s">
        <v>264</v>
      </c>
      <c r="M9" s="5">
        <v>0.24395163</v>
      </c>
      <c r="N9" s="69">
        <v>0.10516910795033482</v>
      </c>
    </row>
    <row r="10" spans="1:14" x14ac:dyDescent="0.25">
      <c r="A10" s="15"/>
      <c r="B10" s="53">
        <v>4</v>
      </c>
      <c r="C10" s="17" t="s">
        <v>258</v>
      </c>
      <c r="D10" s="18">
        <v>9.8833339999999996</v>
      </c>
      <c r="E10" s="19">
        <v>9.8833339999999996</v>
      </c>
      <c r="F10" s="19">
        <f t="shared" si="0"/>
        <v>0.69156594000000005</v>
      </c>
      <c r="G10" s="19">
        <v>0</v>
      </c>
      <c r="H10" s="19">
        <v>0.69156594000000005</v>
      </c>
      <c r="I10" s="20">
        <f t="shared" si="1"/>
        <v>0</v>
      </c>
      <c r="J10" s="21">
        <f t="shared" si="2"/>
        <v>6.997294030536659E-2</v>
      </c>
      <c r="K10" s="4"/>
      <c r="L10" t="s">
        <v>265</v>
      </c>
      <c r="M10" s="5">
        <v>0.40152100000000002</v>
      </c>
      <c r="N10" s="69">
        <v>9.8624996284869107E-2</v>
      </c>
    </row>
    <row r="11" spans="1:14" x14ac:dyDescent="0.25">
      <c r="A11" s="15"/>
      <c r="B11" s="53">
        <v>5</v>
      </c>
      <c r="C11" s="17" t="s">
        <v>259</v>
      </c>
      <c r="D11" s="18">
        <v>3.8377710000000005</v>
      </c>
      <c r="E11" s="19">
        <v>3.7639110000000002</v>
      </c>
      <c r="F11" s="19">
        <f t="shared" si="0"/>
        <v>0.35354620000000003</v>
      </c>
      <c r="G11" s="19">
        <v>0</v>
      </c>
      <c r="H11" s="19">
        <v>0.35354620000000003</v>
      </c>
      <c r="I11" s="20">
        <f t="shared" si="1"/>
        <v>0</v>
      </c>
      <c r="J11" s="21">
        <f t="shared" si="2"/>
        <v>9.3930541928329336E-2</v>
      </c>
      <c r="K11" s="4"/>
      <c r="L11" t="s">
        <v>277</v>
      </c>
      <c r="M11" s="5">
        <v>8.8702969999999992E-2</v>
      </c>
      <c r="N11" s="69">
        <v>9.5678094440932879E-2</v>
      </c>
    </row>
    <row r="12" spans="1:14" x14ac:dyDescent="0.25">
      <c r="A12" s="15"/>
      <c r="B12" s="53">
        <v>6</v>
      </c>
      <c r="C12" s="17" t="s">
        <v>260</v>
      </c>
      <c r="D12" s="18">
        <v>11.168946999999998</v>
      </c>
      <c r="E12" s="19">
        <v>11.168946999999998</v>
      </c>
      <c r="F12" s="19">
        <f t="shared" si="0"/>
        <v>0.87608699999999984</v>
      </c>
      <c r="G12" s="19">
        <v>0</v>
      </c>
      <c r="H12" s="19">
        <v>0.87608699999999984</v>
      </c>
      <c r="I12" s="20">
        <f t="shared" si="1"/>
        <v>0</v>
      </c>
      <c r="J12" s="21">
        <f t="shared" si="2"/>
        <v>7.843953418348211E-2</v>
      </c>
      <c r="K12" s="4"/>
      <c r="L12" t="s">
        <v>259</v>
      </c>
      <c r="M12" s="5">
        <v>0.35354620000000003</v>
      </c>
      <c r="N12" s="69">
        <v>9.3930541928329336E-2</v>
      </c>
    </row>
    <row r="13" spans="1:14" x14ac:dyDescent="0.25">
      <c r="A13" s="15"/>
      <c r="B13" s="53">
        <v>7</v>
      </c>
      <c r="C13" s="17" t="s">
        <v>261</v>
      </c>
      <c r="D13" s="18">
        <v>0.91580600000000012</v>
      </c>
      <c r="E13" s="19">
        <v>1.0937620000000001</v>
      </c>
      <c r="F13" s="19">
        <f t="shared" si="0"/>
        <v>4.5454990000000008E-2</v>
      </c>
      <c r="G13" s="19">
        <v>0</v>
      </c>
      <c r="H13" s="19">
        <v>4.5454990000000008E-2</v>
      </c>
      <c r="I13" s="20">
        <f t="shared" si="1"/>
        <v>0</v>
      </c>
      <c r="J13" s="21">
        <f t="shared" si="2"/>
        <v>4.1558392045070135E-2</v>
      </c>
      <c r="K13" s="4"/>
      <c r="L13" t="s">
        <v>256</v>
      </c>
      <c r="M13" s="5">
        <v>0.63454361000000004</v>
      </c>
      <c r="N13" s="69">
        <v>9.3740626212302836E-2</v>
      </c>
    </row>
    <row r="14" spans="1:14" x14ac:dyDescent="0.25">
      <c r="A14" s="15"/>
      <c r="B14" s="53">
        <v>8</v>
      </c>
      <c r="C14" s="17" t="s">
        <v>262</v>
      </c>
      <c r="D14" s="18">
        <v>5.5641500000000015</v>
      </c>
      <c r="E14" s="19">
        <v>5.5641499999999997</v>
      </c>
      <c r="F14" s="19">
        <f t="shared" si="0"/>
        <v>0.35176379999999996</v>
      </c>
      <c r="G14" s="19">
        <v>0</v>
      </c>
      <c r="H14" s="19">
        <v>0.35176379999999996</v>
      </c>
      <c r="I14" s="20">
        <f t="shared" si="1"/>
        <v>0</v>
      </c>
      <c r="J14" s="21">
        <f t="shared" si="2"/>
        <v>6.3219683150166683E-2</v>
      </c>
      <c r="K14" s="4"/>
      <c r="L14" t="s">
        <v>270</v>
      </c>
      <c r="M14" s="5">
        <v>0.38126908999999992</v>
      </c>
      <c r="N14" s="69">
        <v>9.2032539145362829E-2</v>
      </c>
    </row>
    <row r="15" spans="1:14" x14ac:dyDescent="0.25">
      <c r="A15" s="15"/>
      <c r="B15" s="53">
        <v>9</v>
      </c>
      <c r="C15" s="17" t="s">
        <v>263</v>
      </c>
      <c r="D15" s="18">
        <v>1.2245170000000003</v>
      </c>
      <c r="E15" s="19">
        <v>1.2367030000000003</v>
      </c>
      <c r="F15" s="19">
        <f t="shared" si="0"/>
        <v>0.25736697999999997</v>
      </c>
      <c r="G15" s="19">
        <v>0</v>
      </c>
      <c r="H15" s="19">
        <v>0.25736697999999997</v>
      </c>
      <c r="I15" s="20">
        <f t="shared" si="1"/>
        <v>0</v>
      </c>
      <c r="J15" s="21">
        <f t="shared" si="2"/>
        <v>0.20810734671137687</v>
      </c>
      <c r="K15" s="4"/>
      <c r="L15" t="s">
        <v>271</v>
      </c>
      <c r="M15" s="5">
        <v>5.0123249999999994E-2</v>
      </c>
      <c r="N15" s="69">
        <v>8.8391284182830418E-2</v>
      </c>
    </row>
    <row r="16" spans="1:14" x14ac:dyDescent="0.25">
      <c r="A16" s="15"/>
      <c r="B16" s="53">
        <v>10</v>
      </c>
      <c r="C16" s="17" t="s">
        <v>264</v>
      </c>
      <c r="D16" s="18">
        <v>2.3191649999999995</v>
      </c>
      <c r="E16" s="19">
        <v>2.3196129999999999</v>
      </c>
      <c r="F16" s="19">
        <f t="shared" si="0"/>
        <v>0.24395163</v>
      </c>
      <c r="G16" s="19">
        <v>0</v>
      </c>
      <c r="H16" s="19">
        <v>0.24395163</v>
      </c>
      <c r="I16" s="20">
        <f t="shared" si="1"/>
        <v>0</v>
      </c>
      <c r="J16" s="21">
        <f t="shared" si="2"/>
        <v>0.10516910795033482</v>
      </c>
      <c r="K16" s="4"/>
      <c r="L16" t="s">
        <v>272</v>
      </c>
      <c r="M16" s="5">
        <v>0.14401261999999998</v>
      </c>
      <c r="N16" s="69">
        <v>8.415540505005055E-2</v>
      </c>
    </row>
    <row r="17" spans="1:14" x14ac:dyDescent="0.25">
      <c r="A17" s="15"/>
      <c r="B17" s="53">
        <v>11</v>
      </c>
      <c r="C17" s="17" t="s">
        <v>265</v>
      </c>
      <c r="D17" s="18">
        <v>4.0711890000000004</v>
      </c>
      <c r="E17" s="19">
        <v>4.0711890000000004</v>
      </c>
      <c r="F17" s="19">
        <f t="shared" si="0"/>
        <v>0.40152100000000002</v>
      </c>
      <c r="G17" s="19">
        <v>0</v>
      </c>
      <c r="H17" s="19">
        <v>0.40152100000000002</v>
      </c>
      <c r="I17" s="20">
        <f t="shared" si="1"/>
        <v>0</v>
      </c>
      <c r="J17" s="21">
        <f t="shared" si="2"/>
        <v>9.8624996284869107E-2</v>
      </c>
      <c r="K17" s="4"/>
      <c r="L17" t="s">
        <v>274</v>
      </c>
      <c r="M17" s="5">
        <v>0.21758924999999996</v>
      </c>
      <c r="N17" s="69">
        <v>8.3781234694537604E-2</v>
      </c>
    </row>
    <row r="18" spans="1:14" x14ac:dyDescent="0.25">
      <c r="A18" s="15"/>
      <c r="B18" s="53">
        <v>12</v>
      </c>
      <c r="C18" s="17" t="s">
        <v>266</v>
      </c>
      <c r="D18" s="18">
        <v>4.301044000000001</v>
      </c>
      <c r="E18" s="19">
        <v>4.301044000000001</v>
      </c>
      <c r="F18" s="19">
        <f t="shared" si="0"/>
        <v>0.32777546000000002</v>
      </c>
      <c r="G18" s="19">
        <v>0</v>
      </c>
      <c r="H18" s="19">
        <v>0.32777546000000002</v>
      </c>
      <c r="I18" s="20">
        <f t="shared" si="1"/>
        <v>0</v>
      </c>
      <c r="J18" s="21">
        <f t="shared" si="2"/>
        <v>7.6208348484693475E-2</v>
      </c>
      <c r="K18" s="4"/>
      <c r="L18" t="s">
        <v>275</v>
      </c>
      <c r="M18" s="5">
        <v>0.46876696000000001</v>
      </c>
      <c r="N18" s="69">
        <v>8.3265768678211963E-2</v>
      </c>
    </row>
    <row r="19" spans="1:14" x14ac:dyDescent="0.25">
      <c r="A19" s="15"/>
      <c r="B19" s="53">
        <v>13</v>
      </c>
      <c r="C19" s="17" t="s">
        <v>267</v>
      </c>
      <c r="D19" s="18">
        <v>4.2316060000000002</v>
      </c>
      <c r="E19" s="19">
        <v>4.2316060000000002</v>
      </c>
      <c r="F19" s="19">
        <f t="shared" si="0"/>
        <v>0.62210830000000006</v>
      </c>
      <c r="G19" s="19">
        <v>0</v>
      </c>
      <c r="H19" s="19">
        <v>0.62210830000000006</v>
      </c>
      <c r="I19" s="20">
        <f t="shared" si="1"/>
        <v>0</v>
      </c>
      <c r="J19" s="21">
        <f t="shared" si="2"/>
        <v>0.14701470316470863</v>
      </c>
      <c r="K19" s="4"/>
      <c r="L19" t="s">
        <v>279</v>
      </c>
      <c r="M19" s="5">
        <v>0.10952499999999998</v>
      </c>
      <c r="N19" s="69">
        <v>8.0861349640710567E-2</v>
      </c>
    </row>
    <row r="20" spans="1:14" x14ac:dyDescent="0.25">
      <c r="A20" s="15"/>
      <c r="B20" s="53">
        <v>14</v>
      </c>
      <c r="C20" s="17" t="s">
        <v>268</v>
      </c>
      <c r="D20" s="18">
        <v>2.7159250000000004</v>
      </c>
      <c r="E20" s="19">
        <v>2.7159250000000004</v>
      </c>
      <c r="F20" s="19">
        <f t="shared" si="0"/>
        <v>0.21541336999999999</v>
      </c>
      <c r="G20" s="19">
        <v>0</v>
      </c>
      <c r="H20" s="19">
        <v>0.21541336999999999</v>
      </c>
      <c r="I20" s="20">
        <f t="shared" si="1"/>
        <v>0</v>
      </c>
      <c r="J20" s="21">
        <f t="shared" si="2"/>
        <v>7.9314918490017206E-2</v>
      </c>
      <c r="K20" s="4"/>
      <c r="L20" t="s">
        <v>273</v>
      </c>
      <c r="M20" s="5">
        <v>0.14940867999999999</v>
      </c>
      <c r="N20" s="69">
        <v>8.0622385927840129E-2</v>
      </c>
    </row>
    <row r="21" spans="1:14" x14ac:dyDescent="0.25">
      <c r="A21" s="15"/>
      <c r="B21" s="53">
        <v>15</v>
      </c>
      <c r="C21" s="17" t="s">
        <v>269</v>
      </c>
      <c r="D21" s="18">
        <v>10.247394999999999</v>
      </c>
      <c r="E21" s="19">
        <v>14.366164000000001</v>
      </c>
      <c r="F21" s="19">
        <f t="shared" si="0"/>
        <v>0.80321116000000004</v>
      </c>
      <c r="G21" s="19">
        <v>0</v>
      </c>
      <c r="H21" s="19">
        <v>0.80321116000000004</v>
      </c>
      <c r="I21" s="20">
        <f t="shared" si="1"/>
        <v>0</v>
      </c>
      <c r="J21" s="21">
        <f t="shared" si="2"/>
        <v>5.5909925572337892E-2</v>
      </c>
      <c r="K21" s="4"/>
      <c r="L21" t="s">
        <v>268</v>
      </c>
      <c r="M21" s="5">
        <v>0.21541336999999999</v>
      </c>
      <c r="N21" s="69">
        <v>7.9314918490017206E-2</v>
      </c>
    </row>
    <row r="22" spans="1:14" x14ac:dyDescent="0.25">
      <c r="A22" s="15"/>
      <c r="B22" s="53">
        <v>16</v>
      </c>
      <c r="C22" s="17" t="s">
        <v>270</v>
      </c>
      <c r="D22" s="18">
        <v>4.1427640000000006</v>
      </c>
      <c r="E22" s="19">
        <v>4.1427640000000006</v>
      </c>
      <c r="F22" s="19">
        <f t="shared" si="0"/>
        <v>0.38126908999999992</v>
      </c>
      <c r="G22" s="19">
        <v>0</v>
      </c>
      <c r="H22" s="19">
        <v>0.38126908999999992</v>
      </c>
      <c r="I22" s="20">
        <f t="shared" si="1"/>
        <v>0</v>
      </c>
      <c r="J22" s="21">
        <f t="shared" si="2"/>
        <v>9.2032539145362829E-2</v>
      </c>
      <c r="K22" s="4"/>
      <c r="L22" t="s">
        <v>260</v>
      </c>
      <c r="M22" s="5">
        <v>0.87608699999999984</v>
      </c>
      <c r="N22" s="69">
        <v>7.843953418348211E-2</v>
      </c>
    </row>
    <row r="23" spans="1:14" x14ac:dyDescent="0.25">
      <c r="A23" s="15"/>
      <c r="B23" s="53">
        <v>17</v>
      </c>
      <c r="C23" s="17" t="s">
        <v>271</v>
      </c>
      <c r="D23" s="18">
        <v>0.56706099999999993</v>
      </c>
      <c r="E23" s="19">
        <v>0.56706099999999993</v>
      </c>
      <c r="F23" s="19">
        <f t="shared" si="0"/>
        <v>5.0123249999999994E-2</v>
      </c>
      <c r="G23" s="19">
        <v>0</v>
      </c>
      <c r="H23" s="19">
        <v>5.0123249999999994E-2</v>
      </c>
      <c r="I23" s="20">
        <f t="shared" si="1"/>
        <v>0</v>
      </c>
      <c r="J23" s="21">
        <f t="shared" si="2"/>
        <v>8.8391284182830418E-2</v>
      </c>
      <c r="K23" s="4"/>
      <c r="L23" t="s">
        <v>266</v>
      </c>
      <c r="M23" s="5">
        <v>0.32777546000000002</v>
      </c>
      <c r="N23" s="69">
        <v>7.6208348484693475E-2</v>
      </c>
    </row>
    <row r="24" spans="1:14" x14ac:dyDescent="0.25">
      <c r="A24" s="15"/>
      <c r="B24" s="53">
        <v>18</v>
      </c>
      <c r="C24" s="17" t="s">
        <v>272</v>
      </c>
      <c r="D24" s="18">
        <v>1.7112699999999998</v>
      </c>
      <c r="E24" s="19">
        <v>1.7112699999999998</v>
      </c>
      <c r="F24" s="19">
        <f t="shared" si="0"/>
        <v>0.14401261999999998</v>
      </c>
      <c r="G24" s="19">
        <v>0</v>
      </c>
      <c r="H24" s="19">
        <v>0.14401261999999998</v>
      </c>
      <c r="I24" s="20">
        <f t="shared" si="1"/>
        <v>0</v>
      </c>
      <c r="J24" s="21">
        <f t="shared" si="2"/>
        <v>8.415540505005055E-2</v>
      </c>
      <c r="K24" s="4"/>
      <c r="L24" t="s">
        <v>257</v>
      </c>
      <c r="M24" s="5">
        <v>0.42699117999999997</v>
      </c>
      <c r="N24" s="69">
        <v>7.2442847011798095E-2</v>
      </c>
    </row>
    <row r="25" spans="1:14" x14ac:dyDescent="0.25">
      <c r="A25" s="15"/>
      <c r="B25" s="53">
        <v>19</v>
      </c>
      <c r="C25" s="17" t="s">
        <v>273</v>
      </c>
      <c r="D25" s="18">
        <v>1.853191</v>
      </c>
      <c r="E25" s="19">
        <v>1.853191</v>
      </c>
      <c r="F25" s="19">
        <f t="shared" si="0"/>
        <v>0.14940867999999999</v>
      </c>
      <c r="G25" s="19">
        <v>0</v>
      </c>
      <c r="H25" s="19">
        <v>0.14940867999999999</v>
      </c>
      <c r="I25" s="20">
        <f t="shared" si="1"/>
        <v>0</v>
      </c>
      <c r="J25" s="21">
        <f t="shared" si="2"/>
        <v>8.0622385927840129E-2</v>
      </c>
      <c r="K25" s="4"/>
      <c r="L25" t="s">
        <v>258</v>
      </c>
      <c r="M25" s="5">
        <v>0.69156594000000005</v>
      </c>
      <c r="N25" s="69">
        <v>6.997294030536659E-2</v>
      </c>
    </row>
    <row r="26" spans="1:14" x14ac:dyDescent="0.25">
      <c r="A26" s="15"/>
      <c r="B26" s="53">
        <v>20</v>
      </c>
      <c r="C26" s="17" t="s">
        <v>274</v>
      </c>
      <c r="D26" s="18">
        <v>2.5971120000000001</v>
      </c>
      <c r="E26" s="19">
        <v>2.5971120000000001</v>
      </c>
      <c r="F26" s="19">
        <f t="shared" si="0"/>
        <v>0.21758924999999996</v>
      </c>
      <c r="G26" s="19">
        <v>0</v>
      </c>
      <c r="H26" s="19">
        <v>0.21758924999999996</v>
      </c>
      <c r="I26" s="20">
        <f t="shared" si="1"/>
        <v>0</v>
      </c>
      <c r="J26" s="21">
        <f t="shared" si="2"/>
        <v>8.3781234694537604E-2</v>
      </c>
      <c r="K26" s="4"/>
      <c r="L26" t="s">
        <v>278</v>
      </c>
      <c r="M26" s="5">
        <v>0.36100415999999996</v>
      </c>
      <c r="N26" s="69">
        <v>6.971625617590077E-2</v>
      </c>
    </row>
    <row r="27" spans="1:14" x14ac:dyDescent="0.25">
      <c r="A27" s="15"/>
      <c r="B27" s="53">
        <v>21</v>
      </c>
      <c r="C27" s="17" t="s">
        <v>275</v>
      </c>
      <c r="D27" s="18">
        <v>5.5750820000000001</v>
      </c>
      <c r="E27" s="19">
        <v>5.6297680000000003</v>
      </c>
      <c r="F27" s="19">
        <f t="shared" si="0"/>
        <v>0.46876696000000001</v>
      </c>
      <c r="G27" s="19">
        <v>0</v>
      </c>
      <c r="H27" s="19">
        <v>0.46876696000000001</v>
      </c>
      <c r="I27" s="20">
        <f t="shared" si="1"/>
        <v>0</v>
      </c>
      <c r="J27" s="21">
        <f t="shared" si="2"/>
        <v>8.3265768678211963E-2</v>
      </c>
      <c r="K27" s="4"/>
      <c r="L27" t="s">
        <v>262</v>
      </c>
      <c r="M27" s="5">
        <v>0.35176379999999996</v>
      </c>
      <c r="N27" s="69">
        <v>6.3219683150166683E-2</v>
      </c>
    </row>
    <row r="28" spans="1:14" x14ac:dyDescent="0.25">
      <c r="A28" s="15"/>
      <c r="B28" s="53">
        <v>22</v>
      </c>
      <c r="C28" s="17" t="s">
        <v>276</v>
      </c>
      <c r="D28" s="18">
        <v>6.8404170000000004</v>
      </c>
      <c r="E28" s="19">
        <v>6.8763210000000008</v>
      </c>
      <c r="F28" s="19">
        <f t="shared" si="0"/>
        <v>0.33721750000000006</v>
      </c>
      <c r="G28" s="19">
        <v>0</v>
      </c>
      <c r="H28" s="19">
        <v>0.33721750000000006</v>
      </c>
      <c r="I28" s="20">
        <f t="shared" si="1"/>
        <v>0</v>
      </c>
      <c r="J28" s="21">
        <f t="shared" si="2"/>
        <v>4.9040395292773563E-2</v>
      </c>
      <c r="K28" s="4"/>
      <c r="L28" t="s">
        <v>269</v>
      </c>
      <c r="M28" s="5">
        <v>0.80321116000000004</v>
      </c>
      <c r="N28" s="69">
        <v>5.5909925572337892E-2</v>
      </c>
    </row>
    <row r="29" spans="1:14" x14ac:dyDescent="0.25">
      <c r="A29" s="15"/>
      <c r="B29" s="53">
        <v>23</v>
      </c>
      <c r="C29" s="17" t="s">
        <v>277</v>
      </c>
      <c r="D29" s="18">
        <v>0.92709799999999998</v>
      </c>
      <c r="E29" s="19">
        <v>0.92709799999999998</v>
      </c>
      <c r="F29" s="19">
        <f t="shared" si="0"/>
        <v>8.8702969999999992E-2</v>
      </c>
      <c r="G29" s="19">
        <v>0</v>
      </c>
      <c r="H29" s="19">
        <v>8.8702969999999992E-2</v>
      </c>
      <c r="I29" s="20">
        <f t="shared" si="1"/>
        <v>0</v>
      </c>
      <c r="J29" s="21">
        <f t="shared" si="2"/>
        <v>9.5678094440932879E-2</v>
      </c>
      <c r="K29" s="4"/>
      <c r="L29" t="s">
        <v>276</v>
      </c>
      <c r="M29" s="5">
        <v>0.33721750000000006</v>
      </c>
      <c r="N29" s="69">
        <v>4.9040395292773563E-2</v>
      </c>
    </row>
    <row r="30" spans="1:14" x14ac:dyDescent="0.25">
      <c r="A30" s="15"/>
      <c r="B30" s="53">
        <v>24</v>
      </c>
      <c r="C30" s="17" t="s">
        <v>278</v>
      </c>
      <c r="D30" s="18">
        <v>5.2237920000000004</v>
      </c>
      <c r="E30" s="19">
        <v>5.1781920000000001</v>
      </c>
      <c r="F30" s="19">
        <f t="shared" si="0"/>
        <v>0.36100415999999996</v>
      </c>
      <c r="G30" s="19">
        <v>0</v>
      </c>
      <c r="H30" s="19">
        <v>0.36100415999999996</v>
      </c>
      <c r="I30" s="20">
        <f t="shared" si="1"/>
        <v>0</v>
      </c>
      <c r="J30" s="21">
        <f t="shared" si="2"/>
        <v>6.971625617590077E-2</v>
      </c>
      <c r="K30" s="4"/>
      <c r="L30" t="s">
        <v>261</v>
      </c>
      <c r="M30" s="5">
        <v>4.5454990000000008E-2</v>
      </c>
      <c r="N30" s="69">
        <v>4.1558392045070135E-2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1.3544789999999998</v>
      </c>
      <c r="E31" s="26">
        <v>1.3544789999999998</v>
      </c>
      <c r="F31" s="26">
        <f t="shared" si="0"/>
        <v>0.10952499999999998</v>
      </c>
      <c r="G31" s="26">
        <v>0</v>
      </c>
      <c r="H31" s="26">
        <v>0.10952499999999998</v>
      </c>
      <c r="I31" s="27">
        <f t="shared" si="1"/>
        <v>0</v>
      </c>
      <c r="J31" s="28">
        <f t="shared" si="2"/>
        <v>8.0861349640710567E-2</v>
      </c>
      <c r="K31" s="4"/>
      <c r="L31" t="s">
        <v>255</v>
      </c>
      <c r="M31" s="5">
        <v>0.21743044</v>
      </c>
      <c r="N31" s="69">
        <v>3.8083001263008627E-2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8" width="0" hidden="1" customWidth="1"/>
  </cols>
  <sheetData>
    <row r="1" spans="1:11" ht="15.75" x14ac:dyDescent="0.25">
      <c r="A1" s="48">
        <v>107</v>
      </c>
      <c r="B1" s="47" t="s">
        <v>1565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1568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109.56524499999998</v>
      </c>
      <c r="E6" s="12">
        <v>113.92630899999997</v>
      </c>
      <c r="F6" s="12">
        <v>8.7763505399999993</v>
      </c>
      <c r="G6" s="12">
        <v>0</v>
      </c>
      <c r="H6" s="12">
        <v>8.7763505399999993</v>
      </c>
      <c r="I6" s="13">
        <v>0</v>
      </c>
      <c r="J6" s="14">
        <v>7.7035327634462386E-2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104.46125399999997</v>
      </c>
      <c r="E7" s="36">
        <f ca="1">SUM(E8:OFFSET(E6,MATCH("PROYECTOS",$A$8:$A$50,0),0))</f>
        <v>108.73903899999996</v>
      </c>
      <c r="F7" s="36">
        <f ca="1">SUM(F8:OFFSET(F6,MATCH("PROYECTOS",$A$8:$A$50,0),0))</f>
        <v>8.6702682099999997</v>
      </c>
      <c r="G7" s="36">
        <f ca="1">SUM(G8:OFFSET(G6,MATCH("PROYECTOS",$A$8:$A$50,0),0))</f>
        <v>0</v>
      </c>
      <c r="H7" s="36">
        <f ca="1">SUM(H8:OFFSET(H6,MATCH("PROYECTOS",$A$8:$A$50,0),0))</f>
        <v>8.6702682099999997</v>
      </c>
      <c r="I7" s="37">
        <f ca="1">IFERROR(G7/E7,0)</f>
        <v>0</v>
      </c>
      <c r="J7" s="38">
        <f ca="1">IFERROR(SUM(G7,H7)/E7,0)</f>
        <v>7.9734640748480426E-2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1.693273</v>
      </c>
      <c r="E8" s="19">
        <v>4.605219</v>
      </c>
      <c r="F8" s="19">
        <f t="shared" ref="F8:F13" si="0">SUM(G8,H8)</f>
        <v>0.33998065</v>
      </c>
      <c r="G8" s="19">
        <v>0</v>
      </c>
      <c r="H8" s="19">
        <v>0.33998065</v>
      </c>
      <c r="I8" s="20">
        <f t="shared" ref="I8:I14" si="1">IFERROR(G8/E8,0)</f>
        <v>0</v>
      </c>
      <c r="J8" s="21">
        <f t="shared" ref="J8:J14" si="2">IFERROR(SUM(G8,H8)/E8,0)</f>
        <v>7.3825077591315416E-2</v>
      </c>
      <c r="K8" s="4"/>
    </row>
    <row r="9" spans="1:11" ht="38.25" x14ac:dyDescent="0.25">
      <c r="A9" s="15"/>
      <c r="B9" s="17">
        <v>3000391</v>
      </c>
      <c r="C9" s="17" t="s">
        <v>1570</v>
      </c>
      <c r="D9" s="18">
        <v>1.796613</v>
      </c>
      <c r="E9" s="19">
        <v>1.7966130000000002</v>
      </c>
      <c r="F9" s="19">
        <f t="shared" si="0"/>
        <v>4.8566499999999997E-3</v>
      </c>
      <c r="G9" s="19">
        <v>0</v>
      </c>
      <c r="H9" s="19">
        <v>4.8566499999999997E-3</v>
      </c>
      <c r="I9" s="20">
        <f t="shared" si="1"/>
        <v>0</v>
      </c>
      <c r="J9" s="21">
        <f t="shared" si="2"/>
        <v>2.7032254581259288E-3</v>
      </c>
      <c r="K9" s="4"/>
    </row>
    <row r="10" spans="1:11" ht="51" x14ac:dyDescent="0.25">
      <c r="A10" s="15"/>
      <c r="B10" s="17">
        <v>3000392</v>
      </c>
      <c r="C10" s="17" t="s">
        <v>1571</v>
      </c>
      <c r="D10" s="18">
        <v>0.54400000000000004</v>
      </c>
      <c r="E10" s="19">
        <v>0.87275800000000003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25.5" x14ac:dyDescent="0.25">
      <c r="A11" s="15"/>
      <c r="B11" s="17">
        <v>3000545</v>
      </c>
      <c r="C11" s="17" t="s">
        <v>1572</v>
      </c>
      <c r="D11" s="18">
        <v>1.3429799999999998</v>
      </c>
      <c r="E11" s="19">
        <v>1.7254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38.25" x14ac:dyDescent="0.25">
      <c r="A12" s="15"/>
      <c r="B12" s="17">
        <v>3000546</v>
      </c>
      <c r="C12" s="17" t="s">
        <v>1573</v>
      </c>
      <c r="D12" s="18">
        <v>98.644567999999964</v>
      </c>
      <c r="E12" s="19">
        <v>98.814801999999972</v>
      </c>
      <c r="F12" s="19">
        <f t="shared" si="0"/>
        <v>8.3254309099999997</v>
      </c>
      <c r="G12" s="19">
        <v>0</v>
      </c>
      <c r="H12" s="19">
        <v>8.3254309099999997</v>
      </c>
      <c r="I12" s="20">
        <f t="shared" si="1"/>
        <v>0</v>
      </c>
      <c r="J12" s="21">
        <f t="shared" si="2"/>
        <v>8.4252872459330552E-2</v>
      </c>
      <c r="K12" s="4"/>
    </row>
    <row r="13" spans="1:11" ht="25.5" x14ac:dyDescent="0.25">
      <c r="A13" s="15"/>
      <c r="B13" s="17">
        <v>3000567</v>
      </c>
      <c r="C13" s="17" t="s">
        <v>1574</v>
      </c>
      <c r="D13" s="18">
        <v>0.4398200000000001</v>
      </c>
      <c r="E13" s="19">
        <v>0.92424700000000004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5.1039910000000077</v>
      </c>
      <c r="E14" s="43">
        <f t="shared" ref="E14:H14" ca="1" si="3">OFFSET(E14,-MATCH("PROYECTOS",$A$8:$A$50,0)-1,0)-(OFFSET(E14,-MATCH("PROYECTOS",$A$8:$A$50,0),0))</f>
        <v>5.1872700000000123</v>
      </c>
      <c r="F14" s="43">
        <f t="shared" ca="1" si="3"/>
        <v>0.10608232999999956</v>
      </c>
      <c r="G14" s="43">
        <f t="shared" ca="1" si="3"/>
        <v>0</v>
      </c>
      <c r="H14" s="43">
        <f t="shared" ca="1" si="3"/>
        <v>0.10608232999999956</v>
      </c>
      <c r="I14" s="44">
        <f t="shared" ca="1" si="1"/>
        <v>0</v>
      </c>
      <c r="J14" s="45">
        <f t="shared" ca="1" si="2"/>
        <v>2.0450512504650676E-2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1588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7.3825077591315416E-2</v>
      </c>
    </row>
    <row r="21" spans="1:4" ht="38.25" x14ac:dyDescent="0.25">
      <c r="A21" s="15"/>
      <c r="B21" s="17">
        <v>3000391</v>
      </c>
      <c r="C21" s="17" t="s">
        <v>1570</v>
      </c>
      <c r="D21" s="21">
        <v>2.7032254581259288E-3</v>
      </c>
    </row>
    <row r="22" spans="1:4" ht="51" x14ac:dyDescent="0.25">
      <c r="A22" s="15"/>
      <c r="B22" s="17">
        <v>3000392</v>
      </c>
      <c r="C22" s="17" t="s">
        <v>1571</v>
      </c>
      <c r="D22" s="21">
        <v>0</v>
      </c>
    </row>
    <row r="23" spans="1:4" ht="25.5" x14ac:dyDescent="0.25">
      <c r="A23" s="15"/>
      <c r="B23" s="17">
        <v>3000545</v>
      </c>
      <c r="C23" s="17" t="s">
        <v>1572</v>
      </c>
      <c r="D23" s="21">
        <v>0</v>
      </c>
    </row>
    <row r="24" spans="1:4" ht="38.25" x14ac:dyDescent="0.25">
      <c r="A24" s="15"/>
      <c r="B24" s="17">
        <v>3000546</v>
      </c>
      <c r="C24" s="17" t="s">
        <v>1573</v>
      </c>
      <c r="D24" s="21">
        <v>8.4252872459330552E-2</v>
      </c>
    </row>
    <row r="25" spans="1:4" ht="26.25" thickBot="1" x14ac:dyDescent="0.3">
      <c r="A25" s="22"/>
      <c r="B25" s="24">
        <v>3000567</v>
      </c>
      <c r="C25" s="24" t="s">
        <v>1574</v>
      </c>
      <c r="D25" s="28">
        <v>0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107</v>
      </c>
      <c r="B1" s="47" t="s">
        <v>1565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1569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109.56524499999998</v>
      </c>
      <c r="I6" s="12">
        <v>113.92630899999997</v>
      </c>
      <c r="J6" s="12">
        <v>8.7763505399999993</v>
      </c>
      <c r="K6" s="12">
        <v>0</v>
      </c>
      <c r="L6" s="12">
        <v>8.7763505399999993</v>
      </c>
      <c r="M6" s="13">
        <v>0</v>
      </c>
      <c r="N6" s="14">
        <v>7.7035327634462386E-2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104.461254</v>
      </c>
      <c r="I7" s="36">
        <f ca="1">SUM(I8:OFFSET(I6,MATCH("PROYECTOS",$A$8:$A$50,0),0))</f>
        <v>108.73903899999996</v>
      </c>
      <c r="J7" s="36">
        <f ca="1">SUM(J8:OFFSET(J6,MATCH("PROYECTOS",$A$8:$A$50,0),0))</f>
        <v>8.6702682100000015</v>
      </c>
      <c r="K7" s="36">
        <f ca="1">SUM(K8:OFFSET(K6,MATCH("PROYECTOS",$A$8:$A$50,0),0))</f>
        <v>0</v>
      </c>
      <c r="L7" s="36">
        <f ca="1">SUM(L8:OFFSET(L6,MATCH("PROYECTOS",$A$8:$A$50,0),0))</f>
        <v>8.6702682100000015</v>
      </c>
      <c r="M7" s="37">
        <f ca="1">IFERROR(K7/I7,0)</f>
        <v>0</v>
      </c>
      <c r="N7" s="38">
        <f ca="1">IFERROR(SUM(K7,L7)/I7,0)</f>
        <v>7.973464074848044E-2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1.693273</v>
      </c>
      <c r="I8" s="19">
        <v>4.605219</v>
      </c>
      <c r="J8" s="19">
        <f t="shared" ref="J8:J20" si="0">SUM(K8,L8)</f>
        <v>0.33998065</v>
      </c>
      <c r="K8" s="19">
        <v>0</v>
      </c>
      <c r="L8" s="19">
        <v>0.33998065</v>
      </c>
      <c r="M8" s="20">
        <f t="shared" ref="M8:M21" si="1">IFERROR(K8/I8,0)</f>
        <v>0</v>
      </c>
      <c r="N8" s="21">
        <f t="shared" ref="N8:N21" si="2">IFERROR(SUM(K8,L8)/I8,0)</f>
        <v>7.3825077591315416E-2</v>
      </c>
      <c r="O8" s="68">
        <v>0.33607770000000003</v>
      </c>
      <c r="P8" s="19">
        <v>9</v>
      </c>
      <c r="Q8" s="21">
        <f>IFERROR(P8/O8,0)</f>
        <v>26.779521521362469</v>
      </c>
    </row>
    <row r="9" spans="1:17" ht="25.5" x14ac:dyDescent="0.25">
      <c r="A9" s="15"/>
      <c r="B9" s="17">
        <v>5003152</v>
      </c>
      <c r="C9" s="17" t="s">
        <v>1575</v>
      </c>
      <c r="D9" s="66">
        <v>3000545</v>
      </c>
      <c r="E9" s="17" t="s">
        <v>1572</v>
      </c>
      <c r="F9" s="67">
        <v>408</v>
      </c>
      <c r="G9" s="17" t="s">
        <v>849</v>
      </c>
      <c r="H9" s="18">
        <v>0.57499999999999996</v>
      </c>
      <c r="I9" s="19">
        <v>0.76004200000000011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20" si="3">IFERROR(P9/O9,0)</f>
        <v>0</v>
      </c>
    </row>
    <row r="10" spans="1:17" ht="51" x14ac:dyDescent="0.25">
      <c r="A10" s="15"/>
      <c r="B10" s="17">
        <v>5003154</v>
      </c>
      <c r="C10" s="17" t="s">
        <v>1576</v>
      </c>
      <c r="D10" s="66">
        <v>3000391</v>
      </c>
      <c r="E10" s="17" t="s">
        <v>1570</v>
      </c>
      <c r="F10" s="67">
        <v>240</v>
      </c>
      <c r="G10" s="17" t="s">
        <v>1011</v>
      </c>
      <c r="H10" s="18">
        <v>1.096338</v>
      </c>
      <c r="I10" s="19">
        <v>1.096338</v>
      </c>
      <c r="J10" s="19">
        <f t="shared" si="0"/>
        <v>4.8566499999999997E-3</v>
      </c>
      <c r="K10" s="19">
        <v>0</v>
      </c>
      <c r="L10" s="19">
        <v>4.8566499999999997E-3</v>
      </c>
      <c r="M10" s="20">
        <f t="shared" si="1"/>
        <v>0</v>
      </c>
      <c r="N10" s="21">
        <f t="shared" si="2"/>
        <v>4.4298838496886908E-3</v>
      </c>
      <c r="O10" s="68">
        <v>0.13961617000000004</v>
      </c>
      <c r="P10" s="19">
        <v>202</v>
      </c>
      <c r="Q10" s="21">
        <f t="shared" si="3"/>
        <v>1446.8238170406762</v>
      </c>
    </row>
    <row r="11" spans="1:17" ht="38.25" x14ac:dyDescent="0.25">
      <c r="A11" s="15"/>
      <c r="B11" s="17">
        <v>5003155</v>
      </c>
      <c r="C11" s="17" t="s">
        <v>1577</v>
      </c>
      <c r="D11" s="66">
        <v>3000391</v>
      </c>
      <c r="E11" s="17" t="s">
        <v>1570</v>
      </c>
      <c r="F11" s="67">
        <v>240</v>
      </c>
      <c r="G11" s="17" t="s">
        <v>1011</v>
      </c>
      <c r="H11" s="18">
        <v>0.22994000000000001</v>
      </c>
      <c r="I11" s="19">
        <v>0.16208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5003156</v>
      </c>
      <c r="C12" s="17" t="s">
        <v>1578</v>
      </c>
      <c r="D12" s="66">
        <v>3000391</v>
      </c>
      <c r="E12" s="17" t="s">
        <v>1570</v>
      </c>
      <c r="F12" s="67">
        <v>240</v>
      </c>
      <c r="G12" s="17" t="s">
        <v>1011</v>
      </c>
      <c r="H12" s="18">
        <v>0.46786</v>
      </c>
      <c r="I12" s="19">
        <v>0.53571999999999997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79</v>
      </c>
      <c r="Q12" s="21">
        <f t="shared" si="3"/>
        <v>0</v>
      </c>
    </row>
    <row r="13" spans="1:17" ht="63.75" x14ac:dyDescent="0.25">
      <c r="A13" s="15"/>
      <c r="B13" s="17">
        <v>5003158</v>
      </c>
      <c r="C13" s="17" t="s">
        <v>1579</v>
      </c>
      <c r="D13" s="66">
        <v>3000391</v>
      </c>
      <c r="E13" s="17" t="s">
        <v>1570</v>
      </c>
      <c r="F13" s="67">
        <v>86</v>
      </c>
      <c r="G13" s="17" t="s">
        <v>504</v>
      </c>
      <c r="H13" s="18">
        <v>2.4750000000000002E-3</v>
      </c>
      <c r="I13" s="19">
        <v>2.4750000000000002E-3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5003160</v>
      </c>
      <c r="C14" s="17" t="s">
        <v>1580</v>
      </c>
      <c r="D14" s="66">
        <v>3000392</v>
      </c>
      <c r="E14" s="17" t="s">
        <v>1571</v>
      </c>
      <c r="F14" s="67">
        <v>408</v>
      </c>
      <c r="G14" s="17" t="s">
        <v>849</v>
      </c>
      <c r="H14" s="18">
        <v>0.36</v>
      </c>
      <c r="I14" s="19">
        <v>0.36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1200</v>
      </c>
      <c r="Q14" s="21">
        <f t="shared" si="3"/>
        <v>0</v>
      </c>
    </row>
    <row r="15" spans="1:17" ht="51" x14ac:dyDescent="0.25">
      <c r="A15" s="15"/>
      <c r="B15" s="17">
        <v>5003161</v>
      </c>
      <c r="C15" s="17" t="s">
        <v>1581</v>
      </c>
      <c r="D15" s="66">
        <v>3000392</v>
      </c>
      <c r="E15" s="17" t="s">
        <v>1571</v>
      </c>
      <c r="F15" s="67">
        <v>408</v>
      </c>
      <c r="G15" s="17" t="s">
        <v>849</v>
      </c>
      <c r="H15" s="18">
        <v>0.184</v>
      </c>
      <c r="I15" s="19">
        <v>0.51275800000000005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5004211</v>
      </c>
      <c r="C16" s="17" t="s">
        <v>1582</v>
      </c>
      <c r="D16" s="66">
        <v>3000545</v>
      </c>
      <c r="E16" s="17" t="s">
        <v>1572</v>
      </c>
      <c r="F16" s="67">
        <v>544</v>
      </c>
      <c r="G16" s="17" t="s">
        <v>1016</v>
      </c>
      <c r="H16" s="18">
        <v>0.43386000000000002</v>
      </c>
      <c r="I16" s="19">
        <v>0.58137799999999995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9</v>
      </c>
      <c r="Q16" s="21">
        <f t="shared" si="3"/>
        <v>0</v>
      </c>
    </row>
    <row r="17" spans="1:17" ht="25.5" x14ac:dyDescent="0.25">
      <c r="A17" s="15"/>
      <c r="B17" s="17">
        <v>5004213</v>
      </c>
      <c r="C17" s="17" t="s">
        <v>1583</v>
      </c>
      <c r="D17" s="66">
        <v>3000545</v>
      </c>
      <c r="E17" s="17" t="s">
        <v>1572</v>
      </c>
      <c r="F17" s="67">
        <v>236</v>
      </c>
      <c r="G17" s="17" t="s">
        <v>1320</v>
      </c>
      <c r="H17" s="18">
        <v>0.33411999999999997</v>
      </c>
      <c r="I17" s="19">
        <v>0.38397999999999999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5004214</v>
      </c>
      <c r="C18" s="17" t="s">
        <v>1584</v>
      </c>
      <c r="D18" s="66">
        <v>3000546</v>
      </c>
      <c r="E18" s="17" t="s">
        <v>1573</v>
      </c>
      <c r="F18" s="67">
        <v>236</v>
      </c>
      <c r="G18" s="17" t="s">
        <v>1320</v>
      </c>
      <c r="H18" s="18">
        <v>94.208791999999988</v>
      </c>
      <c r="I18" s="19">
        <v>94.101965999999976</v>
      </c>
      <c r="J18" s="19">
        <f t="shared" si="0"/>
        <v>8.2077715900000019</v>
      </c>
      <c r="K18" s="19">
        <v>0</v>
      </c>
      <c r="L18" s="19">
        <v>8.2077715900000019</v>
      </c>
      <c r="M18" s="20">
        <f t="shared" si="1"/>
        <v>0</v>
      </c>
      <c r="N18" s="21">
        <f t="shared" si="2"/>
        <v>8.7222105327746324E-2</v>
      </c>
      <c r="O18" s="68">
        <v>7.7822091000000002</v>
      </c>
      <c r="P18" s="19">
        <v>3</v>
      </c>
      <c r="Q18" s="21">
        <f t="shared" si="3"/>
        <v>0.38549465343972833</v>
      </c>
    </row>
    <row r="19" spans="1:17" ht="38.25" x14ac:dyDescent="0.25">
      <c r="A19" s="15"/>
      <c r="B19" s="17">
        <v>5004215</v>
      </c>
      <c r="C19" s="17" t="s">
        <v>1585</v>
      </c>
      <c r="D19" s="66">
        <v>3000546</v>
      </c>
      <c r="E19" s="17" t="s">
        <v>1573</v>
      </c>
      <c r="F19" s="67">
        <v>236</v>
      </c>
      <c r="G19" s="17" t="s">
        <v>1320</v>
      </c>
      <c r="H19" s="18">
        <v>4.4357759999999988</v>
      </c>
      <c r="I19" s="19">
        <v>4.7128359999999994</v>
      </c>
      <c r="J19" s="19">
        <f t="shared" si="0"/>
        <v>0.11765932000000001</v>
      </c>
      <c r="K19" s="19">
        <v>0</v>
      </c>
      <c r="L19" s="19">
        <v>0.11765932000000001</v>
      </c>
      <c r="M19" s="20">
        <f t="shared" si="1"/>
        <v>0</v>
      </c>
      <c r="N19" s="21">
        <f t="shared" si="2"/>
        <v>2.4965714911361233E-2</v>
      </c>
      <c r="O19" s="68">
        <v>0.16990656000000001</v>
      </c>
      <c r="P19" s="19">
        <v>4</v>
      </c>
      <c r="Q19" s="21">
        <f t="shared" si="3"/>
        <v>23.542351749102565</v>
      </c>
    </row>
    <row r="20" spans="1:17" ht="25.5" x14ac:dyDescent="0.25">
      <c r="A20" s="15"/>
      <c r="B20" s="17">
        <v>5004282</v>
      </c>
      <c r="C20" s="17" t="s">
        <v>1586</v>
      </c>
      <c r="D20" s="66">
        <v>3000567</v>
      </c>
      <c r="E20" s="17" t="s">
        <v>1574</v>
      </c>
      <c r="F20" s="67">
        <v>236</v>
      </c>
      <c r="G20" s="17" t="s">
        <v>1320</v>
      </c>
      <c r="H20" s="18">
        <v>0.4398200000000001</v>
      </c>
      <c r="I20" s="19">
        <v>0.92424700000000004</v>
      </c>
      <c r="J20" s="19">
        <f t="shared" si="0"/>
        <v>0</v>
      </c>
      <c r="K20" s="19">
        <v>0</v>
      </c>
      <c r="L20" s="19">
        <v>0</v>
      </c>
      <c r="M20" s="20">
        <f t="shared" si="1"/>
        <v>0</v>
      </c>
      <c r="N20" s="21">
        <f t="shared" si="2"/>
        <v>0</v>
      </c>
      <c r="O20" s="68">
        <v>0</v>
      </c>
      <c r="P20" s="19">
        <v>22</v>
      </c>
      <c r="Q20" s="21">
        <f t="shared" si="3"/>
        <v>0</v>
      </c>
    </row>
    <row r="21" spans="1:17" ht="15.75" thickBot="1" x14ac:dyDescent="0.3">
      <c r="A21" s="39" t="s">
        <v>299</v>
      </c>
      <c r="B21" s="41"/>
      <c r="C21" s="41"/>
      <c r="D21" s="63"/>
      <c r="E21" s="41"/>
      <c r="F21" s="64"/>
      <c r="G21" s="41"/>
      <c r="H21" s="42">
        <f ca="1">OFFSET(H21,-MATCH("PROYECTOS",$A$8:$A$50,0)-1,0)-(OFFSET(H21,-MATCH("PROYECTOS",$A$8:$A$50,0),0))</f>
        <v>5.1039909999999793</v>
      </c>
      <c r="I21" s="43">
        <f t="shared" ref="I21:L21" ca="1" si="4">OFFSET(I21,-MATCH("PROYECTOS",$A$8:$A$50,0)-1,0)-(OFFSET(I21,-MATCH("PROYECTOS",$A$8:$A$50,0),0))</f>
        <v>5.1872700000000123</v>
      </c>
      <c r="J21" s="43">
        <f t="shared" ca="1" si="4"/>
        <v>0.10608232999999778</v>
      </c>
      <c r="K21" s="43">
        <f t="shared" ca="1" si="4"/>
        <v>0</v>
      </c>
      <c r="L21" s="43">
        <f t="shared" ca="1" si="4"/>
        <v>0.10608232999999778</v>
      </c>
      <c r="M21" s="44">
        <f t="shared" ca="1" si="1"/>
        <v>0</v>
      </c>
      <c r="N21" s="45">
        <f t="shared" ca="1" si="2"/>
        <v>2.0450512504650332E-2</v>
      </c>
      <c r="O21" s="65"/>
      <c r="P21" s="43"/>
      <c r="Q2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108</v>
      </c>
      <c r="B1" s="48" t="s">
        <v>67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1589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890.12782000000027</v>
      </c>
      <c r="E6" s="12">
        <v>1182.2815420000004</v>
      </c>
      <c r="F6" s="12">
        <v>18.183852460000004</v>
      </c>
      <c r="G6" s="12">
        <v>0</v>
      </c>
      <c r="H6" s="12">
        <v>18.183852460000004</v>
      </c>
      <c r="I6" s="13">
        <v>0</v>
      </c>
      <c r="J6" s="14">
        <v>1.5380306478640769E-2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649.02405399999998</v>
      </c>
      <c r="E7" s="36">
        <f ca="1">SUM(E8:OFFSET(E6,MATCH("GOBIERNOS REGIONALES",$A$8:$A$50,0),0))</f>
        <v>615.84945500000015</v>
      </c>
      <c r="F7" s="36">
        <f ca="1">SUM(F8:OFFSET(F6,MATCH("GOBIERNOS REGIONALES",$A$8:$A$50,0),0))</f>
        <v>2.3085540300000003</v>
      </c>
      <c r="G7" s="36">
        <f ca="1">SUM(G8:OFFSET(G6,MATCH("GOBIERNOS REGIONALES",$A$8:$A$50,0),0))</f>
        <v>0</v>
      </c>
      <c r="H7" s="36">
        <f ca="1">SUM(H8:OFFSET(H6,MATCH("GOBIERNOS REGIONALES",$A$8:$A$50,0),0))</f>
        <v>2.3085540300000003</v>
      </c>
      <c r="I7" s="37">
        <f ca="1">IFERROR(G7/E7,0)</f>
        <v>0</v>
      </c>
      <c r="J7" s="38">
        <f ca="1">IFERROR(SUM(G7,H7)/E7,0)</f>
        <v>3.7485687634488526E-3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649.02405399999998</v>
      </c>
      <c r="E8" s="19">
        <v>615.84945500000015</v>
      </c>
      <c r="F8" s="19">
        <f t="shared" ref="F8:F13" si="0">SUM(G8,H8)</f>
        <v>2.3085540300000003</v>
      </c>
      <c r="G8" s="19">
        <v>0</v>
      </c>
      <c r="H8" s="19">
        <v>2.3085540300000003</v>
      </c>
      <c r="I8" s="20">
        <f t="shared" ref="I8:I13" si="1">IFERROR(G8/E8,0)</f>
        <v>0</v>
      </c>
      <c r="J8" s="21">
        <f t="shared" ref="J8:J13" si="2">IFERROR(SUM(G8,H8)/E8,0)</f>
        <v>3.7485687634488526E-3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16.550507</v>
      </c>
      <c r="E9" s="36">
        <f ca="1">SUM(E10:OFFSET(E8,(MATCH("GOBIERNOS LOCALES",$A$8:$A$50,0)-MATCH("GOBIERNOS REGIONALES",$A$8:$A$50,0)),0))</f>
        <v>16.534358000000001</v>
      </c>
      <c r="F9" s="36">
        <f ca="1">SUM(F10:OFFSET(F8,(MATCH("GOBIERNOS LOCALES",$A$8:$A$50,0)-MATCH("GOBIERNOS REGIONALES",$A$8:$A$50,0)),0))</f>
        <v>0.29870307000000001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0.29870307000000001</v>
      </c>
      <c r="I9" s="37">
        <f t="shared" ca="1" si="1"/>
        <v>0</v>
      </c>
      <c r="J9" s="38">
        <f t="shared" ca="1" si="2"/>
        <v>1.8065598313523876E-2</v>
      </c>
      <c r="K9" s="4"/>
    </row>
    <row r="10" spans="1:11" x14ac:dyDescent="0.25">
      <c r="A10" s="15"/>
      <c r="B10" s="16">
        <v>444</v>
      </c>
      <c r="C10" s="17" t="s">
        <v>216</v>
      </c>
      <c r="D10" s="18">
        <v>3.0147050000000002</v>
      </c>
      <c r="E10" s="19">
        <v>3.0187200000000001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454</v>
      </c>
      <c r="C11" s="17" t="s">
        <v>226</v>
      </c>
      <c r="D11" s="18">
        <v>7.88476</v>
      </c>
      <c r="E11" s="19">
        <v>7.88476</v>
      </c>
      <c r="F11" s="19">
        <f t="shared" si="0"/>
        <v>0.16094088000000001</v>
      </c>
      <c r="G11" s="19">
        <v>0</v>
      </c>
      <c r="H11" s="19">
        <v>0.16094088000000001</v>
      </c>
      <c r="I11" s="20">
        <f t="shared" si="1"/>
        <v>0</v>
      </c>
      <c r="J11" s="21">
        <f t="shared" si="2"/>
        <v>2.0411639669438261E-2</v>
      </c>
      <c r="K11" s="4"/>
    </row>
    <row r="12" spans="1:11" x14ac:dyDescent="0.25">
      <c r="A12" s="15"/>
      <c r="B12" s="16">
        <v>462</v>
      </c>
      <c r="C12" s="17" t="s">
        <v>234</v>
      </c>
      <c r="D12" s="18">
        <v>5.6510420000000003</v>
      </c>
      <c r="E12" s="19">
        <v>5.6308780000000009</v>
      </c>
      <c r="F12" s="19">
        <f t="shared" si="0"/>
        <v>0.13776219000000001</v>
      </c>
      <c r="G12" s="19">
        <v>0</v>
      </c>
      <c r="H12" s="19">
        <v>0.13776219000000001</v>
      </c>
      <c r="I12" s="20">
        <f t="shared" si="1"/>
        <v>0</v>
      </c>
      <c r="J12" s="21">
        <f t="shared" si="2"/>
        <v>2.4465490106516247E-2</v>
      </c>
      <c r="K12" s="4"/>
    </row>
    <row r="13" spans="1:11" ht="15.75" thickBot="1" x14ac:dyDescent="0.3">
      <c r="A13" s="39" t="s">
        <v>238</v>
      </c>
      <c r="B13" s="56"/>
      <c r="C13" s="41"/>
      <c r="D13" s="42">
        <v>224.553259</v>
      </c>
      <c r="E13" s="43">
        <v>549.89772899999889</v>
      </c>
      <c r="F13" s="43">
        <f t="shared" si="0"/>
        <v>15.576595359999997</v>
      </c>
      <c r="G13" s="43">
        <v>0</v>
      </c>
      <c r="H13" s="43">
        <v>15.576595359999997</v>
      </c>
      <c r="I13" s="44">
        <f t="shared" si="1"/>
        <v>0</v>
      </c>
      <c r="J13" s="45">
        <f t="shared" si="2"/>
        <v>2.8326349680196677E-2</v>
      </c>
      <c r="K13" s="4"/>
    </row>
    <row r="14" spans="1:11" x14ac:dyDescent="0.25">
      <c r="D14" s="5"/>
      <c r="E14" s="5"/>
      <c r="F14" s="5"/>
      <c r="G14" s="5"/>
      <c r="H14" s="5"/>
      <c r="I14" s="4"/>
      <c r="J14" s="4"/>
      <c r="K1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108</v>
      </c>
      <c r="B1" s="49" t="s">
        <v>67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1590</v>
      </c>
      <c r="L2" s="70" t="s">
        <v>1596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890.12782000000027</v>
      </c>
      <c r="E6" s="12">
        <f ca="1">SUM(E7:OFFSET(E7,50,0))</f>
        <v>1182.2815420000004</v>
      </c>
      <c r="F6" s="12">
        <f ca="1">SUM(F7:OFFSET(F7,50,0))</f>
        <v>18.183852460000004</v>
      </c>
      <c r="G6" s="12">
        <f ca="1">SUM(G7:OFFSET(G7,50,0))</f>
        <v>0</v>
      </c>
      <c r="H6" s="12">
        <f ca="1">SUM(H7:OFFSET(H7,50,0))</f>
        <v>18.183852460000004</v>
      </c>
      <c r="I6" s="13">
        <f ca="1">IFERROR(G6/E6,0)</f>
        <v>0</v>
      </c>
      <c r="J6" s="14">
        <f ca="1">IFERROR(SUM(G6,H6)/E6,0)</f>
        <v>1.5380306478640769E-2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0.67905299999999991</v>
      </c>
      <c r="E7" s="19">
        <v>6.1513850000000003</v>
      </c>
      <c r="F7" s="19">
        <f t="shared" ref="F7:F31" si="0">SUM(G7,H7)</f>
        <v>0.18499353999999998</v>
      </c>
      <c r="G7" s="19">
        <v>0</v>
      </c>
      <c r="H7" s="19">
        <v>0.18499353999999998</v>
      </c>
      <c r="I7" s="20">
        <f t="shared" ref="I7:I31" si="1">IFERROR(G7/E7,0)</f>
        <v>0</v>
      </c>
      <c r="J7" s="21">
        <f t="shared" ref="J7:J31" si="2">IFERROR(SUM(G7,H7)/E7,0)</f>
        <v>3.007347776151224E-2</v>
      </c>
      <c r="K7" s="4"/>
      <c r="L7" t="s">
        <v>270</v>
      </c>
      <c r="M7" s="5">
        <v>1.7640648900000002</v>
      </c>
      <c r="N7" s="69">
        <v>0.15740383260664639</v>
      </c>
    </row>
    <row r="8" spans="1:14" x14ac:dyDescent="0.25">
      <c r="A8" s="15"/>
      <c r="B8" s="53">
        <v>2</v>
      </c>
      <c r="C8" s="17" t="s">
        <v>256</v>
      </c>
      <c r="D8" s="18">
        <v>5.0335830000000001</v>
      </c>
      <c r="E8" s="19">
        <v>15.235945000000001</v>
      </c>
      <c r="F8" s="19">
        <f t="shared" si="0"/>
        <v>0.12950954999999997</v>
      </c>
      <c r="G8" s="19">
        <v>0</v>
      </c>
      <c r="H8" s="19">
        <v>0.12950954999999997</v>
      </c>
      <c r="I8" s="20">
        <f t="shared" si="1"/>
        <v>0</v>
      </c>
      <c r="J8" s="21">
        <f t="shared" si="2"/>
        <v>8.5002636856460149E-3</v>
      </c>
      <c r="K8" s="4"/>
      <c r="L8" t="s">
        <v>277</v>
      </c>
      <c r="M8" s="5">
        <v>0.17272831</v>
      </c>
      <c r="N8" s="69">
        <v>7.1941682226486267E-2</v>
      </c>
    </row>
    <row r="9" spans="1:14" x14ac:dyDescent="0.25">
      <c r="A9" s="15"/>
      <c r="B9" s="53">
        <v>3</v>
      </c>
      <c r="C9" s="17" t="s">
        <v>257</v>
      </c>
      <c r="D9" s="18">
        <v>16.411245000000001</v>
      </c>
      <c r="E9" s="19">
        <v>24.990461</v>
      </c>
      <c r="F9" s="19">
        <f t="shared" si="0"/>
        <v>1.4036114799999999</v>
      </c>
      <c r="G9" s="19">
        <v>0</v>
      </c>
      <c r="H9" s="19">
        <v>1.4036114799999999</v>
      </c>
      <c r="I9" s="20">
        <f t="shared" si="1"/>
        <v>0</v>
      </c>
      <c r="J9" s="21">
        <f t="shared" si="2"/>
        <v>5.6165889856933805E-2</v>
      </c>
      <c r="K9" s="4"/>
      <c r="L9" t="s">
        <v>257</v>
      </c>
      <c r="M9" s="5">
        <v>1.4036114799999999</v>
      </c>
      <c r="N9" s="69">
        <v>5.6165889856933805E-2</v>
      </c>
    </row>
    <row r="10" spans="1:14" x14ac:dyDescent="0.25">
      <c r="A10" s="15"/>
      <c r="B10" s="53">
        <v>4</v>
      </c>
      <c r="C10" s="17" t="s">
        <v>258</v>
      </c>
      <c r="D10" s="18">
        <v>16.370081000000003</v>
      </c>
      <c r="E10" s="19">
        <v>42.237642999999998</v>
      </c>
      <c r="F10" s="19">
        <f t="shared" si="0"/>
        <v>1.77823087</v>
      </c>
      <c r="G10" s="19">
        <v>0</v>
      </c>
      <c r="H10" s="19">
        <v>1.77823087</v>
      </c>
      <c r="I10" s="20">
        <f t="shared" si="1"/>
        <v>0</v>
      </c>
      <c r="J10" s="21">
        <f t="shared" si="2"/>
        <v>4.2100617925105339E-2</v>
      </c>
      <c r="K10" s="4"/>
      <c r="L10" t="s">
        <v>274</v>
      </c>
      <c r="M10" s="5">
        <v>1.80414904</v>
      </c>
      <c r="N10" s="69">
        <v>4.2848935731288451E-2</v>
      </c>
    </row>
    <row r="11" spans="1:14" x14ac:dyDescent="0.25">
      <c r="A11" s="15"/>
      <c r="B11" s="53">
        <v>5</v>
      </c>
      <c r="C11" s="17" t="s">
        <v>259</v>
      </c>
      <c r="D11" s="18">
        <v>22.748578999999996</v>
      </c>
      <c r="E11" s="19">
        <v>14.081540999999998</v>
      </c>
      <c r="F11" s="19">
        <f t="shared" si="0"/>
        <v>9.916983E-2</v>
      </c>
      <c r="G11" s="19">
        <v>0</v>
      </c>
      <c r="H11" s="19">
        <v>9.916983E-2</v>
      </c>
      <c r="I11" s="20">
        <f t="shared" si="1"/>
        <v>0</v>
      </c>
      <c r="J11" s="21">
        <f t="shared" si="2"/>
        <v>7.0425410116691078E-3</v>
      </c>
      <c r="K11" s="4"/>
      <c r="L11" t="s">
        <v>258</v>
      </c>
      <c r="M11" s="5">
        <v>1.77823087</v>
      </c>
      <c r="N11" s="69">
        <v>4.2100617925105339E-2</v>
      </c>
    </row>
    <row r="12" spans="1:14" x14ac:dyDescent="0.25">
      <c r="A12" s="15"/>
      <c r="B12" s="53">
        <v>6</v>
      </c>
      <c r="C12" s="17" t="s">
        <v>260</v>
      </c>
      <c r="D12" s="18">
        <v>7.6183239999999994</v>
      </c>
      <c r="E12" s="19">
        <v>13.932039999999999</v>
      </c>
      <c r="F12" s="19">
        <f t="shared" si="0"/>
        <v>0.17343181999999999</v>
      </c>
      <c r="G12" s="19">
        <v>0</v>
      </c>
      <c r="H12" s="19">
        <v>0.17343181999999999</v>
      </c>
      <c r="I12" s="20">
        <f t="shared" si="1"/>
        <v>0</v>
      </c>
      <c r="J12" s="21">
        <f t="shared" si="2"/>
        <v>1.2448415307449591E-2</v>
      </c>
      <c r="K12" s="4"/>
      <c r="L12" t="s">
        <v>279</v>
      </c>
      <c r="M12" s="5">
        <v>0.79844806000000013</v>
      </c>
      <c r="N12" s="69">
        <v>3.3370259359576999E-2</v>
      </c>
    </row>
    <row r="13" spans="1:14" x14ac:dyDescent="0.25">
      <c r="A13" s="15"/>
      <c r="B13" s="53">
        <v>7</v>
      </c>
      <c r="C13" s="17" t="s">
        <v>261</v>
      </c>
      <c r="D13" s="18">
        <v>16.708764000000002</v>
      </c>
      <c r="E13" s="19">
        <v>20.231632999999999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255</v>
      </c>
      <c r="M13" s="5">
        <v>0.18499353999999998</v>
      </c>
      <c r="N13" s="69">
        <v>3.007347776151224E-2</v>
      </c>
    </row>
    <row r="14" spans="1:14" x14ac:dyDescent="0.25">
      <c r="A14" s="15"/>
      <c r="B14" s="53">
        <v>8</v>
      </c>
      <c r="C14" s="17" t="s">
        <v>262</v>
      </c>
      <c r="D14" s="18">
        <v>63.425682000000016</v>
      </c>
      <c r="E14" s="19">
        <v>70.763839999999988</v>
      </c>
      <c r="F14" s="19">
        <f t="shared" si="0"/>
        <v>1.6498413700000001</v>
      </c>
      <c r="G14" s="19">
        <v>0</v>
      </c>
      <c r="H14" s="19">
        <v>1.6498413700000001</v>
      </c>
      <c r="I14" s="20">
        <f t="shared" si="1"/>
        <v>0</v>
      </c>
      <c r="J14" s="21">
        <f t="shared" si="2"/>
        <v>2.3314751856315322E-2</v>
      </c>
      <c r="K14" s="4"/>
      <c r="L14" t="s">
        <v>265</v>
      </c>
      <c r="M14" s="5">
        <v>1.6306944900000002</v>
      </c>
      <c r="N14" s="69">
        <v>2.6916213951595477E-2</v>
      </c>
    </row>
    <row r="15" spans="1:14" x14ac:dyDescent="0.25">
      <c r="A15" s="15"/>
      <c r="B15" s="53">
        <v>9</v>
      </c>
      <c r="C15" s="17" t="s">
        <v>263</v>
      </c>
      <c r="D15" s="18">
        <v>13.619858000000001</v>
      </c>
      <c r="E15" s="19">
        <v>6.2530649999999994</v>
      </c>
      <c r="F15" s="19">
        <f t="shared" si="0"/>
        <v>1.3158E-2</v>
      </c>
      <c r="G15" s="19">
        <v>0</v>
      </c>
      <c r="H15" s="19">
        <v>1.3158E-2</v>
      </c>
      <c r="I15" s="20">
        <f t="shared" si="1"/>
        <v>0</v>
      </c>
      <c r="J15" s="21">
        <f t="shared" si="2"/>
        <v>2.1042480767431652E-3</v>
      </c>
      <c r="K15" s="4"/>
      <c r="L15" t="s">
        <v>275</v>
      </c>
      <c r="M15" s="5">
        <v>0.9937683100000001</v>
      </c>
      <c r="N15" s="69">
        <v>2.6878463251536047E-2</v>
      </c>
    </row>
    <row r="16" spans="1:14" x14ac:dyDescent="0.25">
      <c r="A16" s="15"/>
      <c r="B16" s="53">
        <v>10</v>
      </c>
      <c r="C16" s="17" t="s">
        <v>264</v>
      </c>
      <c r="D16" s="18">
        <v>0.48199999999999998</v>
      </c>
      <c r="E16" s="19">
        <v>9.2602150000000005</v>
      </c>
      <c r="F16" s="19">
        <f t="shared" si="0"/>
        <v>0.136493</v>
      </c>
      <c r="G16" s="19">
        <v>0</v>
      </c>
      <c r="H16" s="19">
        <v>0.136493</v>
      </c>
      <c r="I16" s="20">
        <f t="shared" si="1"/>
        <v>0</v>
      </c>
      <c r="J16" s="21">
        <f t="shared" si="2"/>
        <v>1.4739722565836754E-2</v>
      </c>
      <c r="K16" s="4"/>
      <c r="L16" t="s">
        <v>272</v>
      </c>
      <c r="M16" s="5">
        <v>0.14076422000000002</v>
      </c>
      <c r="N16" s="69">
        <v>2.4100243460633684E-2</v>
      </c>
    </row>
    <row r="17" spans="1:14" x14ac:dyDescent="0.25">
      <c r="A17" s="15"/>
      <c r="B17" s="53">
        <v>11</v>
      </c>
      <c r="C17" s="17" t="s">
        <v>265</v>
      </c>
      <c r="D17" s="18">
        <v>20.473585000000003</v>
      </c>
      <c r="E17" s="19">
        <v>60.584096000000017</v>
      </c>
      <c r="F17" s="19">
        <f t="shared" si="0"/>
        <v>1.6306944900000002</v>
      </c>
      <c r="G17" s="19">
        <v>0</v>
      </c>
      <c r="H17" s="19">
        <v>1.6306944900000002</v>
      </c>
      <c r="I17" s="20">
        <f t="shared" si="1"/>
        <v>0</v>
      </c>
      <c r="J17" s="21">
        <f t="shared" si="2"/>
        <v>2.6916213951595477E-2</v>
      </c>
      <c r="K17" s="4"/>
      <c r="L17" t="s">
        <v>262</v>
      </c>
      <c r="M17" s="5">
        <v>1.6498413700000001</v>
      </c>
      <c r="N17" s="69">
        <v>2.3314751856315322E-2</v>
      </c>
    </row>
    <row r="18" spans="1:14" x14ac:dyDescent="0.25">
      <c r="A18" s="15"/>
      <c r="B18" s="53">
        <v>12</v>
      </c>
      <c r="C18" s="17" t="s">
        <v>266</v>
      </c>
      <c r="D18" s="18">
        <v>3.0769379999999997</v>
      </c>
      <c r="E18" s="19">
        <v>20.441504000000002</v>
      </c>
      <c r="F18" s="19">
        <f t="shared" si="0"/>
        <v>2.725E-3</v>
      </c>
      <c r="G18" s="19">
        <v>0</v>
      </c>
      <c r="H18" s="19">
        <v>2.725E-3</v>
      </c>
      <c r="I18" s="20">
        <f t="shared" si="1"/>
        <v>0</v>
      </c>
      <c r="J18" s="21">
        <f t="shared" si="2"/>
        <v>1.3330721653357795E-4</v>
      </c>
      <c r="K18" s="4"/>
      <c r="L18" t="s">
        <v>268</v>
      </c>
      <c r="M18" s="5">
        <v>0.66252300000000008</v>
      </c>
      <c r="N18" s="69">
        <v>1.8507419625346296E-2</v>
      </c>
    </row>
    <row r="19" spans="1:14" x14ac:dyDescent="0.25">
      <c r="A19" s="15"/>
      <c r="B19" s="53">
        <v>13</v>
      </c>
      <c r="C19" s="17" t="s">
        <v>267</v>
      </c>
      <c r="D19" s="18">
        <v>27.542051000000004</v>
      </c>
      <c r="E19" s="19">
        <v>26.946025000000009</v>
      </c>
      <c r="F19" s="19">
        <f t="shared" si="0"/>
        <v>9.7379640000000003E-2</v>
      </c>
      <c r="G19" s="19">
        <v>0</v>
      </c>
      <c r="H19" s="19">
        <v>9.7379640000000003E-2</v>
      </c>
      <c r="I19" s="20">
        <f t="shared" si="1"/>
        <v>0</v>
      </c>
      <c r="J19" s="21">
        <f t="shared" si="2"/>
        <v>3.6138777426355084E-3</v>
      </c>
      <c r="K19" s="4"/>
      <c r="L19" t="s">
        <v>276</v>
      </c>
      <c r="M19" s="5">
        <v>0.38921576000000002</v>
      </c>
      <c r="N19" s="69">
        <v>1.6235429219293936E-2</v>
      </c>
    </row>
    <row r="20" spans="1:14" x14ac:dyDescent="0.25">
      <c r="A20" s="15"/>
      <c r="B20" s="53">
        <v>14</v>
      </c>
      <c r="C20" s="17" t="s">
        <v>268</v>
      </c>
      <c r="D20" s="18">
        <v>18.825855000000004</v>
      </c>
      <c r="E20" s="19">
        <v>35.797696999999992</v>
      </c>
      <c r="F20" s="19">
        <f t="shared" si="0"/>
        <v>0.66252300000000008</v>
      </c>
      <c r="G20" s="19">
        <v>0</v>
      </c>
      <c r="H20" s="19">
        <v>0.66252300000000008</v>
      </c>
      <c r="I20" s="20">
        <f t="shared" si="1"/>
        <v>0</v>
      </c>
      <c r="J20" s="21">
        <f t="shared" si="2"/>
        <v>1.8507419625346296E-2</v>
      </c>
      <c r="K20" s="4"/>
      <c r="L20" t="s">
        <v>264</v>
      </c>
      <c r="M20" s="5">
        <v>0.136493</v>
      </c>
      <c r="N20" s="69">
        <v>1.4739722565836754E-2</v>
      </c>
    </row>
    <row r="21" spans="1:14" x14ac:dyDescent="0.25">
      <c r="A21" s="15"/>
      <c r="B21" s="53">
        <v>15</v>
      </c>
      <c r="C21" s="17" t="s">
        <v>269</v>
      </c>
      <c r="D21" s="18">
        <v>464.66444400000023</v>
      </c>
      <c r="E21" s="19">
        <v>650.13444500000003</v>
      </c>
      <c r="F21" s="19">
        <f t="shared" si="0"/>
        <v>3.9930114000000003</v>
      </c>
      <c r="G21" s="19">
        <v>0</v>
      </c>
      <c r="H21" s="19">
        <v>3.9930114000000003</v>
      </c>
      <c r="I21" s="20">
        <f t="shared" si="1"/>
        <v>0</v>
      </c>
      <c r="J21" s="21">
        <f t="shared" si="2"/>
        <v>6.1418240960913863E-3</v>
      </c>
      <c r="K21" s="4"/>
      <c r="L21" t="s">
        <v>271</v>
      </c>
      <c r="M21" s="5">
        <v>0.16594088000000001</v>
      </c>
      <c r="N21" s="69">
        <v>1.4610158505380081E-2</v>
      </c>
    </row>
    <row r="22" spans="1:14" x14ac:dyDescent="0.25">
      <c r="A22" s="15"/>
      <c r="B22" s="53">
        <v>16</v>
      </c>
      <c r="C22" s="17" t="s">
        <v>270</v>
      </c>
      <c r="D22" s="18">
        <v>18.323713000000005</v>
      </c>
      <c r="E22" s="19">
        <v>11.207254999999996</v>
      </c>
      <c r="F22" s="19">
        <f t="shared" si="0"/>
        <v>1.7640648900000002</v>
      </c>
      <c r="G22" s="19">
        <v>0</v>
      </c>
      <c r="H22" s="19">
        <v>1.7640648900000002</v>
      </c>
      <c r="I22" s="20">
        <f t="shared" si="1"/>
        <v>0</v>
      </c>
      <c r="J22" s="21">
        <f t="shared" si="2"/>
        <v>0.15740383260664639</v>
      </c>
      <c r="K22" s="4"/>
      <c r="L22" t="s">
        <v>260</v>
      </c>
      <c r="M22" s="5">
        <v>0.17343181999999999</v>
      </c>
      <c r="N22" s="69">
        <v>1.2448415307449591E-2</v>
      </c>
    </row>
    <row r="23" spans="1:14" x14ac:dyDescent="0.25">
      <c r="A23" s="15"/>
      <c r="B23" s="53">
        <v>17</v>
      </c>
      <c r="C23" s="17" t="s">
        <v>271</v>
      </c>
      <c r="D23" s="18">
        <v>11.440308</v>
      </c>
      <c r="E23" s="19">
        <v>11.357911000000001</v>
      </c>
      <c r="F23" s="19">
        <f t="shared" si="0"/>
        <v>0.16594088000000001</v>
      </c>
      <c r="G23" s="19">
        <v>0</v>
      </c>
      <c r="H23" s="19">
        <v>0.16594088000000001</v>
      </c>
      <c r="I23" s="20">
        <f t="shared" si="1"/>
        <v>0</v>
      </c>
      <c r="J23" s="21">
        <f t="shared" si="2"/>
        <v>1.4610158505380081E-2</v>
      </c>
      <c r="K23" s="4"/>
      <c r="L23" t="s">
        <v>256</v>
      </c>
      <c r="M23" s="5">
        <v>0.12950954999999997</v>
      </c>
      <c r="N23" s="69">
        <v>8.5002636856460149E-3</v>
      </c>
    </row>
    <row r="24" spans="1:14" x14ac:dyDescent="0.25">
      <c r="A24" s="15"/>
      <c r="B24" s="53">
        <v>18</v>
      </c>
      <c r="C24" s="17" t="s">
        <v>272</v>
      </c>
      <c r="D24" s="18">
        <v>2.0669919999999999</v>
      </c>
      <c r="E24" s="19">
        <v>5.8407800000000005</v>
      </c>
      <c r="F24" s="19">
        <f t="shared" si="0"/>
        <v>0.14076422000000002</v>
      </c>
      <c r="G24" s="19">
        <v>0</v>
      </c>
      <c r="H24" s="19">
        <v>0.14076422000000002</v>
      </c>
      <c r="I24" s="20">
        <f t="shared" si="1"/>
        <v>0</v>
      </c>
      <c r="J24" s="21">
        <f t="shared" si="2"/>
        <v>2.4100243460633684E-2</v>
      </c>
      <c r="K24" s="4"/>
      <c r="L24" t="s">
        <v>259</v>
      </c>
      <c r="M24" s="5">
        <v>9.916983E-2</v>
      </c>
      <c r="N24" s="69">
        <v>7.0425410116691078E-3</v>
      </c>
    </row>
    <row r="25" spans="1:14" x14ac:dyDescent="0.25">
      <c r="A25" s="15"/>
      <c r="B25" s="53">
        <v>19</v>
      </c>
      <c r="C25" s="17" t="s">
        <v>273</v>
      </c>
      <c r="D25" s="18">
        <v>5.8293599999999994</v>
      </c>
      <c r="E25" s="19">
        <v>7.0959560000000019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269</v>
      </c>
      <c r="M25" s="5">
        <v>3.9930114000000003</v>
      </c>
      <c r="N25" s="69">
        <v>6.1418240960913863E-3</v>
      </c>
    </row>
    <row r="26" spans="1:14" x14ac:dyDescent="0.25">
      <c r="A26" s="15"/>
      <c r="B26" s="53">
        <v>20</v>
      </c>
      <c r="C26" s="17" t="s">
        <v>274</v>
      </c>
      <c r="D26" s="18">
        <v>30.903189000000005</v>
      </c>
      <c r="E26" s="19">
        <v>42.104874000000045</v>
      </c>
      <c r="F26" s="19">
        <f t="shared" si="0"/>
        <v>1.80414904</v>
      </c>
      <c r="G26" s="19">
        <v>0</v>
      </c>
      <c r="H26" s="19">
        <v>1.80414904</v>
      </c>
      <c r="I26" s="20">
        <f t="shared" si="1"/>
        <v>0</v>
      </c>
      <c r="J26" s="21">
        <f t="shared" si="2"/>
        <v>4.2848935731288451E-2</v>
      </c>
      <c r="K26" s="4"/>
      <c r="L26" t="s">
        <v>267</v>
      </c>
      <c r="M26" s="5">
        <v>9.7379640000000003E-2</v>
      </c>
      <c r="N26" s="69">
        <v>3.6138777426355084E-3</v>
      </c>
    </row>
    <row r="27" spans="1:14" x14ac:dyDescent="0.25">
      <c r="A27" s="15"/>
      <c r="B27" s="53">
        <v>21</v>
      </c>
      <c r="C27" s="17" t="s">
        <v>275</v>
      </c>
      <c r="D27" s="18">
        <v>32.006942000000002</v>
      </c>
      <c r="E27" s="19">
        <v>36.972661000000002</v>
      </c>
      <c r="F27" s="19">
        <f t="shared" si="0"/>
        <v>0.9937683100000001</v>
      </c>
      <c r="G27" s="19">
        <v>0</v>
      </c>
      <c r="H27" s="19">
        <v>0.9937683100000001</v>
      </c>
      <c r="I27" s="20">
        <f t="shared" si="1"/>
        <v>0</v>
      </c>
      <c r="J27" s="21">
        <f t="shared" si="2"/>
        <v>2.6878463251536047E-2</v>
      </c>
      <c r="K27" s="4"/>
      <c r="L27" t="s">
        <v>263</v>
      </c>
      <c r="M27" s="5">
        <v>1.3158E-2</v>
      </c>
      <c r="N27" s="69">
        <v>2.1042480767431652E-3</v>
      </c>
    </row>
    <row r="28" spans="1:14" x14ac:dyDescent="0.25">
      <c r="A28" s="15"/>
      <c r="B28" s="53">
        <v>22</v>
      </c>
      <c r="C28" s="17" t="s">
        <v>276</v>
      </c>
      <c r="D28" s="18">
        <v>19.820684999999994</v>
      </c>
      <c r="E28" s="19">
        <v>23.973234999999999</v>
      </c>
      <c r="F28" s="19">
        <f t="shared" si="0"/>
        <v>0.38921576000000002</v>
      </c>
      <c r="G28" s="19">
        <v>0</v>
      </c>
      <c r="H28" s="19">
        <v>0.38921576000000002</v>
      </c>
      <c r="I28" s="20">
        <f t="shared" si="1"/>
        <v>0</v>
      </c>
      <c r="J28" s="21">
        <f t="shared" si="2"/>
        <v>1.6235429219293936E-2</v>
      </c>
      <c r="K28" s="4"/>
      <c r="L28" t="s">
        <v>266</v>
      </c>
      <c r="M28" s="5">
        <v>2.725E-3</v>
      </c>
      <c r="N28" s="69">
        <v>1.3330721653357795E-4</v>
      </c>
    </row>
    <row r="29" spans="1:14" x14ac:dyDescent="0.25">
      <c r="A29" s="15"/>
      <c r="B29" s="53">
        <v>23</v>
      </c>
      <c r="C29" s="17" t="s">
        <v>277</v>
      </c>
      <c r="D29" s="18">
        <v>0.23604400000000003</v>
      </c>
      <c r="E29" s="19">
        <v>2.4009490000000002</v>
      </c>
      <c r="F29" s="19">
        <f t="shared" si="0"/>
        <v>0.17272831</v>
      </c>
      <c r="G29" s="19">
        <v>0</v>
      </c>
      <c r="H29" s="19">
        <v>0.17272831</v>
      </c>
      <c r="I29" s="20">
        <f t="shared" si="1"/>
        <v>0</v>
      </c>
      <c r="J29" s="21">
        <f t="shared" si="2"/>
        <v>7.1941682226486267E-2</v>
      </c>
      <c r="K29" s="4"/>
      <c r="L29" t="s">
        <v>261</v>
      </c>
      <c r="M29" s="5">
        <v>0</v>
      </c>
      <c r="N29" s="69">
        <v>0</v>
      </c>
    </row>
    <row r="30" spans="1:14" x14ac:dyDescent="0.25">
      <c r="A30" s="15"/>
      <c r="B30" s="53">
        <v>24</v>
      </c>
      <c r="C30" s="17" t="s">
        <v>278</v>
      </c>
      <c r="D30" s="18">
        <v>7.7349999999999994</v>
      </c>
      <c r="E30" s="19">
        <v>0.35945000000000005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  <c r="L30" t="s">
        <v>273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64.085544999999996</v>
      </c>
      <c r="E31" s="26">
        <v>23.926936000000008</v>
      </c>
      <c r="F31" s="26">
        <f t="shared" si="0"/>
        <v>0.79844806000000013</v>
      </c>
      <c r="G31" s="26">
        <v>0</v>
      </c>
      <c r="H31" s="26">
        <v>0.79844806000000013</v>
      </c>
      <c r="I31" s="27">
        <f t="shared" si="1"/>
        <v>0</v>
      </c>
      <c r="J31" s="28">
        <f t="shared" si="2"/>
        <v>3.3370259359576999E-2</v>
      </c>
      <c r="K31" s="4"/>
      <c r="L31" t="s">
        <v>278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8" width="0" hidden="1" customWidth="1"/>
  </cols>
  <sheetData>
    <row r="1" spans="1:11" ht="15.75" x14ac:dyDescent="0.25">
      <c r="A1" s="48">
        <v>108</v>
      </c>
      <c r="B1" s="47" t="s">
        <v>67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1591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890.12782000000027</v>
      </c>
      <c r="E6" s="12">
        <v>1182.2815420000004</v>
      </c>
      <c r="F6" s="12">
        <v>18.183852460000004</v>
      </c>
      <c r="G6" s="12">
        <v>0</v>
      </c>
      <c r="H6" s="12">
        <v>18.183852460000004</v>
      </c>
      <c r="I6" s="13">
        <v>0</v>
      </c>
      <c r="J6" s="14">
        <v>1.5380306478640769E-2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428.13206199999996</v>
      </c>
      <c r="E7" s="36">
        <f ca="1">SUM(E8:OFFSET(E6,MATCH("PROYECTOS",$A$8:$A$50,0),0))</f>
        <v>598.75800600000014</v>
      </c>
      <c r="F7" s="36">
        <f ca="1">SUM(F8:OFFSET(F6,MATCH("PROYECTOS",$A$8:$A$50,0),0))</f>
        <v>2.3085540300000003</v>
      </c>
      <c r="G7" s="36">
        <f ca="1">SUM(G8:OFFSET(G6,MATCH("PROYECTOS",$A$8:$A$50,0),0))</f>
        <v>0</v>
      </c>
      <c r="H7" s="36">
        <f ca="1">SUM(H8:OFFSET(H6,MATCH("PROYECTOS",$A$8:$A$50,0),0))</f>
        <v>2.3085540300000003</v>
      </c>
      <c r="I7" s="37">
        <f ca="1">IFERROR(G7/E7,0)</f>
        <v>0</v>
      </c>
      <c r="J7" s="38">
        <f ca="1">IFERROR(SUM(G7,H7)/E7,0)</f>
        <v>3.8555710435043433E-3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426.98228999999998</v>
      </c>
      <c r="E8" s="19">
        <v>597.6197380000001</v>
      </c>
      <c r="F8" s="19">
        <f t="shared" ref="F8:F9" si="0">SUM(G8,H8)</f>
        <v>2.2461823400000003</v>
      </c>
      <c r="G8" s="19">
        <v>0</v>
      </c>
      <c r="H8" s="19">
        <v>2.2461823400000003</v>
      </c>
      <c r="I8" s="20">
        <f t="shared" ref="I8:I10" si="1">IFERROR(G8/E8,0)</f>
        <v>0</v>
      </c>
      <c r="J8" s="21">
        <f t="shared" ref="J8:J10" si="2">IFERROR(SUM(G8,H8)/E8,0)</f>
        <v>3.7585477807628902E-3</v>
      </c>
      <c r="K8" s="4"/>
    </row>
    <row r="9" spans="1:11" ht="38.25" x14ac:dyDescent="0.25">
      <c r="A9" s="15"/>
      <c r="B9" s="17">
        <v>3000410</v>
      </c>
      <c r="C9" s="17" t="s">
        <v>1593</v>
      </c>
      <c r="D9" s="18">
        <v>1.149772</v>
      </c>
      <c r="E9" s="19">
        <v>1.1382680000000001</v>
      </c>
      <c r="F9" s="19">
        <f t="shared" si="0"/>
        <v>6.237169E-2</v>
      </c>
      <c r="G9" s="19">
        <v>0</v>
      </c>
      <c r="H9" s="19">
        <v>6.237169E-2</v>
      </c>
      <c r="I9" s="20">
        <f t="shared" si="1"/>
        <v>0</v>
      </c>
      <c r="J9" s="21">
        <f t="shared" si="2"/>
        <v>5.479525911296812E-2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461.99575800000031</v>
      </c>
      <c r="E10" s="43">
        <f t="shared" ref="E10:H10" ca="1" si="3">OFFSET(E10,-MATCH("PROYECTOS",$A$8:$A$50,0)-1,0)-(OFFSET(E10,-MATCH("PROYECTOS",$A$8:$A$50,0),0))</f>
        <v>583.52353600000026</v>
      </c>
      <c r="F10" s="43">
        <f t="shared" ca="1" si="3"/>
        <v>15.875298430000004</v>
      </c>
      <c r="G10" s="43">
        <f t="shared" ca="1" si="3"/>
        <v>0</v>
      </c>
      <c r="H10" s="43">
        <f t="shared" ca="1" si="3"/>
        <v>15.875298430000004</v>
      </c>
      <c r="I10" s="44">
        <f t="shared" ca="1" si="1"/>
        <v>0</v>
      </c>
      <c r="J10" s="45">
        <f t="shared" ca="1" si="2"/>
        <v>2.7205926497538904E-2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1597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3.7585477807628902E-3</v>
      </c>
    </row>
    <row r="17" spans="1:4" ht="39" thickBot="1" x14ac:dyDescent="0.3">
      <c r="A17" s="22"/>
      <c r="B17" s="24">
        <v>3000410</v>
      </c>
      <c r="C17" s="24" t="s">
        <v>1593</v>
      </c>
      <c r="D17" s="28">
        <v>5.479525911296812E-2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108</v>
      </c>
      <c r="B1" s="47" t="s">
        <v>67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1592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890.12782000000027</v>
      </c>
      <c r="I6" s="12">
        <v>1182.2815420000004</v>
      </c>
      <c r="J6" s="12">
        <v>18.183852460000004</v>
      </c>
      <c r="K6" s="12">
        <v>0</v>
      </c>
      <c r="L6" s="12">
        <v>18.183852460000004</v>
      </c>
      <c r="M6" s="13">
        <v>0</v>
      </c>
      <c r="N6" s="14">
        <v>1.5380306478640769E-2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428.13206199999996</v>
      </c>
      <c r="I7" s="36">
        <f ca="1">SUM(I8:OFFSET(I6,MATCH("PROYECTOS",$A$8:$A$50,0),0))</f>
        <v>598.75800600000014</v>
      </c>
      <c r="J7" s="36">
        <f ca="1">SUM(J8:OFFSET(J6,MATCH("PROYECTOS",$A$8:$A$50,0),0))</f>
        <v>2.3085540300000003</v>
      </c>
      <c r="K7" s="36">
        <f ca="1">SUM(K8:OFFSET(K6,MATCH("PROYECTOS",$A$8:$A$50,0),0))</f>
        <v>0</v>
      </c>
      <c r="L7" s="36">
        <f ca="1">SUM(L8:OFFSET(L6,MATCH("PROYECTOS",$A$8:$A$50,0),0))</f>
        <v>2.3085540300000003</v>
      </c>
      <c r="M7" s="37">
        <f ca="1">IFERROR(K7/I7,0)</f>
        <v>0</v>
      </c>
      <c r="N7" s="38">
        <f ca="1">IFERROR(SUM(K7,L7)/I7,0)</f>
        <v>3.8555710435043433E-3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6.982289999999999</v>
      </c>
      <c r="I8" s="19">
        <v>10.983960000000002</v>
      </c>
      <c r="J8" s="19">
        <f t="shared" ref="J8:J11" si="0">SUM(K8,L8)</f>
        <v>2.2461823400000003</v>
      </c>
      <c r="K8" s="19">
        <v>0</v>
      </c>
      <c r="L8" s="19">
        <v>2.2461823400000003</v>
      </c>
      <c r="M8" s="20">
        <f t="shared" ref="M8:M12" si="1">IFERROR(K8/I8,0)</f>
        <v>0</v>
      </c>
      <c r="N8" s="21">
        <f t="shared" ref="N8:N12" si="2">IFERROR(SUM(K8,L8)/I8,0)</f>
        <v>0.20449658775159413</v>
      </c>
      <c r="O8" s="68">
        <v>0.48657484000000001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5001253</v>
      </c>
      <c r="C9" s="17" t="s">
        <v>858</v>
      </c>
      <c r="D9" s="66">
        <v>3000001</v>
      </c>
      <c r="E9" s="17" t="s">
        <v>281</v>
      </c>
      <c r="F9" s="67">
        <v>177</v>
      </c>
      <c r="G9" s="17" t="s">
        <v>869</v>
      </c>
      <c r="H9" s="18">
        <v>420</v>
      </c>
      <c r="I9" s="19">
        <v>586.63577800000007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1" si="3">IFERROR(P9/O9,0)</f>
        <v>0</v>
      </c>
    </row>
    <row r="10" spans="1:17" ht="38.25" x14ac:dyDescent="0.25">
      <c r="A10" s="15"/>
      <c r="B10" s="17">
        <v>5004411</v>
      </c>
      <c r="C10" s="17" t="s">
        <v>1594</v>
      </c>
      <c r="D10" s="66">
        <v>3000410</v>
      </c>
      <c r="E10" s="17" t="s">
        <v>1593</v>
      </c>
      <c r="F10" s="67">
        <v>86</v>
      </c>
      <c r="G10" s="17" t="s">
        <v>504</v>
      </c>
      <c r="H10" s="18">
        <v>0.72197599999999995</v>
      </c>
      <c r="I10" s="19">
        <v>0.72197599999999995</v>
      </c>
      <c r="J10" s="19">
        <f t="shared" si="0"/>
        <v>5.528069E-2</v>
      </c>
      <c r="K10" s="19">
        <v>0</v>
      </c>
      <c r="L10" s="19">
        <v>5.528069E-2</v>
      </c>
      <c r="M10" s="20">
        <f t="shared" si="1"/>
        <v>0</v>
      </c>
      <c r="N10" s="21">
        <f t="shared" si="2"/>
        <v>7.6568597848127917E-2</v>
      </c>
      <c r="O10" s="68">
        <v>5.52133E-2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5004412</v>
      </c>
      <c r="C11" s="17" t="s">
        <v>1595</v>
      </c>
      <c r="D11" s="66">
        <v>3000410</v>
      </c>
      <c r="E11" s="17" t="s">
        <v>1593</v>
      </c>
      <c r="F11" s="67">
        <v>86</v>
      </c>
      <c r="G11" s="17" t="s">
        <v>504</v>
      </c>
      <c r="H11" s="18">
        <v>0.42779599999999995</v>
      </c>
      <c r="I11" s="19">
        <v>0.416292</v>
      </c>
      <c r="J11" s="19">
        <f t="shared" si="0"/>
        <v>7.0910000000000001E-3</v>
      </c>
      <c r="K11" s="19">
        <v>0</v>
      </c>
      <c r="L11" s="19">
        <v>7.0910000000000001E-3</v>
      </c>
      <c r="M11" s="20">
        <f t="shared" si="1"/>
        <v>0</v>
      </c>
      <c r="N11" s="21">
        <f t="shared" si="2"/>
        <v>1.703371671807289E-2</v>
      </c>
      <c r="O11" s="68">
        <v>7.0952199999999993E-3</v>
      </c>
      <c r="P11" s="19">
        <v>0</v>
      </c>
      <c r="Q11" s="21">
        <f t="shared" si="3"/>
        <v>0</v>
      </c>
    </row>
    <row r="12" spans="1:17" ht="15.75" thickBot="1" x14ac:dyDescent="0.3">
      <c r="A12" s="39" t="s">
        <v>299</v>
      </c>
      <c r="B12" s="41"/>
      <c r="C12" s="41"/>
      <c r="D12" s="63"/>
      <c r="E12" s="41"/>
      <c r="F12" s="64"/>
      <c r="G12" s="41"/>
      <c r="H12" s="42">
        <f ca="1">OFFSET(H12,-MATCH("PROYECTOS",$A$8:$A$50,0)-1,0)-(OFFSET(H12,-MATCH("PROYECTOS",$A$8:$A$50,0),0))</f>
        <v>461.99575800000031</v>
      </c>
      <c r="I12" s="43">
        <f t="shared" ref="I12:L12" ca="1" si="4">OFFSET(I12,-MATCH("PROYECTOS",$A$8:$A$50,0)-1,0)-(OFFSET(I12,-MATCH("PROYECTOS",$A$8:$A$50,0),0))</f>
        <v>583.52353600000026</v>
      </c>
      <c r="J12" s="43">
        <f t="shared" ca="1" si="4"/>
        <v>15.875298430000004</v>
      </c>
      <c r="K12" s="43">
        <f t="shared" ca="1" si="4"/>
        <v>0</v>
      </c>
      <c r="L12" s="43">
        <f t="shared" ca="1" si="4"/>
        <v>15.875298430000004</v>
      </c>
      <c r="M12" s="44">
        <f t="shared" ca="1" si="1"/>
        <v>0</v>
      </c>
      <c r="N12" s="45">
        <f t="shared" ca="1" si="2"/>
        <v>2.7205926497538904E-2</v>
      </c>
      <c r="O12" s="65"/>
      <c r="P12" s="43"/>
      <c r="Q12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109</v>
      </c>
      <c r="B1" s="48" t="s">
        <v>68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1598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553.60783700000002</v>
      </c>
      <c r="E6" s="12">
        <v>573.73828499999991</v>
      </c>
      <c r="F6" s="12">
        <v>3.1624406999999999</v>
      </c>
      <c r="G6" s="12">
        <v>0</v>
      </c>
      <c r="H6" s="12">
        <v>3.1624406999999999</v>
      </c>
      <c r="I6" s="13">
        <v>0</v>
      </c>
      <c r="J6" s="14">
        <v>5.5119917611912549E-3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550.108428</v>
      </c>
      <c r="E7" s="36">
        <f ca="1">SUM(E8:OFFSET(E6,MATCH("GOBIERNOS REGIONALES",$A$8:$A$50,0),0))</f>
        <v>561.895982</v>
      </c>
      <c r="F7" s="36">
        <f ca="1">SUM(F8:OFFSET(F6,MATCH("GOBIERNOS REGIONALES",$A$8:$A$50,0),0))</f>
        <v>2.8622261499999988</v>
      </c>
      <c r="G7" s="36">
        <f ca="1">SUM(G8:OFFSET(G6,MATCH("GOBIERNOS REGIONALES",$A$8:$A$50,0),0))</f>
        <v>0</v>
      </c>
      <c r="H7" s="36">
        <f ca="1">SUM(H8:OFFSET(H6,MATCH("GOBIERNOS REGIONALES",$A$8:$A$50,0),0))</f>
        <v>2.8622261499999988</v>
      </c>
      <c r="I7" s="37">
        <f ca="1">IFERROR(G7/E7,0)</f>
        <v>0</v>
      </c>
      <c r="J7" s="38">
        <f ca="1">IFERROR(SUM(G7,H7)/E7,0)</f>
        <v>5.09387189389085E-3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550.108428</v>
      </c>
      <c r="E8" s="19">
        <v>561.895982</v>
      </c>
      <c r="F8" s="19">
        <f t="shared" ref="F8:F11" si="0">SUM(G8,H8)</f>
        <v>2.8622261499999988</v>
      </c>
      <c r="G8" s="19">
        <v>0</v>
      </c>
      <c r="H8" s="19">
        <v>2.8622261499999988</v>
      </c>
      <c r="I8" s="20">
        <f t="shared" ref="I8:I11" si="1">IFERROR(G8/E8,0)</f>
        <v>0</v>
      </c>
      <c r="J8" s="21">
        <f t="shared" ref="J8:J11" si="2">IFERROR(SUM(G8,H8)/E8,0)</f>
        <v>5.09387189389085E-3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1.103E-2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459</v>
      </c>
      <c r="C10" s="17" t="s">
        <v>231</v>
      </c>
      <c r="D10" s="18">
        <v>0</v>
      </c>
      <c r="E10" s="19">
        <v>1.103E-2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238</v>
      </c>
      <c r="B11" s="56"/>
      <c r="C11" s="41"/>
      <c r="D11" s="42">
        <v>3.4994089999999995</v>
      </c>
      <c r="E11" s="43">
        <v>11.831272999999996</v>
      </c>
      <c r="F11" s="43">
        <f t="shared" si="0"/>
        <v>0.30021455000000002</v>
      </c>
      <c r="G11" s="43">
        <v>0</v>
      </c>
      <c r="H11" s="43">
        <v>0.30021455000000002</v>
      </c>
      <c r="I11" s="44">
        <f t="shared" si="1"/>
        <v>0</v>
      </c>
      <c r="J11" s="45">
        <f t="shared" si="2"/>
        <v>2.5374661712226583E-2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109</v>
      </c>
      <c r="B1" s="49" t="s">
        <v>68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1599</v>
      </c>
      <c r="L2" s="70" t="s">
        <v>1610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553.60783700000002</v>
      </c>
      <c r="E6" s="12">
        <f ca="1">SUM(E7:OFFSET(E7,50,0))</f>
        <v>573.73828499999991</v>
      </c>
      <c r="F6" s="12">
        <f ca="1">SUM(F7:OFFSET(F7,50,0))</f>
        <v>3.1624406999999999</v>
      </c>
      <c r="G6" s="12">
        <f ca="1">SUM(G7:OFFSET(G7,50,0))</f>
        <v>0</v>
      </c>
      <c r="H6" s="12">
        <f ca="1">SUM(H7:OFFSET(H7,50,0))</f>
        <v>3.1624406999999999</v>
      </c>
      <c r="I6" s="13">
        <f ca="1">IFERROR(G6/E6,0)</f>
        <v>0</v>
      </c>
      <c r="J6" s="14">
        <f ca="1">IFERROR(SUM(G6,H6)/E6,0)</f>
        <v>5.5119917611912549E-3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3.0144999999999998E-2</v>
      </c>
      <c r="F7" s="19">
        <f t="shared" ref="F7:F27" si="0">SUM(G7,H7)</f>
        <v>1.8499999999999999E-2</v>
      </c>
      <c r="G7" s="19">
        <v>0</v>
      </c>
      <c r="H7" s="19">
        <v>1.8499999999999999E-2</v>
      </c>
      <c r="I7" s="20">
        <f t="shared" ref="I7:I27" si="1">IFERROR(G7/E7,0)</f>
        <v>0</v>
      </c>
      <c r="J7" s="21">
        <f t="shared" ref="J7:J27" si="2">IFERROR(SUM(G7,H7)/E7,0)</f>
        <v>0.61370044783546196</v>
      </c>
      <c r="K7" s="4"/>
      <c r="L7" t="s">
        <v>273</v>
      </c>
      <c r="M7" s="5">
        <v>9.7862900000000013E-3</v>
      </c>
      <c r="N7" s="69">
        <v>0.97862900000000008</v>
      </c>
    </row>
    <row r="8" spans="1:14" x14ac:dyDescent="0.25">
      <c r="A8" s="15"/>
      <c r="B8" s="53">
        <v>2</v>
      </c>
      <c r="C8" s="17" t="s">
        <v>256</v>
      </c>
      <c r="D8" s="18">
        <v>0</v>
      </c>
      <c r="E8" s="19">
        <v>0.41602100000000003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255</v>
      </c>
      <c r="M8" s="5">
        <v>1.8499999999999999E-2</v>
      </c>
      <c r="N8" s="69">
        <v>0.61370044783546196</v>
      </c>
    </row>
    <row r="9" spans="1:14" x14ac:dyDescent="0.25">
      <c r="A9" s="15"/>
      <c r="B9" s="53">
        <v>3</v>
      </c>
      <c r="C9" s="17" t="s">
        <v>257</v>
      </c>
      <c r="D9" s="18">
        <v>0.1</v>
      </c>
      <c r="E9" s="19">
        <v>0.1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270</v>
      </c>
      <c r="M9" s="5">
        <v>0.23316899999999999</v>
      </c>
      <c r="N9" s="69">
        <v>4.3058569471367325E-2</v>
      </c>
    </row>
    <row r="10" spans="1:14" x14ac:dyDescent="0.25">
      <c r="A10" s="15"/>
      <c r="B10" s="53">
        <v>4</v>
      </c>
      <c r="C10" s="17" t="s">
        <v>258</v>
      </c>
      <c r="D10" s="18">
        <v>0</v>
      </c>
      <c r="E10" s="19">
        <v>7.8110000000000002E-3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269</v>
      </c>
      <c r="M10" s="5">
        <v>2.9009854099999997</v>
      </c>
      <c r="N10" s="69">
        <v>8.2939850048571358E-3</v>
      </c>
    </row>
    <row r="11" spans="1:14" x14ac:dyDescent="0.25">
      <c r="A11" s="15"/>
      <c r="B11" s="53">
        <v>5</v>
      </c>
      <c r="C11" s="17" t="s">
        <v>259</v>
      </c>
      <c r="D11" s="18">
        <v>0.04</v>
      </c>
      <c r="E11" s="19">
        <v>0.103412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256</v>
      </c>
      <c r="M11" s="5">
        <v>0</v>
      </c>
      <c r="N11" s="69">
        <v>0</v>
      </c>
    </row>
    <row r="12" spans="1:14" x14ac:dyDescent="0.25">
      <c r="A12" s="15"/>
      <c r="B12" s="53">
        <v>6</v>
      </c>
      <c r="C12" s="17" t="s">
        <v>260</v>
      </c>
      <c r="D12" s="18">
        <v>1.2667999999999999</v>
      </c>
      <c r="E12" s="19">
        <v>3.1087070000000003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257</v>
      </c>
      <c r="M12" s="5">
        <v>0</v>
      </c>
      <c r="N12" s="69">
        <v>0</v>
      </c>
    </row>
    <row r="13" spans="1:14" x14ac:dyDescent="0.25">
      <c r="A13" s="15"/>
      <c r="B13" s="53">
        <v>8</v>
      </c>
      <c r="C13" s="17" t="s">
        <v>262</v>
      </c>
      <c r="D13" s="18">
        <v>0</v>
      </c>
      <c r="E13" s="19">
        <v>1.2414869999999998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258</v>
      </c>
      <c r="M13" s="5">
        <v>0</v>
      </c>
      <c r="N13" s="69">
        <v>0</v>
      </c>
    </row>
    <row r="14" spans="1:14" x14ac:dyDescent="0.25">
      <c r="A14" s="15"/>
      <c r="B14" s="53">
        <v>9</v>
      </c>
      <c r="C14" s="17" t="s">
        <v>263</v>
      </c>
      <c r="D14" s="18">
        <v>0</v>
      </c>
      <c r="E14" s="19">
        <v>0.69140499999999994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259</v>
      </c>
      <c r="M14" s="5">
        <v>0</v>
      </c>
      <c r="N14" s="69">
        <v>0</v>
      </c>
    </row>
    <row r="15" spans="1:14" x14ac:dyDescent="0.25">
      <c r="A15" s="15"/>
      <c r="B15" s="53">
        <v>10</v>
      </c>
      <c r="C15" s="17" t="s">
        <v>264</v>
      </c>
      <c r="D15" s="18">
        <v>0</v>
      </c>
      <c r="E15" s="19">
        <v>1.6512849999999999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260</v>
      </c>
      <c r="M15" s="5">
        <v>0</v>
      </c>
      <c r="N15" s="69">
        <v>0</v>
      </c>
    </row>
    <row r="16" spans="1:14" x14ac:dyDescent="0.25">
      <c r="A16" s="15"/>
      <c r="B16" s="53">
        <v>11</v>
      </c>
      <c r="C16" s="17" t="s">
        <v>265</v>
      </c>
      <c r="D16" s="18">
        <v>1.5300000000000002</v>
      </c>
      <c r="E16" s="19">
        <v>0.78150399999999987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262</v>
      </c>
      <c r="M16" s="5">
        <v>0</v>
      </c>
      <c r="N16" s="69">
        <v>0</v>
      </c>
    </row>
    <row r="17" spans="1:14" x14ac:dyDescent="0.25">
      <c r="A17" s="15"/>
      <c r="B17" s="53">
        <v>12</v>
      </c>
      <c r="C17" s="17" t="s">
        <v>266</v>
      </c>
      <c r="D17" s="18">
        <v>3.5000000000000003E-2</v>
      </c>
      <c r="E17" s="19">
        <v>0.27317600000000003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263</v>
      </c>
      <c r="M17" s="5">
        <v>0</v>
      </c>
      <c r="N17" s="69">
        <v>0</v>
      </c>
    </row>
    <row r="18" spans="1:14" x14ac:dyDescent="0.25">
      <c r="A18" s="15"/>
      <c r="B18" s="53">
        <v>13</v>
      </c>
      <c r="C18" s="17" t="s">
        <v>267</v>
      </c>
      <c r="D18" s="18">
        <v>0.16489900000000002</v>
      </c>
      <c r="E18" s="19">
        <v>4.0852510000000004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264</v>
      </c>
      <c r="M18" s="5">
        <v>0</v>
      </c>
      <c r="N18" s="69">
        <v>0</v>
      </c>
    </row>
    <row r="19" spans="1:14" x14ac:dyDescent="0.25">
      <c r="A19" s="15"/>
      <c r="B19" s="53">
        <v>14</v>
      </c>
      <c r="C19" s="17" t="s">
        <v>268</v>
      </c>
      <c r="D19" s="18">
        <v>204.69677499999997</v>
      </c>
      <c r="E19" s="19">
        <v>204.69677499999997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265</v>
      </c>
      <c r="M19" s="5">
        <v>0</v>
      </c>
      <c r="N19" s="69">
        <v>0</v>
      </c>
    </row>
    <row r="20" spans="1:14" x14ac:dyDescent="0.25">
      <c r="A20" s="15"/>
      <c r="B20" s="53">
        <v>15</v>
      </c>
      <c r="C20" s="17" t="s">
        <v>269</v>
      </c>
      <c r="D20" s="18">
        <v>345.59836300000001</v>
      </c>
      <c r="E20" s="19">
        <v>349.76979200000005</v>
      </c>
      <c r="F20" s="19">
        <f t="shared" si="0"/>
        <v>2.9009854099999997</v>
      </c>
      <c r="G20" s="19">
        <v>0</v>
      </c>
      <c r="H20" s="19">
        <v>2.9009854099999997</v>
      </c>
      <c r="I20" s="20">
        <f t="shared" si="1"/>
        <v>0</v>
      </c>
      <c r="J20" s="21">
        <f t="shared" si="2"/>
        <v>8.2939850048571358E-3</v>
      </c>
      <c r="K20" s="4"/>
      <c r="L20" t="s">
        <v>266</v>
      </c>
      <c r="M20" s="5">
        <v>0</v>
      </c>
      <c r="N20" s="69">
        <v>0</v>
      </c>
    </row>
    <row r="21" spans="1:14" x14ac:dyDescent="0.25">
      <c r="A21" s="15"/>
      <c r="B21" s="53">
        <v>16</v>
      </c>
      <c r="C21" s="17" t="s">
        <v>270</v>
      </c>
      <c r="D21" s="18">
        <v>0.1</v>
      </c>
      <c r="E21" s="19">
        <v>5.4151589999999992</v>
      </c>
      <c r="F21" s="19">
        <f t="shared" si="0"/>
        <v>0.23316899999999999</v>
      </c>
      <c r="G21" s="19">
        <v>0</v>
      </c>
      <c r="H21" s="19">
        <v>0.23316899999999999</v>
      </c>
      <c r="I21" s="20">
        <f t="shared" si="1"/>
        <v>0</v>
      </c>
      <c r="J21" s="21">
        <f t="shared" si="2"/>
        <v>4.3058569471367325E-2</v>
      </c>
      <c r="K21" s="4"/>
      <c r="L21" t="s">
        <v>267</v>
      </c>
      <c r="M21" s="5">
        <v>0</v>
      </c>
      <c r="N21" s="69">
        <v>0</v>
      </c>
    </row>
    <row r="22" spans="1:14" x14ac:dyDescent="0.25">
      <c r="A22" s="15"/>
      <c r="B22" s="53">
        <v>17</v>
      </c>
      <c r="C22" s="17" t="s">
        <v>271</v>
      </c>
      <c r="D22" s="18">
        <v>0</v>
      </c>
      <c r="E22" s="19">
        <v>0.02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268</v>
      </c>
      <c r="M22" s="5">
        <v>0</v>
      </c>
      <c r="N22" s="69">
        <v>0</v>
      </c>
    </row>
    <row r="23" spans="1:14" x14ac:dyDescent="0.25">
      <c r="A23" s="15"/>
      <c r="B23" s="53">
        <v>19</v>
      </c>
      <c r="C23" s="17" t="s">
        <v>273</v>
      </c>
      <c r="D23" s="18">
        <v>0</v>
      </c>
      <c r="E23" s="19">
        <v>0.01</v>
      </c>
      <c r="F23" s="19">
        <f t="shared" si="0"/>
        <v>9.7862900000000013E-3</v>
      </c>
      <c r="G23" s="19">
        <v>0</v>
      </c>
      <c r="H23" s="19">
        <v>9.7862900000000013E-3</v>
      </c>
      <c r="I23" s="20">
        <f t="shared" si="1"/>
        <v>0</v>
      </c>
      <c r="J23" s="21">
        <f t="shared" si="2"/>
        <v>0.97862900000000008</v>
      </c>
      <c r="K23" s="4"/>
      <c r="L23" t="s">
        <v>271</v>
      </c>
      <c r="M23" s="5">
        <v>0</v>
      </c>
      <c r="N23" s="69">
        <v>0</v>
      </c>
    </row>
    <row r="24" spans="1:14" x14ac:dyDescent="0.25">
      <c r="A24" s="15"/>
      <c r="B24" s="53">
        <v>20</v>
      </c>
      <c r="C24" s="17" t="s">
        <v>274</v>
      </c>
      <c r="D24" s="18">
        <v>0</v>
      </c>
      <c r="E24" s="19">
        <v>0.80728799999999989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274</v>
      </c>
      <c r="M24" s="5">
        <v>0</v>
      </c>
      <c r="N24" s="69">
        <v>0</v>
      </c>
    </row>
    <row r="25" spans="1:14" x14ac:dyDescent="0.25">
      <c r="A25" s="15"/>
      <c r="B25" s="53">
        <v>21</v>
      </c>
      <c r="C25" s="17" t="s">
        <v>275</v>
      </c>
      <c r="D25" s="18">
        <v>7.6000000000000012E-2</v>
      </c>
      <c r="E25" s="19">
        <v>0.50990000000000002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275</v>
      </c>
      <c r="M25" s="5">
        <v>0</v>
      </c>
      <c r="N25" s="69">
        <v>0</v>
      </c>
    </row>
    <row r="26" spans="1:14" x14ac:dyDescent="0.25">
      <c r="A26" s="15"/>
      <c r="B26" s="53">
        <v>22</v>
      </c>
      <c r="C26" s="17" t="s">
        <v>276</v>
      </c>
      <c r="D26" s="18">
        <v>0</v>
      </c>
      <c r="E26" s="19">
        <v>1.8926999999999999E-2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  <c r="L26" t="s">
        <v>276</v>
      </c>
      <c r="M26" s="5">
        <v>0</v>
      </c>
      <c r="N26" s="69">
        <v>0</v>
      </c>
    </row>
    <row r="27" spans="1:14" ht="15.75" thickBot="1" x14ac:dyDescent="0.3">
      <c r="A27" s="22"/>
      <c r="B27" s="54">
        <v>23</v>
      </c>
      <c r="C27" s="24" t="s">
        <v>277</v>
      </c>
      <c r="D27" s="25">
        <v>0</v>
      </c>
      <c r="E27" s="26">
        <v>2.3999999999999998E-4</v>
      </c>
      <c r="F27" s="26">
        <f t="shared" si="0"/>
        <v>0</v>
      </c>
      <c r="G27" s="26">
        <v>0</v>
      </c>
      <c r="H27" s="26">
        <v>0</v>
      </c>
      <c r="I27" s="27">
        <f t="shared" si="1"/>
        <v>0</v>
      </c>
      <c r="J27" s="28">
        <f t="shared" si="2"/>
        <v>0</v>
      </c>
      <c r="K27" s="4"/>
      <c r="L27" t="s">
        <v>277</v>
      </c>
      <c r="M27" s="5">
        <v>0</v>
      </c>
      <c r="N27" s="69">
        <v>0</v>
      </c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8" width="0" hidden="1" customWidth="1"/>
  </cols>
  <sheetData>
    <row r="1" spans="1:11" ht="15.75" x14ac:dyDescent="0.25">
      <c r="A1" s="48">
        <v>109</v>
      </c>
      <c r="B1" s="47" t="s">
        <v>68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1600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553.60783700000002</v>
      </c>
      <c r="E6" s="12">
        <v>573.73828499999991</v>
      </c>
      <c r="F6" s="12">
        <v>3.1624406999999999</v>
      </c>
      <c r="G6" s="12">
        <v>0</v>
      </c>
      <c r="H6" s="12">
        <v>3.1624406999999999</v>
      </c>
      <c r="I6" s="13">
        <v>0</v>
      </c>
      <c r="J6" s="14">
        <v>5.5119917611912549E-3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6.6934550000000002</v>
      </c>
      <c r="E7" s="36">
        <f ca="1">SUM(E8:OFFSET(E6,MATCH("PROYECTOS",$A$8:$A$50,0),0))</f>
        <v>19.610506999999998</v>
      </c>
      <c r="F7" s="36">
        <f ca="1">SUM(F8:OFFSET(F6,MATCH("PROYECTOS",$A$8:$A$50,0),0))</f>
        <v>2.5144661499999996</v>
      </c>
      <c r="G7" s="36">
        <f ca="1">SUM(G8:OFFSET(G6,MATCH("PROYECTOS",$A$8:$A$50,0),0))</f>
        <v>0</v>
      </c>
      <c r="H7" s="36">
        <f ca="1">SUM(H8:OFFSET(H6,MATCH("PROYECTOS",$A$8:$A$50,0),0))</f>
        <v>2.5144661499999996</v>
      </c>
      <c r="I7" s="37">
        <f ca="1">IFERROR(G7/E7,0)</f>
        <v>0</v>
      </c>
      <c r="J7" s="38">
        <f ca="1">IFERROR(SUM(G7,H7)/E7,0)</f>
        <v>0.12822035401736426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3.4612759999999994</v>
      </c>
      <c r="E8" s="19">
        <v>9.4732350000000007</v>
      </c>
      <c r="F8" s="19">
        <f t="shared" ref="F8:F10" si="0">SUM(G8,H8)</f>
        <v>2.0096225099999998</v>
      </c>
      <c r="G8" s="19">
        <v>0</v>
      </c>
      <c r="H8" s="19">
        <v>2.0096225099999998</v>
      </c>
      <c r="I8" s="20">
        <f t="shared" ref="I8:I11" si="1">IFERROR(G8/E8,0)</f>
        <v>0</v>
      </c>
      <c r="J8" s="21">
        <f t="shared" ref="J8:J11" si="2">IFERROR(SUM(G8,H8)/E8,0)</f>
        <v>0.21213687932369457</v>
      </c>
      <c r="K8" s="4"/>
    </row>
    <row r="9" spans="1:11" ht="25.5" x14ac:dyDescent="0.25">
      <c r="A9" s="15"/>
      <c r="B9" s="17">
        <v>3000585</v>
      </c>
      <c r="C9" s="17" t="s">
        <v>1602</v>
      </c>
      <c r="D9" s="18">
        <v>0.62937200000000004</v>
      </c>
      <c r="E9" s="19">
        <v>0.99490900000000015</v>
      </c>
      <c r="F9" s="19">
        <f t="shared" si="0"/>
        <v>2.9358790000000003E-2</v>
      </c>
      <c r="G9" s="19">
        <v>0</v>
      </c>
      <c r="H9" s="19">
        <v>2.9358790000000003E-2</v>
      </c>
      <c r="I9" s="20">
        <f t="shared" si="1"/>
        <v>0</v>
      </c>
      <c r="J9" s="21">
        <f t="shared" si="2"/>
        <v>2.9509020422973355E-2</v>
      </c>
      <c r="K9" s="4"/>
    </row>
    <row r="10" spans="1:11" ht="76.5" x14ac:dyDescent="0.25">
      <c r="A10" s="15"/>
      <c r="B10" s="17">
        <v>3000667</v>
      </c>
      <c r="C10" s="17" t="s">
        <v>1603</v>
      </c>
      <c r="D10" s="18">
        <v>2.6028069999999999</v>
      </c>
      <c r="E10" s="19">
        <v>9.1423629999999996</v>
      </c>
      <c r="F10" s="19">
        <f t="shared" si="0"/>
        <v>0.47548484999999996</v>
      </c>
      <c r="G10" s="19">
        <v>0</v>
      </c>
      <c r="H10" s="19">
        <v>0.47548484999999996</v>
      </c>
      <c r="I10" s="20">
        <f t="shared" si="1"/>
        <v>0</v>
      </c>
      <c r="J10" s="21">
        <f t="shared" si="2"/>
        <v>5.20089663908554E-2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546.91438200000005</v>
      </c>
      <c r="E11" s="43">
        <f t="shared" ref="E11:H11" ca="1" si="3">OFFSET(E11,-MATCH("PROYECTOS",$A$8:$A$50,0)-1,0)-(OFFSET(E11,-MATCH("PROYECTOS",$A$8:$A$50,0),0))</f>
        <v>554.12777799999992</v>
      </c>
      <c r="F11" s="43">
        <f t="shared" ca="1" si="3"/>
        <v>0.64797455000000026</v>
      </c>
      <c r="G11" s="43">
        <f t="shared" ca="1" si="3"/>
        <v>0</v>
      </c>
      <c r="H11" s="43">
        <f t="shared" ca="1" si="3"/>
        <v>0.64797455000000026</v>
      </c>
      <c r="I11" s="44">
        <f t="shared" ca="1" si="1"/>
        <v>0</v>
      </c>
      <c r="J11" s="45">
        <f t="shared" ca="1" si="2"/>
        <v>1.1693594433015418E-3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1611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25.5" x14ac:dyDescent="0.25">
      <c r="A17" s="15"/>
      <c r="B17" s="17">
        <v>3000585</v>
      </c>
      <c r="C17" s="17" t="s">
        <v>1602</v>
      </c>
      <c r="D17" s="21">
        <v>2.9509020422973355E-2</v>
      </c>
    </row>
    <row r="18" spans="1:4" ht="77.25" thickBot="1" x14ac:dyDescent="0.3">
      <c r="A18" s="22"/>
      <c r="B18" s="24">
        <v>3000667</v>
      </c>
      <c r="C18" s="24" t="s">
        <v>1603</v>
      </c>
      <c r="D18" s="28">
        <v>5.20089663908554E-2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opLeftCell="A27" workbookViewId="0">
      <selection activeCell="G27" sqref="G2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24</v>
      </c>
      <c r="B1" s="48" t="s">
        <v>17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461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492.01025599999997</v>
      </c>
      <c r="E6" s="12">
        <v>532.00461599999994</v>
      </c>
      <c r="F6" s="12">
        <v>43.811099559999974</v>
      </c>
      <c r="G6" s="12">
        <v>0</v>
      </c>
      <c r="H6" s="12">
        <v>43.811099559999974</v>
      </c>
      <c r="I6" s="13">
        <v>0</v>
      </c>
      <c r="J6" s="14">
        <v>8.2350976368220044E-2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344.74029799999983</v>
      </c>
      <c r="E7" s="36">
        <f ca="1">SUM(E8:OFFSET(E6,MATCH("GOBIERNOS REGIONALES",$A$8:$A$50,0),0))</f>
        <v>357.22111499999994</v>
      </c>
      <c r="F7" s="36">
        <f ca="1">SUM(F8:OFFSET(F6,MATCH("GOBIERNOS REGIONALES",$A$8:$A$50,0),0))</f>
        <v>31.752061549999993</v>
      </c>
      <c r="G7" s="36">
        <f ca="1">SUM(G8:OFFSET(G6,MATCH("GOBIERNOS REGIONALES",$A$8:$A$50,0),0))</f>
        <v>0</v>
      </c>
      <c r="H7" s="36">
        <f ca="1">SUM(H8:OFFSET(H6,MATCH("GOBIERNOS REGIONALES",$A$8:$A$50,0),0))</f>
        <v>31.752061549999993</v>
      </c>
      <c r="I7" s="37">
        <f ca="1">IFERROR(G7/E7,0)</f>
        <v>0</v>
      </c>
      <c r="J7" s="38">
        <f ca="1">IFERROR(SUM(G7,H7)/E7,0)</f>
        <v>8.8886295397179974E-2</v>
      </c>
      <c r="K7" s="4"/>
    </row>
    <row r="8" spans="1:11" x14ac:dyDescent="0.25">
      <c r="A8" s="15"/>
      <c r="B8" s="16">
        <v>11</v>
      </c>
      <c r="C8" s="17" t="s">
        <v>113</v>
      </c>
      <c r="D8" s="18">
        <v>77.129789000000002</v>
      </c>
      <c r="E8" s="19">
        <v>77.139289000000005</v>
      </c>
      <c r="F8" s="19">
        <f t="shared" ref="F8:F39" si="0">SUM(G8,H8)</f>
        <v>3.5994399999999996E-2</v>
      </c>
      <c r="G8" s="19">
        <v>0</v>
      </c>
      <c r="H8" s="19">
        <v>3.5994399999999996E-2</v>
      </c>
      <c r="I8" s="20">
        <f t="shared" ref="I8:I39" si="1">IFERROR(G8/E8,0)</f>
        <v>0</v>
      </c>
      <c r="J8" s="21">
        <f t="shared" ref="J8:J39" si="2">IFERROR(SUM(G8,H8)/E8,0)</f>
        <v>4.6661565677640602E-4</v>
      </c>
      <c r="K8" s="4"/>
    </row>
    <row r="9" spans="1:11" x14ac:dyDescent="0.25">
      <c r="A9" s="15"/>
      <c r="B9" s="16">
        <v>131</v>
      </c>
      <c r="C9" s="17" t="s">
        <v>145</v>
      </c>
      <c r="D9" s="18">
        <v>0.39127999999999996</v>
      </c>
      <c r="E9" s="19">
        <v>0.39128000000000002</v>
      </c>
      <c r="F9" s="19">
        <f t="shared" si="0"/>
        <v>3.5082299999999998E-3</v>
      </c>
      <c r="G9" s="19">
        <v>0</v>
      </c>
      <c r="H9" s="19">
        <v>3.5082299999999998E-3</v>
      </c>
      <c r="I9" s="20">
        <f t="shared" si="1"/>
        <v>0</v>
      </c>
      <c r="J9" s="21">
        <f t="shared" si="2"/>
        <v>8.9660345532610909E-3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104.8269309999999</v>
      </c>
      <c r="E10" s="19">
        <v>104.82693099999995</v>
      </c>
      <c r="F10" s="19">
        <f t="shared" si="0"/>
        <v>27.261022999999994</v>
      </c>
      <c r="G10" s="19">
        <v>0</v>
      </c>
      <c r="H10" s="19">
        <v>27.261022999999994</v>
      </c>
      <c r="I10" s="20">
        <f t="shared" si="1"/>
        <v>0</v>
      </c>
      <c r="J10" s="21">
        <f t="shared" si="2"/>
        <v>0.26005743695768418</v>
      </c>
      <c r="K10" s="4"/>
    </row>
    <row r="11" spans="1:11" ht="25.5" x14ac:dyDescent="0.25">
      <c r="A11" s="15"/>
      <c r="B11" s="16">
        <v>136</v>
      </c>
      <c r="C11" s="17" t="s">
        <v>147</v>
      </c>
      <c r="D11" s="18">
        <v>112.72794499999999</v>
      </c>
      <c r="E11" s="19">
        <v>122.49515199999998</v>
      </c>
      <c r="F11" s="19">
        <f t="shared" si="0"/>
        <v>0.99603062999999992</v>
      </c>
      <c r="G11" s="19">
        <v>0</v>
      </c>
      <c r="H11" s="19">
        <v>0.99603062999999992</v>
      </c>
      <c r="I11" s="20">
        <f t="shared" si="1"/>
        <v>0</v>
      </c>
      <c r="J11" s="21">
        <f t="shared" si="2"/>
        <v>8.131184081472875E-3</v>
      </c>
      <c r="K11" s="4"/>
    </row>
    <row r="12" spans="1:11" ht="25.5" x14ac:dyDescent="0.25">
      <c r="A12" s="15"/>
      <c r="B12" s="16">
        <v>137</v>
      </c>
      <c r="C12" s="17" t="s">
        <v>148</v>
      </c>
      <c r="D12" s="18">
        <v>49.664352999999977</v>
      </c>
      <c r="E12" s="19">
        <v>52.368462999999991</v>
      </c>
      <c r="F12" s="19">
        <f t="shared" si="0"/>
        <v>3.4555052899999992</v>
      </c>
      <c r="G12" s="19">
        <v>0</v>
      </c>
      <c r="H12" s="19">
        <v>3.4555052899999992</v>
      </c>
      <c r="I12" s="20">
        <f t="shared" si="1"/>
        <v>0</v>
      </c>
      <c r="J12" s="21">
        <f t="shared" si="2"/>
        <v>6.5984470271735873E-2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147.24995799999994</v>
      </c>
      <c r="E13" s="36">
        <f ca="1">SUM(E14:OFFSET(E12,(MATCH("GOBIERNOS LOCALES",$A$8:$A$50,0)-MATCH("GOBIERNOS REGIONALES",$A$8:$A$50,0)),0))</f>
        <v>174.633501</v>
      </c>
      <c r="F13" s="36">
        <f ca="1">SUM(F14:OFFSET(F12,(MATCH("GOBIERNOS LOCALES",$A$8:$A$50,0)-MATCH("GOBIERNOS REGIONALES",$A$8:$A$50,0)),0))</f>
        <v>12.059038009999998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12.059038009999998</v>
      </c>
      <c r="I13" s="37">
        <f t="shared" ca="1" si="1"/>
        <v>0</v>
      </c>
      <c r="J13" s="38">
        <f t="shared" ca="1" si="2"/>
        <v>6.9053405795260314E-2</v>
      </c>
      <c r="K13" s="4"/>
    </row>
    <row r="14" spans="1:11" x14ac:dyDescent="0.25">
      <c r="A14" s="15"/>
      <c r="B14" s="16">
        <v>440</v>
      </c>
      <c r="C14" s="17" t="s">
        <v>212</v>
      </c>
      <c r="D14" s="18">
        <v>0.82994599999999985</v>
      </c>
      <c r="E14" s="19">
        <v>1.2713109999999994</v>
      </c>
      <c r="F14" s="19">
        <f t="shared" si="0"/>
        <v>3.5841159999999997E-2</v>
      </c>
      <c r="G14" s="19">
        <v>0</v>
      </c>
      <c r="H14" s="19">
        <v>3.5841159999999997E-2</v>
      </c>
      <c r="I14" s="20">
        <f t="shared" si="1"/>
        <v>0</v>
      </c>
      <c r="J14" s="21">
        <f t="shared" si="2"/>
        <v>2.8192283398790707E-2</v>
      </c>
      <c r="K14" s="4"/>
    </row>
    <row r="15" spans="1:11" x14ac:dyDescent="0.25">
      <c r="A15" s="15"/>
      <c r="B15" s="16">
        <v>441</v>
      </c>
      <c r="C15" s="17" t="s">
        <v>213</v>
      </c>
      <c r="D15" s="18">
        <v>2.5020260000000003</v>
      </c>
      <c r="E15" s="19">
        <v>2.9013810000000007</v>
      </c>
      <c r="F15" s="19">
        <f t="shared" si="0"/>
        <v>0.21367121</v>
      </c>
      <c r="G15" s="19">
        <v>0</v>
      </c>
      <c r="H15" s="19">
        <v>0.21367121</v>
      </c>
      <c r="I15" s="20">
        <f t="shared" si="1"/>
        <v>0</v>
      </c>
      <c r="J15" s="21">
        <f t="shared" si="2"/>
        <v>7.3644657492414806E-2</v>
      </c>
      <c r="K15" s="4"/>
    </row>
    <row r="16" spans="1:11" x14ac:dyDescent="0.25">
      <c r="A16" s="15"/>
      <c r="B16" s="16">
        <v>442</v>
      </c>
      <c r="C16" s="17" t="s">
        <v>214</v>
      </c>
      <c r="D16" s="18">
        <v>4.3538039999999993</v>
      </c>
      <c r="E16" s="19">
        <v>5.1688710000000002</v>
      </c>
      <c r="F16" s="19">
        <f t="shared" si="0"/>
        <v>0.34670801999999995</v>
      </c>
      <c r="G16" s="19">
        <v>0</v>
      </c>
      <c r="H16" s="19">
        <v>0.34670801999999995</v>
      </c>
      <c r="I16" s="20">
        <f t="shared" si="1"/>
        <v>0</v>
      </c>
      <c r="J16" s="21">
        <f t="shared" si="2"/>
        <v>6.707616034526688E-2</v>
      </c>
      <c r="K16" s="4"/>
    </row>
    <row r="17" spans="1:11" x14ac:dyDescent="0.25">
      <c r="A17" s="15"/>
      <c r="B17" s="16">
        <v>443</v>
      </c>
      <c r="C17" s="17" t="s">
        <v>215</v>
      </c>
      <c r="D17" s="18">
        <v>19.861684999999998</v>
      </c>
      <c r="E17" s="19">
        <v>22.184085000000003</v>
      </c>
      <c r="F17" s="19">
        <f t="shared" si="0"/>
        <v>1.7175206499999998</v>
      </c>
      <c r="G17" s="19">
        <v>0</v>
      </c>
      <c r="H17" s="19">
        <v>1.7175206499999998</v>
      </c>
      <c r="I17" s="20">
        <f t="shared" si="1"/>
        <v>0</v>
      </c>
      <c r="J17" s="21">
        <f t="shared" si="2"/>
        <v>7.7421297745658632E-2</v>
      </c>
      <c r="K17" s="4"/>
    </row>
    <row r="18" spans="1:11" x14ac:dyDescent="0.25">
      <c r="A18" s="15"/>
      <c r="B18" s="16">
        <v>444</v>
      </c>
      <c r="C18" s="17" t="s">
        <v>216</v>
      </c>
      <c r="D18" s="18">
        <v>5.3325419999999966</v>
      </c>
      <c r="E18" s="19">
        <v>7.5478239999999994</v>
      </c>
      <c r="F18" s="19">
        <f t="shared" si="0"/>
        <v>0.49361627000000002</v>
      </c>
      <c r="G18" s="19">
        <v>0</v>
      </c>
      <c r="H18" s="19">
        <v>0.49361627000000002</v>
      </c>
      <c r="I18" s="20">
        <f t="shared" si="1"/>
        <v>0</v>
      </c>
      <c r="J18" s="21">
        <f t="shared" si="2"/>
        <v>6.5398487034143887E-2</v>
      </c>
      <c r="K18" s="4"/>
    </row>
    <row r="19" spans="1:11" x14ac:dyDescent="0.25">
      <c r="A19" s="15"/>
      <c r="B19" s="16">
        <v>445</v>
      </c>
      <c r="C19" s="17" t="s">
        <v>217</v>
      </c>
      <c r="D19" s="18">
        <v>8.7987290000000016</v>
      </c>
      <c r="E19" s="19">
        <v>11.142514000000006</v>
      </c>
      <c r="F19" s="19">
        <f t="shared" si="0"/>
        <v>0.73156422999999993</v>
      </c>
      <c r="G19" s="19">
        <v>0</v>
      </c>
      <c r="H19" s="19">
        <v>0.73156422999999993</v>
      </c>
      <c r="I19" s="20">
        <f t="shared" si="1"/>
        <v>0</v>
      </c>
      <c r="J19" s="21">
        <f t="shared" si="2"/>
        <v>6.5655221972348396E-2</v>
      </c>
      <c r="K19" s="4"/>
    </row>
    <row r="20" spans="1:11" x14ac:dyDescent="0.25">
      <c r="A20" s="15"/>
      <c r="B20" s="16">
        <v>446</v>
      </c>
      <c r="C20" s="17" t="s">
        <v>218</v>
      </c>
      <c r="D20" s="18">
        <v>8.5676150000000089</v>
      </c>
      <c r="E20" s="19">
        <v>9.6482710000000065</v>
      </c>
      <c r="F20" s="19">
        <f t="shared" si="0"/>
        <v>0.84045110000000001</v>
      </c>
      <c r="G20" s="19">
        <v>0</v>
      </c>
      <c r="H20" s="19">
        <v>0.84045110000000001</v>
      </c>
      <c r="I20" s="20">
        <f t="shared" si="1"/>
        <v>0</v>
      </c>
      <c r="J20" s="21">
        <f t="shared" si="2"/>
        <v>8.7108985641054182E-2</v>
      </c>
      <c r="K20" s="4"/>
    </row>
    <row r="21" spans="1:11" x14ac:dyDescent="0.25">
      <c r="A21" s="15"/>
      <c r="B21" s="16">
        <v>447</v>
      </c>
      <c r="C21" s="17" t="s">
        <v>219</v>
      </c>
      <c r="D21" s="18">
        <v>1.6214439999999997</v>
      </c>
      <c r="E21" s="19">
        <v>3.0900859999999999</v>
      </c>
      <c r="F21" s="19">
        <f t="shared" si="0"/>
        <v>0.21219509999999997</v>
      </c>
      <c r="G21" s="19">
        <v>0</v>
      </c>
      <c r="H21" s="19">
        <v>0.21219509999999997</v>
      </c>
      <c r="I21" s="20">
        <f t="shared" si="1"/>
        <v>0</v>
      </c>
      <c r="J21" s="21">
        <f t="shared" si="2"/>
        <v>6.8669642204132825E-2</v>
      </c>
      <c r="K21" s="4"/>
    </row>
    <row r="22" spans="1:11" x14ac:dyDescent="0.25">
      <c r="A22" s="15"/>
      <c r="B22" s="16">
        <v>448</v>
      </c>
      <c r="C22" s="17" t="s">
        <v>220</v>
      </c>
      <c r="D22" s="18">
        <v>3.5825099999999992</v>
      </c>
      <c r="E22" s="19">
        <v>4.495540000000001</v>
      </c>
      <c r="F22" s="19">
        <f t="shared" si="0"/>
        <v>0.24401748000000006</v>
      </c>
      <c r="G22" s="19">
        <v>0</v>
      </c>
      <c r="H22" s="19">
        <v>0.24401748000000006</v>
      </c>
      <c r="I22" s="20">
        <f t="shared" si="1"/>
        <v>0</v>
      </c>
      <c r="J22" s="21">
        <f t="shared" si="2"/>
        <v>5.427990408271309E-2</v>
      </c>
      <c r="K22" s="4"/>
    </row>
    <row r="23" spans="1:11" x14ac:dyDescent="0.25">
      <c r="A23" s="15"/>
      <c r="B23" s="16">
        <v>449</v>
      </c>
      <c r="C23" s="17" t="s">
        <v>221</v>
      </c>
      <c r="D23" s="18">
        <v>5.5993929999999974</v>
      </c>
      <c r="E23" s="19">
        <v>6.054395999999997</v>
      </c>
      <c r="F23" s="19">
        <f t="shared" si="0"/>
        <v>0.43368929999999994</v>
      </c>
      <c r="G23" s="19">
        <v>0</v>
      </c>
      <c r="H23" s="19">
        <v>0.43368929999999994</v>
      </c>
      <c r="I23" s="20">
        <f t="shared" si="1"/>
        <v>0</v>
      </c>
      <c r="J23" s="21">
        <f t="shared" si="2"/>
        <v>7.1632133081483293E-2</v>
      </c>
      <c r="K23" s="4"/>
    </row>
    <row r="24" spans="1:11" x14ac:dyDescent="0.25">
      <c r="A24" s="15"/>
      <c r="B24" s="16">
        <v>450</v>
      </c>
      <c r="C24" s="17" t="s">
        <v>222</v>
      </c>
      <c r="D24" s="18">
        <v>3.1780059999999977</v>
      </c>
      <c r="E24" s="19">
        <v>9.1699139999999986</v>
      </c>
      <c r="F24" s="19">
        <f t="shared" si="0"/>
        <v>0.21382713000000003</v>
      </c>
      <c r="G24" s="19">
        <v>0</v>
      </c>
      <c r="H24" s="19">
        <v>0.21382713000000003</v>
      </c>
      <c r="I24" s="20">
        <f t="shared" si="1"/>
        <v>0</v>
      </c>
      <c r="J24" s="21">
        <f t="shared" si="2"/>
        <v>2.331833537370144E-2</v>
      </c>
      <c r="K24" s="4"/>
    </row>
    <row r="25" spans="1:11" x14ac:dyDescent="0.25">
      <c r="A25" s="15"/>
      <c r="B25" s="16">
        <v>451</v>
      </c>
      <c r="C25" s="17" t="s">
        <v>223</v>
      </c>
      <c r="D25" s="18">
        <v>14.023</v>
      </c>
      <c r="E25" s="19">
        <v>15.116001999999996</v>
      </c>
      <c r="F25" s="19">
        <f t="shared" si="0"/>
        <v>1.1355269800000001</v>
      </c>
      <c r="G25" s="19">
        <v>0</v>
      </c>
      <c r="H25" s="19">
        <v>1.1355269800000001</v>
      </c>
      <c r="I25" s="20">
        <f t="shared" si="1"/>
        <v>0</v>
      </c>
      <c r="J25" s="21">
        <f t="shared" si="2"/>
        <v>7.5120854045930954E-2</v>
      </c>
      <c r="K25" s="4"/>
    </row>
    <row r="26" spans="1:11" x14ac:dyDescent="0.25">
      <c r="A26" s="15"/>
      <c r="B26" s="16">
        <v>452</v>
      </c>
      <c r="C26" s="17" t="s">
        <v>224</v>
      </c>
      <c r="D26" s="18">
        <v>18.711349999999985</v>
      </c>
      <c r="E26" s="19">
        <v>19.707857999999987</v>
      </c>
      <c r="F26" s="19">
        <f t="shared" si="0"/>
        <v>1.7480758299999999</v>
      </c>
      <c r="G26" s="19">
        <v>0</v>
      </c>
      <c r="H26" s="19">
        <v>1.7480758299999999</v>
      </c>
      <c r="I26" s="20">
        <f t="shared" si="1"/>
        <v>0</v>
      </c>
      <c r="J26" s="21">
        <f t="shared" si="2"/>
        <v>8.8699432987593127E-2</v>
      </c>
      <c r="K26" s="4"/>
    </row>
    <row r="27" spans="1:11" x14ac:dyDescent="0.25">
      <c r="A27" s="15"/>
      <c r="B27" s="16">
        <v>453</v>
      </c>
      <c r="C27" s="17" t="s">
        <v>225</v>
      </c>
      <c r="D27" s="18">
        <v>6.4868119999999978</v>
      </c>
      <c r="E27" s="19">
        <v>8.0575069999999993</v>
      </c>
      <c r="F27" s="19">
        <f t="shared" si="0"/>
        <v>0.47015249999999992</v>
      </c>
      <c r="G27" s="19">
        <v>0</v>
      </c>
      <c r="H27" s="19">
        <v>0.47015249999999992</v>
      </c>
      <c r="I27" s="20">
        <f t="shared" si="1"/>
        <v>0</v>
      </c>
      <c r="J27" s="21">
        <f t="shared" si="2"/>
        <v>5.8349623524993517E-2</v>
      </c>
      <c r="K27" s="4"/>
    </row>
    <row r="28" spans="1:11" x14ac:dyDescent="0.25">
      <c r="A28" s="15"/>
      <c r="B28" s="16">
        <v>454</v>
      </c>
      <c r="C28" s="17" t="s">
        <v>226</v>
      </c>
      <c r="D28" s="18">
        <v>1.0927549999999999</v>
      </c>
      <c r="E28" s="19">
        <v>1.134439</v>
      </c>
      <c r="F28" s="19">
        <f t="shared" si="0"/>
        <v>5.3741320000000002E-2</v>
      </c>
      <c r="G28" s="19">
        <v>0</v>
      </c>
      <c r="H28" s="19">
        <v>5.3741320000000002E-2</v>
      </c>
      <c r="I28" s="20">
        <f t="shared" si="1"/>
        <v>0</v>
      </c>
      <c r="J28" s="21">
        <f t="shared" si="2"/>
        <v>4.7372595617745865E-2</v>
      </c>
      <c r="K28" s="4"/>
    </row>
    <row r="29" spans="1:11" x14ac:dyDescent="0.25">
      <c r="A29" s="15"/>
      <c r="B29" s="16">
        <v>455</v>
      </c>
      <c r="C29" s="17" t="s">
        <v>227</v>
      </c>
      <c r="D29" s="18">
        <v>0.54631500000000011</v>
      </c>
      <c r="E29" s="19">
        <v>0.71467000000000014</v>
      </c>
      <c r="F29" s="19">
        <f t="shared" si="0"/>
        <v>4.297136E-2</v>
      </c>
      <c r="G29" s="19">
        <v>0</v>
      </c>
      <c r="H29" s="19">
        <v>4.297136E-2</v>
      </c>
      <c r="I29" s="20">
        <f t="shared" si="1"/>
        <v>0</v>
      </c>
      <c r="J29" s="21">
        <f t="shared" si="2"/>
        <v>6.0127555375208128E-2</v>
      </c>
      <c r="K29" s="4"/>
    </row>
    <row r="30" spans="1:11" x14ac:dyDescent="0.25">
      <c r="A30" s="15"/>
      <c r="B30" s="16">
        <v>456</v>
      </c>
      <c r="C30" s="17" t="s">
        <v>228</v>
      </c>
      <c r="D30" s="18">
        <v>0.68796400000000002</v>
      </c>
      <c r="E30" s="19">
        <v>0.75639600000000007</v>
      </c>
      <c r="F30" s="19">
        <f t="shared" si="0"/>
        <v>1.5096099999999999E-2</v>
      </c>
      <c r="G30" s="19">
        <v>0</v>
      </c>
      <c r="H30" s="19">
        <v>1.5096099999999999E-2</v>
      </c>
      <c r="I30" s="20">
        <f t="shared" si="1"/>
        <v>0</v>
      </c>
      <c r="J30" s="21">
        <f t="shared" si="2"/>
        <v>1.995793208848275E-2</v>
      </c>
      <c r="K30" s="4"/>
    </row>
    <row r="31" spans="1:11" x14ac:dyDescent="0.25">
      <c r="A31" s="15"/>
      <c r="B31" s="16">
        <v>457</v>
      </c>
      <c r="C31" s="17" t="s">
        <v>229</v>
      </c>
      <c r="D31" s="18">
        <v>2.7966249999999993</v>
      </c>
      <c r="E31" s="19">
        <v>4.0864309999999993</v>
      </c>
      <c r="F31" s="19">
        <f t="shared" si="0"/>
        <v>0.10558900000000002</v>
      </c>
      <c r="G31" s="19">
        <v>0</v>
      </c>
      <c r="H31" s="19">
        <v>0.10558900000000002</v>
      </c>
      <c r="I31" s="20">
        <f t="shared" si="1"/>
        <v>0</v>
      </c>
      <c r="J31" s="21">
        <f t="shared" si="2"/>
        <v>2.5838928884398156E-2</v>
      </c>
      <c r="K31" s="4"/>
    </row>
    <row r="32" spans="1:11" x14ac:dyDescent="0.25">
      <c r="A32" s="15"/>
      <c r="B32" s="16">
        <v>458</v>
      </c>
      <c r="C32" s="17" t="s">
        <v>230</v>
      </c>
      <c r="D32" s="18">
        <v>7.2499929999999946</v>
      </c>
      <c r="E32" s="19">
        <v>8.1853319999999936</v>
      </c>
      <c r="F32" s="19">
        <f t="shared" si="0"/>
        <v>0.54917740000000004</v>
      </c>
      <c r="G32" s="19">
        <v>0</v>
      </c>
      <c r="H32" s="19">
        <v>0.54917740000000004</v>
      </c>
      <c r="I32" s="20">
        <f t="shared" si="1"/>
        <v>0</v>
      </c>
      <c r="J32" s="21">
        <f t="shared" si="2"/>
        <v>6.7092868071814374E-2</v>
      </c>
      <c r="K32" s="4"/>
    </row>
    <row r="33" spans="1:11" x14ac:dyDescent="0.25">
      <c r="A33" s="15"/>
      <c r="B33" s="16">
        <v>459</v>
      </c>
      <c r="C33" s="17" t="s">
        <v>231</v>
      </c>
      <c r="D33" s="18">
        <v>6.6437160000000022</v>
      </c>
      <c r="E33" s="19">
        <v>7.4981190000000009</v>
      </c>
      <c r="F33" s="19">
        <f t="shared" si="0"/>
        <v>0.54713961</v>
      </c>
      <c r="G33" s="19">
        <v>0</v>
      </c>
      <c r="H33" s="19">
        <v>0.54713961</v>
      </c>
      <c r="I33" s="20">
        <f t="shared" si="1"/>
        <v>0</v>
      </c>
      <c r="J33" s="21">
        <f t="shared" si="2"/>
        <v>7.2970248938433749E-2</v>
      </c>
      <c r="K33" s="4"/>
    </row>
    <row r="34" spans="1:11" x14ac:dyDescent="0.25">
      <c r="A34" s="15"/>
      <c r="B34" s="16">
        <v>460</v>
      </c>
      <c r="C34" s="17" t="s">
        <v>232</v>
      </c>
      <c r="D34" s="18">
        <v>1.6467349999999998</v>
      </c>
      <c r="E34" s="19">
        <v>1.8267349999999998</v>
      </c>
      <c r="F34" s="19">
        <f t="shared" si="0"/>
        <v>0.11125386</v>
      </c>
      <c r="G34" s="19">
        <v>0</v>
      </c>
      <c r="H34" s="19">
        <v>0.11125386</v>
      </c>
      <c r="I34" s="20">
        <f t="shared" si="1"/>
        <v>0</v>
      </c>
      <c r="J34" s="21">
        <f t="shared" si="2"/>
        <v>6.0903119500091696E-2</v>
      </c>
      <c r="K34" s="4"/>
    </row>
    <row r="35" spans="1:11" x14ac:dyDescent="0.25">
      <c r="A35" s="15"/>
      <c r="B35" s="16">
        <v>461</v>
      </c>
      <c r="C35" s="17" t="s">
        <v>233</v>
      </c>
      <c r="D35" s="18">
        <v>4.0052719999999997</v>
      </c>
      <c r="E35" s="19">
        <v>4.1052719999999994</v>
      </c>
      <c r="F35" s="19">
        <f t="shared" si="0"/>
        <v>0.20738973999999999</v>
      </c>
      <c r="G35" s="19">
        <v>0</v>
      </c>
      <c r="H35" s="19">
        <v>0.20738973999999999</v>
      </c>
      <c r="I35" s="20">
        <f t="shared" si="1"/>
        <v>0</v>
      </c>
      <c r="J35" s="21">
        <f t="shared" si="2"/>
        <v>5.0517904781948682E-2</v>
      </c>
      <c r="K35" s="4"/>
    </row>
    <row r="36" spans="1:11" x14ac:dyDescent="0.25">
      <c r="A36" s="15"/>
      <c r="B36" s="16">
        <v>462</v>
      </c>
      <c r="C36" s="17" t="s">
        <v>234</v>
      </c>
      <c r="D36" s="18">
        <v>2.8717729999999988</v>
      </c>
      <c r="E36" s="19">
        <v>3.0248339999999989</v>
      </c>
      <c r="F36" s="19">
        <f t="shared" si="0"/>
        <v>0.44355673999999989</v>
      </c>
      <c r="G36" s="19">
        <v>0</v>
      </c>
      <c r="H36" s="19">
        <v>0.44355673999999989</v>
      </c>
      <c r="I36" s="20">
        <f t="shared" si="1"/>
        <v>0</v>
      </c>
      <c r="J36" s="21">
        <f t="shared" si="2"/>
        <v>0.1466383742049977</v>
      </c>
      <c r="K36" s="4"/>
    </row>
    <row r="37" spans="1:11" x14ac:dyDescent="0.25">
      <c r="A37" s="15"/>
      <c r="B37" s="16">
        <v>463</v>
      </c>
      <c r="C37" s="17" t="s">
        <v>235</v>
      </c>
      <c r="D37" s="18">
        <v>6.6690970000000025</v>
      </c>
      <c r="E37" s="19">
        <v>7.4221030000000026</v>
      </c>
      <c r="F37" s="19">
        <f t="shared" si="0"/>
        <v>0.43607532000000004</v>
      </c>
      <c r="G37" s="19">
        <v>0</v>
      </c>
      <c r="H37" s="19">
        <v>0.43607532000000004</v>
      </c>
      <c r="I37" s="20">
        <f t="shared" si="1"/>
        <v>0</v>
      </c>
      <c r="J37" s="21">
        <f t="shared" si="2"/>
        <v>5.8753606626046541E-2</v>
      </c>
      <c r="K37" s="4"/>
    </row>
    <row r="38" spans="1:11" x14ac:dyDescent="0.25">
      <c r="A38" s="15"/>
      <c r="B38" s="16">
        <v>464</v>
      </c>
      <c r="C38" s="17" t="s">
        <v>236</v>
      </c>
      <c r="D38" s="18">
        <v>9.5908509999999971</v>
      </c>
      <c r="E38" s="19">
        <v>10.323609999999997</v>
      </c>
      <c r="F38" s="19">
        <f t="shared" si="0"/>
        <v>0.71019060000000023</v>
      </c>
      <c r="G38" s="19">
        <v>0</v>
      </c>
      <c r="H38" s="19">
        <v>0.71019060000000023</v>
      </c>
      <c r="I38" s="20">
        <f t="shared" si="1"/>
        <v>0</v>
      </c>
      <c r="J38" s="21">
        <f t="shared" si="2"/>
        <v>6.8792854437546597E-2</v>
      </c>
      <c r="K38" s="4"/>
    </row>
    <row r="39" spans="1:11" ht="15.75" thickBot="1" x14ac:dyDescent="0.3">
      <c r="A39" s="39" t="s">
        <v>238</v>
      </c>
      <c r="B39" s="56"/>
      <c r="C39" s="41"/>
      <c r="D39" s="42">
        <v>0.02</v>
      </c>
      <c r="E39" s="43">
        <v>0.15</v>
      </c>
      <c r="F39" s="43">
        <f t="shared" si="0"/>
        <v>0</v>
      </c>
      <c r="G39" s="43">
        <v>0</v>
      </c>
      <c r="H39" s="43">
        <v>0</v>
      </c>
      <c r="I39" s="44">
        <f t="shared" si="1"/>
        <v>0</v>
      </c>
      <c r="J39" s="45">
        <f t="shared" si="2"/>
        <v>0</v>
      </c>
      <c r="K39" s="4"/>
    </row>
    <row r="40" spans="1:11" x14ac:dyDescent="0.25">
      <c r="D40" s="5"/>
      <c r="E40" s="5"/>
      <c r="F40" s="5"/>
      <c r="G40" s="5"/>
      <c r="H40" s="5"/>
      <c r="I40" s="4"/>
      <c r="J40" s="4"/>
      <c r="K40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109</v>
      </c>
      <c r="B1" s="47" t="s">
        <v>68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1601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553.60783700000002</v>
      </c>
      <c r="I6" s="12">
        <v>573.73828499999991</v>
      </c>
      <c r="J6" s="12">
        <v>3.1624406999999999</v>
      </c>
      <c r="K6" s="12">
        <v>0</v>
      </c>
      <c r="L6" s="12">
        <v>3.1624406999999999</v>
      </c>
      <c r="M6" s="13">
        <v>0</v>
      </c>
      <c r="N6" s="14">
        <v>5.5119917611912549E-3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6.6934549999999993</v>
      </c>
      <c r="I7" s="36">
        <f ca="1">SUM(I8:OFFSET(I6,MATCH("PROYECTOS",$A$8:$A$50,0),0))</f>
        <v>19.610506999999998</v>
      </c>
      <c r="J7" s="36">
        <f ca="1">SUM(J8:OFFSET(J6,MATCH("PROYECTOS",$A$8:$A$50,0),0))</f>
        <v>2.5144661499999992</v>
      </c>
      <c r="K7" s="36">
        <f ca="1">SUM(K8:OFFSET(K6,MATCH("PROYECTOS",$A$8:$A$50,0),0))</f>
        <v>0</v>
      </c>
      <c r="L7" s="36">
        <f ca="1">SUM(L8:OFFSET(L6,MATCH("PROYECTOS",$A$8:$A$50,0),0))</f>
        <v>2.5144661499999992</v>
      </c>
      <c r="M7" s="37">
        <f ca="1">IFERROR(K7/I7,0)</f>
        <v>0</v>
      </c>
      <c r="N7" s="38">
        <f ca="1">IFERROR(SUM(K7,L7)/I7,0)</f>
        <v>0.12822035401736423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3.4612759999999994</v>
      </c>
      <c r="I8" s="19">
        <v>9.4732350000000007</v>
      </c>
      <c r="J8" s="19">
        <f t="shared" ref="J8:J14" si="0">SUM(K8,L8)</f>
        <v>2.0096225099999998</v>
      </c>
      <c r="K8" s="19">
        <v>0</v>
      </c>
      <c r="L8" s="19">
        <v>2.0096225099999998</v>
      </c>
      <c r="M8" s="20">
        <f t="shared" ref="M8:M15" si="1">IFERROR(K8/I8,0)</f>
        <v>0</v>
      </c>
      <c r="N8" s="21">
        <f t="shared" ref="N8:N15" si="2">IFERROR(SUM(K8,L8)/I8,0)</f>
        <v>0.21213687932369457</v>
      </c>
      <c r="O8" s="68">
        <v>0.24955282000000001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5004346</v>
      </c>
      <c r="C9" s="17" t="s">
        <v>1604</v>
      </c>
      <c r="D9" s="66">
        <v>3000585</v>
      </c>
      <c r="E9" s="17" t="s">
        <v>1602</v>
      </c>
      <c r="F9" s="67">
        <v>215</v>
      </c>
      <c r="G9" s="17" t="s">
        <v>689</v>
      </c>
      <c r="H9" s="18">
        <v>0.228186</v>
      </c>
      <c r="I9" s="19">
        <v>0.228186</v>
      </c>
      <c r="J9" s="19">
        <f t="shared" si="0"/>
        <v>1.6506340000000001E-2</v>
      </c>
      <c r="K9" s="19">
        <v>0</v>
      </c>
      <c r="L9" s="19">
        <v>1.6506340000000001E-2</v>
      </c>
      <c r="M9" s="20">
        <f t="shared" si="1"/>
        <v>0</v>
      </c>
      <c r="N9" s="21">
        <f t="shared" si="2"/>
        <v>7.2337216130700405E-2</v>
      </c>
      <c r="O9" s="68">
        <v>1.6201239999999999E-2</v>
      </c>
      <c r="P9" s="19">
        <v>0</v>
      </c>
      <c r="Q9" s="21">
        <f t="shared" ref="Q9:Q14" si="3">IFERROR(P9/O9,0)</f>
        <v>0</v>
      </c>
    </row>
    <row r="10" spans="1:17" ht="38.25" x14ac:dyDescent="0.25">
      <c r="A10" s="15"/>
      <c r="B10" s="17">
        <v>5004347</v>
      </c>
      <c r="C10" s="17" t="s">
        <v>1605</v>
      </c>
      <c r="D10" s="66">
        <v>3000585</v>
      </c>
      <c r="E10" s="17" t="s">
        <v>1602</v>
      </c>
      <c r="F10" s="67">
        <v>215</v>
      </c>
      <c r="G10" s="17" t="s">
        <v>689</v>
      </c>
      <c r="H10" s="18">
        <v>0.40118599999999999</v>
      </c>
      <c r="I10" s="19">
        <v>0.76672300000000015</v>
      </c>
      <c r="J10" s="19">
        <f t="shared" si="0"/>
        <v>1.2852450000000001E-2</v>
      </c>
      <c r="K10" s="19">
        <v>0</v>
      </c>
      <c r="L10" s="19">
        <v>1.2852450000000001E-2</v>
      </c>
      <c r="M10" s="20">
        <f t="shared" si="1"/>
        <v>0</v>
      </c>
      <c r="N10" s="21">
        <f t="shared" si="2"/>
        <v>1.6762833513537481E-2</v>
      </c>
      <c r="O10" s="68">
        <v>0.10094172</v>
      </c>
      <c r="P10" s="19">
        <v>0</v>
      </c>
      <c r="Q10" s="21">
        <f t="shared" si="3"/>
        <v>0</v>
      </c>
    </row>
    <row r="11" spans="1:17" ht="76.5" x14ac:dyDescent="0.25">
      <c r="A11" s="15"/>
      <c r="B11" s="17">
        <v>5004350</v>
      </c>
      <c r="C11" s="17" t="s">
        <v>1606</v>
      </c>
      <c r="D11" s="66">
        <v>3000667</v>
      </c>
      <c r="E11" s="17" t="s">
        <v>1603</v>
      </c>
      <c r="F11" s="67">
        <v>215</v>
      </c>
      <c r="G11" s="17" t="s">
        <v>689</v>
      </c>
      <c r="H11" s="18">
        <v>0.21789199999999997</v>
      </c>
      <c r="I11" s="19">
        <v>0.20289199999999996</v>
      </c>
      <c r="J11" s="19">
        <f t="shared" si="0"/>
        <v>7.07129E-3</v>
      </c>
      <c r="K11" s="19">
        <v>0</v>
      </c>
      <c r="L11" s="19">
        <v>7.07129E-3</v>
      </c>
      <c r="M11" s="20">
        <f t="shared" si="1"/>
        <v>0</v>
      </c>
      <c r="N11" s="21">
        <f t="shared" si="2"/>
        <v>3.4852483094454198E-2</v>
      </c>
      <c r="O11" s="68">
        <v>6.8142699999999999E-3</v>
      </c>
      <c r="P11" s="19">
        <v>0</v>
      </c>
      <c r="Q11" s="21">
        <f t="shared" si="3"/>
        <v>0</v>
      </c>
    </row>
    <row r="12" spans="1:17" ht="76.5" x14ac:dyDescent="0.25">
      <c r="A12" s="15"/>
      <c r="B12" s="17">
        <v>5005063</v>
      </c>
      <c r="C12" s="17" t="s">
        <v>1607</v>
      </c>
      <c r="D12" s="66">
        <v>3000667</v>
      </c>
      <c r="E12" s="17" t="s">
        <v>1603</v>
      </c>
      <c r="F12" s="67">
        <v>36</v>
      </c>
      <c r="G12" s="17" t="s">
        <v>537</v>
      </c>
      <c r="H12" s="18">
        <v>0.62246500000000005</v>
      </c>
      <c r="I12" s="19">
        <v>0.53764499999999993</v>
      </c>
      <c r="J12" s="19">
        <f t="shared" si="0"/>
        <v>0.12475360000000001</v>
      </c>
      <c r="K12" s="19">
        <v>0</v>
      </c>
      <c r="L12" s="19">
        <v>0.12475360000000001</v>
      </c>
      <c r="M12" s="20">
        <f t="shared" si="1"/>
        <v>0</v>
      </c>
      <c r="N12" s="21">
        <f t="shared" si="2"/>
        <v>0.23203712486864014</v>
      </c>
      <c r="O12" s="68">
        <v>1.4872E-2</v>
      </c>
      <c r="P12" s="19">
        <v>0</v>
      </c>
      <c r="Q12" s="21">
        <f t="shared" si="3"/>
        <v>0</v>
      </c>
    </row>
    <row r="13" spans="1:17" ht="76.5" x14ac:dyDescent="0.25">
      <c r="A13" s="15"/>
      <c r="B13" s="17">
        <v>5005457</v>
      </c>
      <c r="C13" s="17" t="s">
        <v>1608</v>
      </c>
      <c r="D13" s="66">
        <v>3000667</v>
      </c>
      <c r="E13" s="17" t="s">
        <v>1603</v>
      </c>
      <c r="F13" s="67">
        <v>455</v>
      </c>
      <c r="G13" s="17" t="s">
        <v>1434</v>
      </c>
      <c r="H13" s="18">
        <v>0.105</v>
      </c>
      <c r="I13" s="19">
        <v>6.7143759999999988</v>
      </c>
      <c r="J13" s="19">
        <f t="shared" si="0"/>
        <v>0.20155224999999999</v>
      </c>
      <c r="K13" s="19">
        <v>0</v>
      </c>
      <c r="L13" s="19">
        <v>0.20155224999999999</v>
      </c>
      <c r="M13" s="20">
        <f t="shared" si="1"/>
        <v>0</v>
      </c>
      <c r="N13" s="21">
        <f t="shared" si="2"/>
        <v>3.0018016566245326E-2</v>
      </c>
      <c r="O13" s="68">
        <v>0.4629374</v>
      </c>
      <c r="P13" s="19">
        <v>0</v>
      </c>
      <c r="Q13" s="21">
        <f t="shared" si="3"/>
        <v>0</v>
      </c>
    </row>
    <row r="14" spans="1:17" ht="76.5" x14ac:dyDescent="0.25">
      <c r="A14" s="15"/>
      <c r="B14" s="17">
        <v>5005615</v>
      </c>
      <c r="C14" s="17" t="s">
        <v>1609</v>
      </c>
      <c r="D14" s="66">
        <v>3000667</v>
      </c>
      <c r="E14" s="17" t="s">
        <v>1603</v>
      </c>
      <c r="F14" s="67">
        <v>60</v>
      </c>
      <c r="G14" s="17" t="s">
        <v>315</v>
      </c>
      <c r="H14" s="18">
        <v>1.6574500000000001</v>
      </c>
      <c r="I14" s="19">
        <v>1.6874499999999999</v>
      </c>
      <c r="J14" s="19">
        <f t="shared" si="0"/>
        <v>0.14210771</v>
      </c>
      <c r="K14" s="19">
        <v>0</v>
      </c>
      <c r="L14" s="19">
        <v>0.14210771</v>
      </c>
      <c r="M14" s="20">
        <f t="shared" si="1"/>
        <v>0</v>
      </c>
      <c r="N14" s="21">
        <f t="shared" si="2"/>
        <v>8.4214471539897487E-2</v>
      </c>
      <c r="O14" s="68">
        <v>0.14084657999999997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546.91438200000005</v>
      </c>
      <c r="I15" s="43">
        <f t="shared" ref="I15:L15" ca="1" si="4">OFFSET(I15,-MATCH("PROYECTOS",$A$8:$A$50,0)-1,0)-(OFFSET(I15,-MATCH("PROYECTOS",$A$8:$A$50,0),0))</f>
        <v>554.12777799999992</v>
      </c>
      <c r="J15" s="43">
        <f t="shared" ca="1" si="4"/>
        <v>0.6479745500000007</v>
      </c>
      <c r="K15" s="43">
        <f t="shared" ca="1" si="4"/>
        <v>0</v>
      </c>
      <c r="L15" s="43">
        <f t="shared" ca="1" si="4"/>
        <v>0.6479745500000007</v>
      </c>
      <c r="M15" s="44">
        <f t="shared" ca="1" si="1"/>
        <v>0</v>
      </c>
      <c r="N15" s="45">
        <f t="shared" ca="1" si="2"/>
        <v>1.1693594433015426E-3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110</v>
      </c>
      <c r="B1" s="48" t="s">
        <v>69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1612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12.299999999999999</v>
      </c>
      <c r="E6" s="12">
        <v>13.601595999999999</v>
      </c>
      <c r="F6" s="12">
        <v>0.83876412999999994</v>
      </c>
      <c r="G6" s="12">
        <v>0</v>
      </c>
      <c r="H6" s="12">
        <v>0.83876412999999994</v>
      </c>
      <c r="I6" s="13">
        <v>0</v>
      </c>
      <c r="J6" s="14">
        <v>6.1666596331783417E-2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12.3</v>
      </c>
      <c r="E7" s="36">
        <f ca="1">SUM(E8:OFFSET(E6,MATCH("GOBIERNOS REGIONALES",$A$8:$A$50,0),0))</f>
        <v>13.601595999999999</v>
      </c>
      <c r="F7" s="36">
        <f ca="1">SUM(F8:OFFSET(F6,MATCH("GOBIERNOS REGIONALES",$A$8:$A$50,0),0))</f>
        <v>0.83876412999999994</v>
      </c>
      <c r="G7" s="36">
        <f ca="1">SUM(G8:OFFSET(G6,MATCH("GOBIERNOS REGIONALES",$A$8:$A$50,0),0))</f>
        <v>0</v>
      </c>
      <c r="H7" s="36">
        <f ca="1">SUM(H8:OFFSET(H6,MATCH("GOBIERNOS REGIONALES",$A$8:$A$50,0),0))</f>
        <v>0.83876412999999994</v>
      </c>
      <c r="I7" s="37">
        <f ca="1">IFERROR(G7/E7,0)</f>
        <v>0</v>
      </c>
      <c r="J7" s="38">
        <f ca="1">IFERROR(SUM(G7,H7)/E7,0)</f>
        <v>6.1666596331783417E-2</v>
      </c>
      <c r="K7" s="4"/>
    </row>
    <row r="8" spans="1:11" ht="38.25" x14ac:dyDescent="0.25">
      <c r="A8" s="15"/>
      <c r="B8" s="16">
        <v>57</v>
      </c>
      <c r="C8" s="17" t="s">
        <v>134</v>
      </c>
      <c r="D8" s="18">
        <v>12.3</v>
      </c>
      <c r="E8" s="19">
        <v>13.601595999999999</v>
      </c>
      <c r="F8" s="19">
        <f t="shared" ref="F8:F10" si="0">SUM(G8,H8)</f>
        <v>0.83876412999999994</v>
      </c>
      <c r="G8" s="19">
        <v>0</v>
      </c>
      <c r="H8" s="19">
        <v>0.83876412999999994</v>
      </c>
      <c r="I8" s="20">
        <f t="shared" ref="I8:I10" si="1">IFERROR(G8/E8,0)</f>
        <v>0</v>
      </c>
      <c r="J8" s="21">
        <f t="shared" ref="J8:J10" si="2">IFERROR(SUM(G8,H8)/E8,0)</f>
        <v>6.1666596331783417E-2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110</v>
      </c>
      <c r="B1" s="49" t="s">
        <v>69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1613</v>
      </c>
      <c r="L2" s="70" t="s">
        <v>1625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12.299999999999999</v>
      </c>
      <c r="E6" s="12">
        <f ca="1">SUM(E7:OFFSET(E7,50,0))</f>
        <v>13.601595999999999</v>
      </c>
      <c r="F6" s="12">
        <f ca="1">SUM(F7:OFFSET(F7,50,0))</f>
        <v>0.83876412999999994</v>
      </c>
      <c r="G6" s="12">
        <f ca="1">SUM(G7:OFFSET(G7,50,0))</f>
        <v>0</v>
      </c>
      <c r="H6" s="12">
        <f ca="1">SUM(H7:OFFSET(H7,50,0))</f>
        <v>0.83876412999999994</v>
      </c>
      <c r="I6" s="13">
        <f ca="1">IFERROR(G6/E6,0)</f>
        <v>0</v>
      </c>
      <c r="J6" s="14">
        <f ca="1">IFERROR(SUM(G6,H6)/E6,0)</f>
        <v>6.1666596331783417E-2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12.299999999999999</v>
      </c>
      <c r="E7" s="26">
        <v>13.601595999999999</v>
      </c>
      <c r="F7" s="26">
        <f>SUM(G7,H7)</f>
        <v>0.83876412999999994</v>
      </c>
      <c r="G7" s="26">
        <v>0</v>
      </c>
      <c r="H7" s="26">
        <v>0.83876412999999994</v>
      </c>
      <c r="I7" s="27">
        <f>IFERROR(G7/E7,0)</f>
        <v>0</v>
      </c>
      <c r="J7" s="28">
        <f>IFERROR(SUM(G7,H7)/E7,0)</f>
        <v>6.1666596331783417E-2</v>
      </c>
      <c r="K7" s="4"/>
      <c r="L7" t="s">
        <v>269</v>
      </c>
      <c r="M7" s="5">
        <v>0.83876412999999994</v>
      </c>
      <c r="N7" s="69">
        <v>6.1666596331783417E-2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8" width="0" hidden="1" customWidth="1"/>
  </cols>
  <sheetData>
    <row r="1" spans="1:11" ht="15.75" x14ac:dyDescent="0.25">
      <c r="A1" s="48">
        <v>110</v>
      </c>
      <c r="B1" s="47" t="s">
        <v>69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1614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12.299999999999999</v>
      </c>
      <c r="E6" s="12">
        <v>13.601595999999999</v>
      </c>
      <c r="F6" s="12">
        <v>0.83876412999999994</v>
      </c>
      <c r="G6" s="12">
        <v>0</v>
      </c>
      <c r="H6" s="12">
        <v>0.83876412999999994</v>
      </c>
      <c r="I6" s="13">
        <v>0</v>
      </c>
      <c r="J6" s="14">
        <v>6.1666596331783417E-2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12.299999999999999</v>
      </c>
      <c r="E7" s="36">
        <f ca="1">SUM(E8:OFFSET(E6,MATCH("PROYECTOS",$A$8:$A$50,0),0))</f>
        <v>13.601595999999999</v>
      </c>
      <c r="F7" s="36">
        <f ca="1">SUM(F8:OFFSET(F6,MATCH("PROYECTOS",$A$8:$A$50,0),0))</f>
        <v>0.83876413000000005</v>
      </c>
      <c r="G7" s="36">
        <f ca="1">SUM(G8:OFFSET(G6,MATCH("PROYECTOS",$A$8:$A$50,0),0))</f>
        <v>0</v>
      </c>
      <c r="H7" s="36">
        <f ca="1">SUM(H8:OFFSET(H6,MATCH("PROYECTOS",$A$8:$A$50,0),0))</f>
        <v>0.83876413000000005</v>
      </c>
      <c r="I7" s="37">
        <f ca="1">IFERROR(G7/E7,0)</f>
        <v>0</v>
      </c>
      <c r="J7" s="38">
        <f ca="1">IFERROR(SUM(G7,H7)/E7,0)</f>
        <v>6.1666596331783424E-2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1.2363</v>
      </c>
      <c r="E8" s="19">
        <v>1.3621949999999998</v>
      </c>
      <c r="F8" s="19">
        <f t="shared" ref="F8:F11" si="0">SUM(G8,H8)</f>
        <v>7.38676E-3</v>
      </c>
      <c r="G8" s="19">
        <v>0</v>
      </c>
      <c r="H8" s="19">
        <v>7.38676E-3</v>
      </c>
      <c r="I8" s="20">
        <f t="shared" ref="I8:I12" si="1">IFERROR(G8/E8,0)</f>
        <v>0</v>
      </c>
      <c r="J8" s="21">
        <f t="shared" ref="J8:J12" si="2">IFERROR(SUM(G8,H8)/E8,0)</f>
        <v>5.4226891157286589E-3</v>
      </c>
      <c r="K8" s="4"/>
    </row>
    <row r="9" spans="1:11" ht="25.5" x14ac:dyDescent="0.25">
      <c r="A9" s="15"/>
      <c r="B9" s="17">
        <v>3000547</v>
      </c>
      <c r="C9" s="17" t="s">
        <v>1616</v>
      </c>
      <c r="D9" s="18">
        <v>0.44469999999999998</v>
      </c>
      <c r="E9" s="19">
        <v>0.57739800000000008</v>
      </c>
      <c r="F9" s="19">
        <f t="shared" si="0"/>
        <v>3.7996369999999995E-2</v>
      </c>
      <c r="G9" s="19">
        <v>0</v>
      </c>
      <c r="H9" s="19">
        <v>3.7996369999999995E-2</v>
      </c>
      <c r="I9" s="20">
        <f t="shared" si="1"/>
        <v>0</v>
      </c>
      <c r="J9" s="21">
        <f t="shared" si="2"/>
        <v>6.580620300035675E-2</v>
      </c>
      <c r="K9" s="4"/>
    </row>
    <row r="10" spans="1:11" ht="25.5" x14ac:dyDescent="0.25">
      <c r="A10" s="15"/>
      <c r="B10" s="17">
        <v>3000548</v>
      </c>
      <c r="C10" s="17" t="s">
        <v>1617</v>
      </c>
      <c r="D10" s="18">
        <v>8.8349999999999991</v>
      </c>
      <c r="E10" s="19">
        <v>9.5184149999999992</v>
      </c>
      <c r="F10" s="19">
        <f t="shared" si="0"/>
        <v>0.62758672999999998</v>
      </c>
      <c r="G10" s="19">
        <v>0</v>
      </c>
      <c r="H10" s="19">
        <v>0.62758672999999998</v>
      </c>
      <c r="I10" s="20">
        <f t="shared" si="1"/>
        <v>0</v>
      </c>
      <c r="J10" s="21">
        <f t="shared" si="2"/>
        <v>6.5933953289492003E-2</v>
      </c>
      <c r="K10" s="4"/>
    </row>
    <row r="11" spans="1:11" x14ac:dyDescent="0.25">
      <c r="A11" s="15"/>
      <c r="B11" s="17">
        <v>3000549</v>
      </c>
      <c r="C11" s="17" t="s">
        <v>1618</v>
      </c>
      <c r="D11" s="18">
        <v>1.784</v>
      </c>
      <c r="E11" s="19">
        <v>2.1435879999999998</v>
      </c>
      <c r="F11" s="19">
        <f t="shared" si="0"/>
        <v>0.16579427000000002</v>
      </c>
      <c r="G11" s="19">
        <v>0</v>
      </c>
      <c r="H11" s="19">
        <v>0.16579427000000002</v>
      </c>
      <c r="I11" s="20">
        <f t="shared" si="1"/>
        <v>0</v>
      </c>
      <c r="J11" s="21">
        <f t="shared" si="2"/>
        <v>7.7344279777643854E-2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1626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5.4226891157286589E-3</v>
      </c>
    </row>
    <row r="19" spans="1:4" ht="25.5" x14ac:dyDescent="0.25">
      <c r="A19" s="15"/>
      <c r="B19" s="17">
        <v>3000547</v>
      </c>
      <c r="C19" s="17" t="s">
        <v>1616</v>
      </c>
      <c r="D19" s="21">
        <v>6.580620300035675E-2</v>
      </c>
    </row>
    <row r="20" spans="1:4" ht="25.5" x14ac:dyDescent="0.25">
      <c r="A20" s="15"/>
      <c r="B20" s="17">
        <v>3000548</v>
      </c>
      <c r="C20" s="17" t="s">
        <v>1617</v>
      </c>
      <c r="D20" s="21">
        <v>6.5933953289492003E-2</v>
      </c>
    </row>
    <row r="21" spans="1:4" ht="15.75" thickBot="1" x14ac:dyDescent="0.3">
      <c r="A21" s="22"/>
      <c r="B21" s="24">
        <v>3000549</v>
      </c>
      <c r="C21" s="24" t="s">
        <v>1618</v>
      </c>
      <c r="D21" s="28">
        <v>7.7344279777643854E-2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110</v>
      </c>
      <c r="B1" s="47" t="s">
        <v>69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1615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12.299999999999999</v>
      </c>
      <c r="I6" s="12">
        <v>13.601595999999999</v>
      </c>
      <c r="J6" s="12">
        <v>0.83876412999999994</v>
      </c>
      <c r="K6" s="12">
        <v>0</v>
      </c>
      <c r="L6" s="12">
        <v>0.83876412999999994</v>
      </c>
      <c r="M6" s="13">
        <v>0</v>
      </c>
      <c r="N6" s="14">
        <v>6.1666596331783417E-2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12.3</v>
      </c>
      <c r="I7" s="36">
        <f ca="1">SUM(I8:OFFSET(I6,MATCH("PROYECTOS",$A$8:$A$50,0),0))</f>
        <v>13.601595999999999</v>
      </c>
      <c r="J7" s="36">
        <f ca="1">SUM(J8:OFFSET(J6,MATCH("PROYECTOS",$A$8:$A$50,0),0))</f>
        <v>0.83876412999999994</v>
      </c>
      <c r="K7" s="36">
        <f ca="1">SUM(K8:OFFSET(K6,MATCH("PROYECTOS",$A$8:$A$50,0),0))</f>
        <v>0</v>
      </c>
      <c r="L7" s="36">
        <f ca="1">SUM(L8:OFFSET(L6,MATCH("PROYECTOS",$A$8:$A$50,0),0))</f>
        <v>0.83876412999999994</v>
      </c>
      <c r="M7" s="37">
        <f ca="1">IFERROR(K7/I7,0)</f>
        <v>0</v>
      </c>
      <c r="N7" s="38">
        <f ca="1">IFERROR(SUM(K7,L7)/I7,0)</f>
        <v>6.1666596331783417E-2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1.2363</v>
      </c>
      <c r="I8" s="19">
        <v>1.3621949999999998</v>
      </c>
      <c r="J8" s="19">
        <f t="shared" ref="J8:J12" si="0">SUM(K8,L8)</f>
        <v>7.38676E-3</v>
      </c>
      <c r="K8" s="19">
        <v>0</v>
      </c>
      <c r="L8" s="19">
        <v>7.38676E-3</v>
      </c>
      <c r="M8" s="20">
        <f t="shared" ref="M8:M13" si="1">IFERROR(K8/I8,0)</f>
        <v>0</v>
      </c>
      <c r="N8" s="21">
        <f t="shared" ref="N8:N13" si="2">IFERROR(SUM(K8,L8)/I8,0)</f>
        <v>5.4226891157286589E-3</v>
      </c>
      <c r="O8" s="68">
        <v>0.18159440999999998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5003210</v>
      </c>
      <c r="C9" s="17" t="s">
        <v>1619</v>
      </c>
      <c r="D9" s="66">
        <v>3000548</v>
      </c>
      <c r="E9" s="17" t="s">
        <v>1617</v>
      </c>
      <c r="F9" s="67">
        <v>585</v>
      </c>
      <c r="G9" s="17" t="s">
        <v>1623</v>
      </c>
      <c r="H9" s="18">
        <v>1.9439999999999997</v>
      </c>
      <c r="I9" s="19">
        <v>2.1659059999999992</v>
      </c>
      <c r="J9" s="19">
        <f t="shared" si="0"/>
        <v>0.13473883999999997</v>
      </c>
      <c r="K9" s="19">
        <v>0</v>
      </c>
      <c r="L9" s="19">
        <v>0.13473883999999997</v>
      </c>
      <c r="M9" s="20">
        <f t="shared" si="1"/>
        <v>0</v>
      </c>
      <c r="N9" s="21">
        <f t="shared" si="2"/>
        <v>6.2208997066354688E-2</v>
      </c>
      <c r="O9" s="68">
        <v>0.35600369000000004</v>
      </c>
      <c r="P9" s="19">
        <v>0</v>
      </c>
      <c r="Q9" s="21">
        <f t="shared" ref="Q9:Q12" si="3">IFERROR(P9/O9,0)</f>
        <v>0</v>
      </c>
    </row>
    <row r="10" spans="1:17" ht="38.25" x14ac:dyDescent="0.25">
      <c r="A10" s="15"/>
      <c r="B10" s="17">
        <v>5004216</v>
      </c>
      <c r="C10" s="17" t="s">
        <v>1620</v>
      </c>
      <c r="D10" s="66">
        <v>3000547</v>
      </c>
      <c r="E10" s="17" t="s">
        <v>1616</v>
      </c>
      <c r="F10" s="67">
        <v>592</v>
      </c>
      <c r="G10" s="17" t="s">
        <v>1624</v>
      </c>
      <c r="H10" s="18">
        <v>0.44469999999999998</v>
      </c>
      <c r="I10" s="19">
        <v>0.57739800000000008</v>
      </c>
      <c r="J10" s="19">
        <f t="shared" si="0"/>
        <v>3.7996369999999995E-2</v>
      </c>
      <c r="K10" s="19">
        <v>0</v>
      </c>
      <c r="L10" s="19">
        <v>3.7996369999999995E-2</v>
      </c>
      <c r="M10" s="20">
        <f t="shared" si="1"/>
        <v>0</v>
      </c>
      <c r="N10" s="21">
        <f t="shared" si="2"/>
        <v>6.580620300035675E-2</v>
      </c>
      <c r="O10" s="68">
        <v>0.15424678999999999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5004218</v>
      </c>
      <c r="C11" s="17" t="s">
        <v>1621</v>
      </c>
      <c r="D11" s="66">
        <v>3000548</v>
      </c>
      <c r="E11" s="17" t="s">
        <v>1617</v>
      </c>
      <c r="F11" s="67">
        <v>585</v>
      </c>
      <c r="G11" s="17" t="s">
        <v>1623</v>
      </c>
      <c r="H11" s="18">
        <v>6.891</v>
      </c>
      <c r="I11" s="19">
        <v>7.3525089999999995</v>
      </c>
      <c r="J11" s="19">
        <f t="shared" si="0"/>
        <v>0.49284788999999996</v>
      </c>
      <c r="K11" s="19">
        <v>0</v>
      </c>
      <c r="L11" s="19">
        <v>0.49284788999999996</v>
      </c>
      <c r="M11" s="20">
        <f t="shared" si="1"/>
        <v>0</v>
      </c>
      <c r="N11" s="21">
        <f t="shared" si="2"/>
        <v>6.7031252868918617E-2</v>
      </c>
      <c r="O11" s="68">
        <v>1.0323227700000002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5004220</v>
      </c>
      <c r="C12" s="17" t="s">
        <v>1622</v>
      </c>
      <c r="D12" s="66">
        <v>3000549</v>
      </c>
      <c r="E12" s="17" t="s">
        <v>1618</v>
      </c>
      <c r="F12" s="67">
        <v>60</v>
      </c>
      <c r="G12" s="17" t="s">
        <v>315</v>
      </c>
      <c r="H12" s="18">
        <v>1.784</v>
      </c>
      <c r="I12" s="19">
        <v>2.1435879999999998</v>
      </c>
      <c r="J12" s="19">
        <f t="shared" si="0"/>
        <v>0.16579427000000002</v>
      </c>
      <c r="K12" s="19">
        <v>0</v>
      </c>
      <c r="L12" s="19">
        <v>0.16579427000000002</v>
      </c>
      <c r="M12" s="20">
        <f t="shared" si="1"/>
        <v>0</v>
      </c>
      <c r="N12" s="21">
        <f t="shared" si="2"/>
        <v>7.7344279777643854E-2</v>
      </c>
      <c r="O12" s="68">
        <v>0.53248836999999993</v>
      </c>
      <c r="P12" s="19">
        <v>0</v>
      </c>
      <c r="Q12" s="21">
        <f t="shared" si="3"/>
        <v>0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0</v>
      </c>
      <c r="I13" s="43">
        <f t="shared" ref="I13:L13" ca="1" si="4">OFFSET(I13,-MATCH("PROYECTOS",$A$8:$A$50,0)-1,0)-(OFFSET(I13,-MATCH("PROYECTOS",$A$8:$A$50,0),0))</f>
        <v>0</v>
      </c>
      <c r="J13" s="43">
        <f t="shared" ca="1" si="4"/>
        <v>0</v>
      </c>
      <c r="K13" s="43">
        <f t="shared" ca="1" si="4"/>
        <v>0</v>
      </c>
      <c r="L13" s="43">
        <f t="shared" ca="1" si="4"/>
        <v>0</v>
      </c>
      <c r="M13" s="44">
        <f t="shared" ca="1" si="1"/>
        <v>0</v>
      </c>
      <c r="N13" s="45">
        <f t="shared" ca="1" si="2"/>
        <v>0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111</v>
      </c>
      <c r="B1" s="48" t="s">
        <v>70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1627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248.42140300000005</v>
      </c>
      <c r="E6" s="12">
        <v>252.14510299999998</v>
      </c>
      <c r="F6" s="12">
        <v>14.442393750000001</v>
      </c>
      <c r="G6" s="12">
        <v>0</v>
      </c>
      <c r="H6" s="12">
        <v>14.442393750000001</v>
      </c>
      <c r="I6" s="13">
        <v>0</v>
      </c>
      <c r="J6" s="14">
        <v>5.7278105258304388E-2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248.42140300000003</v>
      </c>
      <c r="E7" s="36">
        <f ca="1">SUM(E8:OFFSET(E6,MATCH("GOBIERNOS REGIONALES",$A$8:$A$50,0),0))</f>
        <v>252.14510300000003</v>
      </c>
      <c r="F7" s="36">
        <f ca="1">SUM(F8:OFFSET(F6,MATCH("GOBIERNOS REGIONALES",$A$8:$A$50,0),0))</f>
        <v>14.442393749999997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14.442393749999997</v>
      </c>
      <c r="I7" s="37">
        <f ca="1">IFERROR(G7/E7,0)</f>
        <v>0</v>
      </c>
      <c r="J7" s="38">
        <f ca="1">IFERROR(SUM(G7,H7)/E7,0)</f>
        <v>5.727810525830436E-2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248.42140300000003</v>
      </c>
      <c r="E8" s="19">
        <v>252.14510300000003</v>
      </c>
      <c r="F8" s="19">
        <f t="shared" ref="F8:F10" si="0">SUM(G8,H8)</f>
        <v>14.442393749999997</v>
      </c>
      <c r="G8" s="19">
        <v>0</v>
      </c>
      <c r="H8" s="19">
        <v>14.442393749999997</v>
      </c>
      <c r="I8" s="20">
        <f t="shared" ref="I8:I10" si="1">IFERROR(G8/E8,0)</f>
        <v>0</v>
      </c>
      <c r="J8" s="21">
        <f t="shared" ref="J8:J10" si="2">IFERROR(SUM(G8,H8)/E8,0)</f>
        <v>5.727810525830436E-2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111</v>
      </c>
      <c r="B1" s="49" t="s">
        <v>70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1628</v>
      </c>
      <c r="L2" s="70" t="s">
        <v>1640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248.42140300000005</v>
      </c>
      <c r="E6" s="12">
        <f ca="1">SUM(E7:OFFSET(E7,50,0))</f>
        <v>252.14510299999998</v>
      </c>
      <c r="F6" s="12">
        <f ca="1">SUM(F7:OFFSET(F7,50,0))</f>
        <v>14.442393750000001</v>
      </c>
      <c r="G6" s="12">
        <f ca="1">SUM(G7:OFFSET(G7,50,0))</f>
        <v>0</v>
      </c>
      <c r="H6" s="12">
        <f ca="1">SUM(H7:OFFSET(H7,50,0))</f>
        <v>14.442393750000001</v>
      </c>
      <c r="I6" s="13">
        <f ca="1">IFERROR(G6/E6,0)</f>
        <v>0</v>
      </c>
      <c r="J6" s="14">
        <f ca="1">IFERROR(SUM(G6,H6)/E6,0)</f>
        <v>5.7278105258304388E-2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0.72213299999999991</v>
      </c>
      <c r="F7" s="19">
        <f t="shared" ref="F7:F30" si="0">SUM(G7,H7)</f>
        <v>2.2621999999999996E-2</v>
      </c>
      <c r="G7" s="19">
        <v>0</v>
      </c>
      <c r="H7" s="19">
        <v>2.2621999999999996E-2</v>
      </c>
      <c r="I7" s="20">
        <f t="shared" ref="I7:I30" si="1">IFERROR(G7/E7,0)</f>
        <v>0</v>
      </c>
      <c r="J7" s="21">
        <f t="shared" ref="J7:J30" si="2">IFERROR(SUM(G7,H7)/E7,0)</f>
        <v>3.1326639275590505E-2</v>
      </c>
      <c r="K7" s="4"/>
      <c r="L7" t="s">
        <v>263</v>
      </c>
      <c r="M7" s="5">
        <v>5.2166893999999999</v>
      </c>
      <c r="N7" s="69">
        <v>0.24026277478898844</v>
      </c>
    </row>
    <row r="8" spans="1:14" x14ac:dyDescent="0.25">
      <c r="A8" s="15"/>
      <c r="B8" s="53">
        <v>2</v>
      </c>
      <c r="C8" s="17" t="s">
        <v>256</v>
      </c>
      <c r="D8" s="18">
        <v>1.0674509999999999</v>
      </c>
      <c r="E8" s="19">
        <v>2.3285790000000004</v>
      </c>
      <c r="F8" s="19">
        <f t="shared" si="0"/>
        <v>5.5451219999999996E-2</v>
      </c>
      <c r="G8" s="19">
        <v>0</v>
      </c>
      <c r="H8" s="19">
        <v>5.5451219999999996E-2</v>
      </c>
      <c r="I8" s="20">
        <f t="shared" si="1"/>
        <v>0</v>
      </c>
      <c r="J8" s="21">
        <f t="shared" si="2"/>
        <v>2.3813329932117391E-2</v>
      </c>
      <c r="K8" s="4"/>
      <c r="L8" t="s">
        <v>275</v>
      </c>
      <c r="M8" s="5">
        <v>2.52674011</v>
      </c>
      <c r="N8" s="69">
        <v>0.15908705676995122</v>
      </c>
    </row>
    <row r="9" spans="1:14" x14ac:dyDescent="0.25">
      <c r="A9" s="15"/>
      <c r="B9" s="53">
        <v>3</v>
      </c>
      <c r="C9" s="17" t="s">
        <v>257</v>
      </c>
      <c r="D9" s="18">
        <v>27.441991000000002</v>
      </c>
      <c r="E9" s="19">
        <v>18.318529999999999</v>
      </c>
      <c r="F9" s="19">
        <f t="shared" si="0"/>
        <v>0.16677164999999999</v>
      </c>
      <c r="G9" s="19">
        <v>0</v>
      </c>
      <c r="H9" s="19">
        <v>0.16677164999999999</v>
      </c>
      <c r="I9" s="20">
        <f t="shared" si="1"/>
        <v>0</v>
      </c>
      <c r="J9" s="21">
        <f t="shared" si="2"/>
        <v>9.103986509834577E-3</v>
      </c>
      <c r="K9" s="4"/>
      <c r="L9" t="s">
        <v>259</v>
      </c>
      <c r="M9" s="5">
        <v>1.5678903</v>
      </c>
      <c r="N9" s="69">
        <v>0.11804156693978489</v>
      </c>
    </row>
    <row r="10" spans="1:14" x14ac:dyDescent="0.25">
      <c r="A10" s="15"/>
      <c r="B10" s="53">
        <v>4</v>
      </c>
      <c r="C10" s="17" t="s">
        <v>258</v>
      </c>
      <c r="D10" s="18">
        <v>0</v>
      </c>
      <c r="E10" s="19">
        <v>0.92496499999999982</v>
      </c>
      <c r="F10" s="19">
        <f t="shared" si="0"/>
        <v>4.0423150000000005E-2</v>
      </c>
      <c r="G10" s="19">
        <v>0</v>
      </c>
      <c r="H10" s="19">
        <v>4.0423150000000005E-2</v>
      </c>
      <c r="I10" s="20">
        <f t="shared" si="1"/>
        <v>0</v>
      </c>
      <c r="J10" s="21">
        <f t="shared" si="2"/>
        <v>4.3702356305373731E-2</v>
      </c>
      <c r="K10" s="4"/>
      <c r="L10" t="s">
        <v>262</v>
      </c>
      <c r="M10" s="5">
        <v>1.36005775</v>
      </c>
      <c r="N10" s="69">
        <v>7.1206772125701007E-2</v>
      </c>
    </row>
    <row r="11" spans="1:14" x14ac:dyDescent="0.25">
      <c r="A11" s="15"/>
      <c r="B11" s="53">
        <v>5</v>
      </c>
      <c r="C11" s="17" t="s">
        <v>259</v>
      </c>
      <c r="D11" s="18">
        <v>9</v>
      </c>
      <c r="E11" s="19">
        <v>13.282526999999998</v>
      </c>
      <c r="F11" s="19">
        <f t="shared" si="0"/>
        <v>1.5678903</v>
      </c>
      <c r="G11" s="19">
        <v>0</v>
      </c>
      <c r="H11" s="19">
        <v>1.5678903</v>
      </c>
      <c r="I11" s="20">
        <f t="shared" si="1"/>
        <v>0</v>
      </c>
      <c r="J11" s="21">
        <f t="shared" si="2"/>
        <v>0.11804156693978489</v>
      </c>
      <c r="K11" s="4"/>
      <c r="L11" t="s">
        <v>266</v>
      </c>
      <c r="M11" s="5">
        <v>5.7120299999999999E-2</v>
      </c>
      <c r="N11" s="69">
        <v>4.8620303977446822E-2</v>
      </c>
    </row>
    <row r="12" spans="1:14" x14ac:dyDescent="0.25">
      <c r="A12" s="15"/>
      <c r="B12" s="53">
        <v>6</v>
      </c>
      <c r="C12" s="17" t="s">
        <v>260</v>
      </c>
      <c r="D12" s="18">
        <v>0</v>
      </c>
      <c r="E12" s="19">
        <v>1.4540389999999999</v>
      </c>
      <c r="F12" s="19">
        <f t="shared" si="0"/>
        <v>4.4574900000000001E-2</v>
      </c>
      <c r="G12" s="19">
        <v>0</v>
      </c>
      <c r="H12" s="19">
        <v>4.4574900000000001E-2</v>
      </c>
      <c r="I12" s="20">
        <f t="shared" si="1"/>
        <v>0</v>
      </c>
      <c r="J12" s="21">
        <f t="shared" si="2"/>
        <v>3.0655917757364145E-2</v>
      </c>
      <c r="K12" s="4"/>
      <c r="L12" t="s">
        <v>258</v>
      </c>
      <c r="M12" s="5">
        <v>4.0423150000000005E-2</v>
      </c>
      <c r="N12" s="69">
        <v>4.3702356305373731E-2</v>
      </c>
    </row>
    <row r="13" spans="1:14" x14ac:dyDescent="0.25">
      <c r="A13" s="15"/>
      <c r="B13" s="53">
        <v>8</v>
      </c>
      <c r="C13" s="17" t="s">
        <v>262</v>
      </c>
      <c r="D13" s="18">
        <v>14.904</v>
      </c>
      <c r="E13" s="19">
        <v>19.100117999999998</v>
      </c>
      <c r="F13" s="19">
        <f t="shared" si="0"/>
        <v>1.36005775</v>
      </c>
      <c r="G13" s="19">
        <v>0</v>
      </c>
      <c r="H13" s="19">
        <v>1.36005775</v>
      </c>
      <c r="I13" s="20">
        <f t="shared" si="1"/>
        <v>0</v>
      </c>
      <c r="J13" s="21">
        <f t="shared" si="2"/>
        <v>7.1206772125701007E-2</v>
      </c>
      <c r="K13" s="4"/>
      <c r="L13" t="s">
        <v>273</v>
      </c>
      <c r="M13" s="5">
        <v>3.3026399999999997E-2</v>
      </c>
      <c r="N13" s="69">
        <v>4.3365236013744979E-2</v>
      </c>
    </row>
    <row r="14" spans="1:14" x14ac:dyDescent="0.25">
      <c r="A14" s="15"/>
      <c r="B14" s="53">
        <v>9</v>
      </c>
      <c r="C14" s="17" t="s">
        <v>263</v>
      </c>
      <c r="D14" s="18">
        <v>13.570549</v>
      </c>
      <c r="E14" s="19">
        <v>21.712432999999997</v>
      </c>
      <c r="F14" s="19">
        <f t="shared" si="0"/>
        <v>5.2166893999999999</v>
      </c>
      <c r="G14" s="19">
        <v>0</v>
      </c>
      <c r="H14" s="19">
        <v>5.2166893999999999</v>
      </c>
      <c r="I14" s="20">
        <f t="shared" si="1"/>
        <v>0</v>
      </c>
      <c r="J14" s="21">
        <f t="shared" si="2"/>
        <v>0.24026277478898844</v>
      </c>
      <c r="K14" s="4"/>
      <c r="L14" t="s">
        <v>267</v>
      </c>
      <c r="M14" s="5">
        <v>3.115155E-2</v>
      </c>
      <c r="N14" s="69">
        <v>3.8255289466994628E-2</v>
      </c>
    </row>
    <row r="15" spans="1:14" x14ac:dyDescent="0.25">
      <c r="A15" s="15"/>
      <c r="B15" s="53">
        <v>10</v>
      </c>
      <c r="C15" s="17" t="s">
        <v>264</v>
      </c>
      <c r="D15" s="18">
        <v>9</v>
      </c>
      <c r="E15" s="19">
        <v>11.747259999999999</v>
      </c>
      <c r="F15" s="19">
        <f t="shared" si="0"/>
        <v>8.0719000000000013E-2</v>
      </c>
      <c r="G15" s="19">
        <v>0</v>
      </c>
      <c r="H15" s="19">
        <v>8.0719000000000013E-2</v>
      </c>
      <c r="I15" s="20">
        <f t="shared" si="1"/>
        <v>0</v>
      </c>
      <c r="J15" s="21">
        <f t="shared" si="2"/>
        <v>6.8713044573798501E-3</v>
      </c>
      <c r="K15" s="4"/>
      <c r="L15" t="s">
        <v>255</v>
      </c>
      <c r="M15" s="5">
        <v>2.2621999999999996E-2</v>
      </c>
      <c r="N15" s="69">
        <v>3.1326639275590505E-2</v>
      </c>
    </row>
    <row r="16" spans="1:14" x14ac:dyDescent="0.25">
      <c r="A16" s="15"/>
      <c r="B16" s="53">
        <v>11</v>
      </c>
      <c r="C16" s="17" t="s">
        <v>265</v>
      </c>
      <c r="D16" s="18">
        <v>0</v>
      </c>
      <c r="E16" s="19">
        <v>0.02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260</v>
      </c>
      <c r="M16" s="5">
        <v>4.4574900000000001E-2</v>
      </c>
      <c r="N16" s="69">
        <v>3.0655917757364145E-2</v>
      </c>
    </row>
    <row r="17" spans="1:14" x14ac:dyDescent="0.25">
      <c r="A17" s="15"/>
      <c r="B17" s="53">
        <v>12</v>
      </c>
      <c r="C17" s="17" t="s">
        <v>266</v>
      </c>
      <c r="D17" s="18">
        <v>0</v>
      </c>
      <c r="E17" s="19">
        <v>1.1748240000000003</v>
      </c>
      <c r="F17" s="19">
        <f t="shared" si="0"/>
        <v>5.7120299999999999E-2</v>
      </c>
      <c r="G17" s="19">
        <v>0</v>
      </c>
      <c r="H17" s="19">
        <v>5.7120299999999999E-2</v>
      </c>
      <c r="I17" s="20">
        <f t="shared" si="1"/>
        <v>0</v>
      </c>
      <c r="J17" s="21">
        <f t="shared" si="2"/>
        <v>4.8620303977446822E-2</v>
      </c>
      <c r="K17" s="4"/>
      <c r="L17" t="s">
        <v>270</v>
      </c>
      <c r="M17" s="5">
        <v>3.4666500000000003E-2</v>
      </c>
      <c r="N17" s="69">
        <v>2.9774338061749984E-2</v>
      </c>
    </row>
    <row r="18" spans="1:14" x14ac:dyDescent="0.25">
      <c r="A18" s="15"/>
      <c r="B18" s="53">
        <v>13</v>
      </c>
      <c r="C18" s="17" t="s">
        <v>267</v>
      </c>
      <c r="D18" s="18">
        <v>0</v>
      </c>
      <c r="E18" s="19">
        <v>0.81430700000000011</v>
      </c>
      <c r="F18" s="19">
        <f t="shared" si="0"/>
        <v>3.115155E-2</v>
      </c>
      <c r="G18" s="19">
        <v>0</v>
      </c>
      <c r="H18" s="19">
        <v>3.115155E-2</v>
      </c>
      <c r="I18" s="20">
        <f t="shared" si="1"/>
        <v>0</v>
      </c>
      <c r="J18" s="21">
        <f t="shared" si="2"/>
        <v>3.8255289466994628E-2</v>
      </c>
      <c r="K18" s="4"/>
      <c r="L18" t="s">
        <v>256</v>
      </c>
      <c r="M18" s="5">
        <v>5.5451219999999996E-2</v>
      </c>
      <c r="N18" s="69">
        <v>2.3813329932117391E-2</v>
      </c>
    </row>
    <row r="19" spans="1:14" x14ac:dyDescent="0.25">
      <c r="A19" s="15"/>
      <c r="B19" s="53">
        <v>14</v>
      </c>
      <c r="C19" s="17" t="s">
        <v>268</v>
      </c>
      <c r="D19" s="18">
        <v>0</v>
      </c>
      <c r="E19" s="19">
        <v>0.04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269</v>
      </c>
      <c r="M19" s="5">
        <v>3.1775990699999994</v>
      </c>
      <c r="N19" s="69">
        <v>2.2724953017669178E-2</v>
      </c>
    </row>
    <row r="20" spans="1:14" x14ac:dyDescent="0.25">
      <c r="A20" s="15"/>
      <c r="B20" s="53">
        <v>15</v>
      </c>
      <c r="C20" s="17" t="s">
        <v>269</v>
      </c>
      <c r="D20" s="18">
        <v>162.29541200000003</v>
      </c>
      <c r="E20" s="19">
        <v>139.82863099999997</v>
      </c>
      <c r="F20" s="19">
        <f t="shared" si="0"/>
        <v>3.1775990699999994</v>
      </c>
      <c r="G20" s="19">
        <v>0</v>
      </c>
      <c r="H20" s="19">
        <v>3.1775990699999994</v>
      </c>
      <c r="I20" s="20">
        <f t="shared" si="1"/>
        <v>0</v>
      </c>
      <c r="J20" s="21">
        <f t="shared" si="2"/>
        <v>2.2724953017669178E-2</v>
      </c>
      <c r="K20" s="4"/>
      <c r="L20" t="s">
        <v>277</v>
      </c>
      <c r="M20" s="5">
        <v>3.1066499999999999E-3</v>
      </c>
      <c r="N20" s="69">
        <v>1.3307332493767508E-2</v>
      </c>
    </row>
    <row r="21" spans="1:14" x14ac:dyDescent="0.25">
      <c r="A21" s="15"/>
      <c r="B21" s="53">
        <v>16</v>
      </c>
      <c r="C21" s="17" t="s">
        <v>270</v>
      </c>
      <c r="D21" s="18">
        <v>0</v>
      </c>
      <c r="E21" s="19">
        <v>1.1643080000000001</v>
      </c>
      <c r="F21" s="19">
        <f t="shared" si="0"/>
        <v>3.4666500000000003E-2</v>
      </c>
      <c r="G21" s="19">
        <v>0</v>
      </c>
      <c r="H21" s="19">
        <v>3.4666500000000003E-2</v>
      </c>
      <c r="I21" s="20">
        <f t="shared" si="1"/>
        <v>0</v>
      </c>
      <c r="J21" s="21">
        <f t="shared" si="2"/>
        <v>2.9774338061749984E-2</v>
      </c>
      <c r="K21" s="4"/>
      <c r="L21" t="s">
        <v>274</v>
      </c>
      <c r="M21" s="5">
        <v>2.3783800000000001E-2</v>
      </c>
      <c r="N21" s="69">
        <v>1.1935722003335245E-2</v>
      </c>
    </row>
    <row r="22" spans="1:14" x14ac:dyDescent="0.25">
      <c r="A22" s="15"/>
      <c r="B22" s="53">
        <v>17</v>
      </c>
      <c r="C22" s="17" t="s">
        <v>271</v>
      </c>
      <c r="D22" s="18">
        <v>0</v>
      </c>
      <c r="E22" s="19">
        <v>0.04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257</v>
      </c>
      <c r="M22" s="5">
        <v>0.16677164999999999</v>
      </c>
      <c r="N22" s="69">
        <v>9.103986509834577E-3</v>
      </c>
    </row>
    <row r="23" spans="1:14" x14ac:dyDescent="0.25">
      <c r="A23" s="15"/>
      <c r="B23" s="53">
        <v>18</v>
      </c>
      <c r="C23" s="17" t="s">
        <v>272</v>
      </c>
      <c r="D23" s="18">
        <v>0</v>
      </c>
      <c r="E23" s="19">
        <v>0.02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264</v>
      </c>
      <c r="M23" s="5">
        <v>8.0719000000000013E-2</v>
      </c>
      <c r="N23" s="69">
        <v>6.8713044573798501E-3</v>
      </c>
    </row>
    <row r="24" spans="1:14" x14ac:dyDescent="0.25">
      <c r="A24" s="15"/>
      <c r="B24" s="53">
        <v>19</v>
      </c>
      <c r="C24" s="17" t="s">
        <v>273</v>
      </c>
      <c r="D24" s="18">
        <v>0</v>
      </c>
      <c r="E24" s="19">
        <v>0.76158700000000001</v>
      </c>
      <c r="F24" s="19">
        <f t="shared" si="0"/>
        <v>3.3026399999999997E-2</v>
      </c>
      <c r="G24" s="19">
        <v>0</v>
      </c>
      <c r="H24" s="19">
        <v>3.3026399999999997E-2</v>
      </c>
      <c r="I24" s="20">
        <f t="shared" si="1"/>
        <v>0</v>
      </c>
      <c r="J24" s="21">
        <f t="shared" si="2"/>
        <v>4.3365236013744979E-2</v>
      </c>
      <c r="K24" s="4"/>
      <c r="L24" t="s">
        <v>265</v>
      </c>
      <c r="M24" s="5">
        <v>0</v>
      </c>
      <c r="N24" s="69">
        <v>0</v>
      </c>
    </row>
    <row r="25" spans="1:14" x14ac:dyDescent="0.25">
      <c r="A25" s="15"/>
      <c r="B25" s="53">
        <v>20</v>
      </c>
      <c r="C25" s="17" t="s">
        <v>274</v>
      </c>
      <c r="D25" s="18">
        <v>0</v>
      </c>
      <c r="E25" s="19">
        <v>1.9926570000000001</v>
      </c>
      <c r="F25" s="19">
        <f t="shared" si="0"/>
        <v>2.3783800000000001E-2</v>
      </c>
      <c r="G25" s="19">
        <v>0</v>
      </c>
      <c r="H25" s="19">
        <v>2.3783800000000001E-2</v>
      </c>
      <c r="I25" s="20">
        <f t="shared" si="1"/>
        <v>0</v>
      </c>
      <c r="J25" s="21">
        <f t="shared" si="2"/>
        <v>1.1935722003335245E-2</v>
      </c>
      <c r="K25" s="4"/>
      <c r="L25" t="s">
        <v>268</v>
      </c>
      <c r="M25" s="5">
        <v>0</v>
      </c>
      <c r="N25" s="69">
        <v>0</v>
      </c>
    </row>
    <row r="26" spans="1:14" x14ac:dyDescent="0.25">
      <c r="A26" s="15"/>
      <c r="B26" s="53">
        <v>21</v>
      </c>
      <c r="C26" s="17" t="s">
        <v>275</v>
      </c>
      <c r="D26" s="18">
        <v>10.8</v>
      </c>
      <c r="E26" s="19">
        <v>15.882751000000003</v>
      </c>
      <c r="F26" s="19">
        <f t="shared" si="0"/>
        <v>2.52674011</v>
      </c>
      <c r="G26" s="19">
        <v>0</v>
      </c>
      <c r="H26" s="19">
        <v>2.52674011</v>
      </c>
      <c r="I26" s="20">
        <f t="shared" si="1"/>
        <v>0</v>
      </c>
      <c r="J26" s="21">
        <f t="shared" si="2"/>
        <v>0.15908705676995122</v>
      </c>
      <c r="K26" s="4"/>
      <c r="L26" t="s">
        <v>271</v>
      </c>
      <c r="M26" s="5">
        <v>0</v>
      </c>
      <c r="N26" s="69">
        <v>0</v>
      </c>
    </row>
    <row r="27" spans="1:14" x14ac:dyDescent="0.25">
      <c r="A27" s="15"/>
      <c r="B27" s="53">
        <v>22</v>
      </c>
      <c r="C27" s="17" t="s">
        <v>276</v>
      </c>
      <c r="D27" s="18">
        <v>0</v>
      </c>
      <c r="E27" s="19">
        <v>0.12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  <c r="L27" t="s">
        <v>272</v>
      </c>
      <c r="M27" s="5">
        <v>0</v>
      </c>
      <c r="N27" s="69">
        <v>0</v>
      </c>
    </row>
    <row r="28" spans="1:14" x14ac:dyDescent="0.25">
      <c r="A28" s="15"/>
      <c r="B28" s="53">
        <v>23</v>
      </c>
      <c r="C28" s="17" t="s">
        <v>277</v>
      </c>
      <c r="D28" s="18">
        <v>0</v>
      </c>
      <c r="E28" s="19">
        <v>0.23345400000000002</v>
      </c>
      <c r="F28" s="19">
        <f t="shared" si="0"/>
        <v>3.1066499999999999E-3</v>
      </c>
      <c r="G28" s="19">
        <v>0</v>
      </c>
      <c r="H28" s="19">
        <v>3.1066499999999999E-3</v>
      </c>
      <c r="I28" s="20">
        <f t="shared" si="1"/>
        <v>0</v>
      </c>
      <c r="J28" s="21">
        <f t="shared" si="2"/>
        <v>1.3307332493767508E-2</v>
      </c>
      <c r="K28" s="4"/>
      <c r="L28" t="s">
        <v>276</v>
      </c>
      <c r="M28" s="5">
        <v>0</v>
      </c>
      <c r="N28" s="69">
        <v>0</v>
      </c>
    </row>
    <row r="29" spans="1:14" x14ac:dyDescent="0.25">
      <c r="A29" s="15"/>
      <c r="B29" s="53">
        <v>24</v>
      </c>
      <c r="C29" s="17" t="s">
        <v>278</v>
      </c>
      <c r="D29" s="18">
        <v>0</v>
      </c>
      <c r="E29" s="19">
        <v>0.04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278</v>
      </c>
      <c r="M29" s="5">
        <v>0</v>
      </c>
      <c r="N29" s="69">
        <v>0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0.34200000000000003</v>
      </c>
      <c r="E30" s="26">
        <v>0.42200000000000004</v>
      </c>
      <c r="F30" s="26">
        <f t="shared" si="0"/>
        <v>0</v>
      </c>
      <c r="G30" s="26">
        <v>0</v>
      </c>
      <c r="H30" s="26">
        <v>0</v>
      </c>
      <c r="I30" s="27">
        <f t="shared" si="1"/>
        <v>0</v>
      </c>
      <c r="J30" s="28">
        <f t="shared" si="2"/>
        <v>0</v>
      </c>
      <c r="K30" s="4"/>
      <c r="L30" t="s">
        <v>279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8" width="0" hidden="1" customWidth="1"/>
  </cols>
  <sheetData>
    <row r="1" spans="1:11" ht="15.75" x14ac:dyDescent="0.25">
      <c r="A1" s="48">
        <v>111</v>
      </c>
      <c r="B1" s="47" t="s">
        <v>70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1629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248.42140300000005</v>
      </c>
      <c r="E6" s="12">
        <v>252.14510299999998</v>
      </c>
      <c r="F6" s="12">
        <v>14.442393750000001</v>
      </c>
      <c r="G6" s="12">
        <v>0</v>
      </c>
      <c r="H6" s="12">
        <v>14.442393750000001</v>
      </c>
      <c r="I6" s="13">
        <v>0</v>
      </c>
      <c r="J6" s="14">
        <v>5.7278105258304388E-2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147.54375400000004</v>
      </c>
      <c r="E7" s="36">
        <f ca="1">SUM(E8:OFFSET(E6,MATCH("PROYECTOS",$A$8:$A$50,0),0))</f>
        <v>151.26745399999999</v>
      </c>
      <c r="F7" s="36">
        <f ca="1">SUM(F8:OFFSET(F6,MATCH("PROYECTOS",$A$8:$A$50,0),0))</f>
        <v>14.44043375</v>
      </c>
      <c r="G7" s="36">
        <f ca="1">SUM(G8:OFFSET(G6,MATCH("PROYECTOS",$A$8:$A$50,0),0))</f>
        <v>0</v>
      </c>
      <c r="H7" s="36">
        <f ca="1">SUM(H8:OFFSET(H6,MATCH("PROYECTOS",$A$8:$A$50,0),0))</f>
        <v>14.44043375</v>
      </c>
      <c r="I7" s="37">
        <f ca="1">IFERROR(G7/E7,0)</f>
        <v>0</v>
      </c>
      <c r="J7" s="38">
        <f ca="1">IFERROR(SUM(G7,H7)/E7,0)</f>
        <v>9.5462925884903183E-2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101.57007900000002</v>
      </c>
      <c r="E8" s="19">
        <v>105.29377900000001</v>
      </c>
      <c r="F8" s="19">
        <f t="shared" ref="F8:F10" si="0">SUM(G8,H8)</f>
        <v>12.935450729999999</v>
      </c>
      <c r="G8" s="19">
        <v>0</v>
      </c>
      <c r="H8" s="19">
        <v>12.935450729999999</v>
      </c>
      <c r="I8" s="20">
        <f t="shared" ref="I8:I11" si="1">IFERROR(G8/E8,0)</f>
        <v>0</v>
      </c>
      <c r="J8" s="21">
        <f t="shared" ref="J8:J11" si="2">IFERROR(SUM(G8,H8)/E8,0)</f>
        <v>0.12285104450472803</v>
      </c>
      <c r="K8" s="4"/>
    </row>
    <row r="9" spans="1:11" ht="25.5" x14ac:dyDescent="0.25">
      <c r="A9" s="15"/>
      <c r="B9" s="17">
        <v>3000588</v>
      </c>
      <c r="C9" s="17" t="s">
        <v>1631</v>
      </c>
      <c r="D9" s="18">
        <v>32.433785</v>
      </c>
      <c r="E9" s="19">
        <v>32.433784999999993</v>
      </c>
      <c r="F9" s="19">
        <f t="shared" si="0"/>
        <v>1.1247555600000001</v>
      </c>
      <c r="G9" s="19">
        <v>0</v>
      </c>
      <c r="H9" s="19">
        <v>1.1247555600000001</v>
      </c>
      <c r="I9" s="20">
        <f t="shared" si="1"/>
        <v>0</v>
      </c>
      <c r="J9" s="21">
        <f t="shared" si="2"/>
        <v>3.4678516861353072E-2</v>
      </c>
      <c r="K9" s="4"/>
    </row>
    <row r="10" spans="1:11" ht="25.5" x14ac:dyDescent="0.25">
      <c r="A10" s="15"/>
      <c r="B10" s="17">
        <v>3000674</v>
      </c>
      <c r="C10" s="17" t="s">
        <v>1632</v>
      </c>
      <c r="D10" s="18">
        <v>13.53989</v>
      </c>
      <c r="E10" s="19">
        <v>13.53989</v>
      </c>
      <c r="F10" s="19">
        <f t="shared" si="0"/>
        <v>0.38022746000000002</v>
      </c>
      <c r="G10" s="19">
        <v>0</v>
      </c>
      <c r="H10" s="19">
        <v>0.38022746000000002</v>
      </c>
      <c r="I10" s="20">
        <f t="shared" si="1"/>
        <v>0</v>
      </c>
      <c r="J10" s="21">
        <f t="shared" si="2"/>
        <v>2.8082019868699081E-2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100.87764900000002</v>
      </c>
      <c r="E11" s="43">
        <f t="shared" ref="E11:H11" ca="1" si="3">OFFSET(E11,-MATCH("PROYECTOS",$A$8:$A$50,0)-1,0)-(OFFSET(E11,-MATCH("PROYECTOS",$A$8:$A$50,0),0))</f>
        <v>100.87764899999999</v>
      </c>
      <c r="F11" s="43">
        <f t="shared" ca="1" si="3"/>
        <v>1.9600000000004059E-3</v>
      </c>
      <c r="G11" s="43">
        <f t="shared" ca="1" si="3"/>
        <v>0</v>
      </c>
      <c r="H11" s="43">
        <f t="shared" ca="1" si="3"/>
        <v>1.9600000000004059E-3</v>
      </c>
      <c r="I11" s="44">
        <f t="shared" ca="1" si="1"/>
        <v>0</v>
      </c>
      <c r="J11" s="45">
        <f t="shared" ca="1" si="2"/>
        <v>1.9429477386020427E-5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1641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0.12285104450472803</v>
      </c>
    </row>
    <row r="18" spans="1:4" ht="25.5" x14ac:dyDescent="0.25">
      <c r="A18" s="15"/>
      <c r="B18" s="17">
        <v>3000588</v>
      </c>
      <c r="C18" s="17" t="s">
        <v>1631</v>
      </c>
      <c r="D18" s="21">
        <v>3.4678516861353072E-2</v>
      </c>
    </row>
    <row r="19" spans="1:4" ht="26.25" thickBot="1" x14ac:dyDescent="0.3">
      <c r="A19" s="22"/>
      <c r="B19" s="24">
        <v>3000674</v>
      </c>
      <c r="C19" s="24" t="s">
        <v>1632</v>
      </c>
      <c r="D19" s="28">
        <v>2.8082019868699081E-2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111</v>
      </c>
      <c r="B1" s="47" t="s">
        <v>70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1630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248.42140300000005</v>
      </c>
      <c r="I6" s="12">
        <v>252.14510299999998</v>
      </c>
      <c r="J6" s="12">
        <v>14.442393750000001</v>
      </c>
      <c r="K6" s="12">
        <v>0</v>
      </c>
      <c r="L6" s="12">
        <v>14.442393750000001</v>
      </c>
      <c r="M6" s="13">
        <v>0</v>
      </c>
      <c r="N6" s="14">
        <v>5.7278105258304388E-2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147.54375400000001</v>
      </c>
      <c r="I7" s="36">
        <f ca="1">SUM(I8:OFFSET(I6,MATCH("PROYECTOS",$A$8:$A$50,0),0))</f>
        <v>151.26745399999999</v>
      </c>
      <c r="J7" s="36">
        <f ca="1">SUM(J8:OFFSET(J6,MATCH("PROYECTOS",$A$8:$A$50,0),0))</f>
        <v>14.440433749999997</v>
      </c>
      <c r="K7" s="36">
        <f ca="1">SUM(K8:OFFSET(K6,MATCH("PROYECTOS",$A$8:$A$50,0),0))</f>
        <v>0</v>
      </c>
      <c r="L7" s="36">
        <f ca="1">SUM(L8:OFFSET(L6,MATCH("PROYECTOS",$A$8:$A$50,0),0))</f>
        <v>14.440433749999997</v>
      </c>
      <c r="M7" s="37">
        <f ca="1">IFERROR(K7/I7,0)</f>
        <v>0</v>
      </c>
      <c r="N7" s="38">
        <f ca="1">IFERROR(SUM(K7,L7)/I7,0)</f>
        <v>9.5462925884903155E-2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15.444087999999997</v>
      </c>
      <c r="I8" s="19">
        <v>19.167787999999998</v>
      </c>
      <c r="J8" s="19">
        <f t="shared" ref="J8:J17" si="0">SUM(K8,L8)</f>
        <v>2.6693250699999993</v>
      </c>
      <c r="K8" s="19">
        <v>0</v>
      </c>
      <c r="L8" s="19">
        <v>2.6693250699999993</v>
      </c>
      <c r="M8" s="20">
        <f t="shared" ref="M8:M18" si="1">IFERROR(K8/I8,0)</f>
        <v>0</v>
      </c>
      <c r="N8" s="21">
        <f t="shared" ref="N8:N18" si="2">IFERROR(SUM(K8,L8)/I8,0)</f>
        <v>0.1392609867137512</v>
      </c>
      <c r="O8" s="68">
        <v>1.1434591599999999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5001253</v>
      </c>
      <c r="C9" s="17" t="s">
        <v>858</v>
      </c>
      <c r="D9" s="66">
        <v>3000001</v>
      </c>
      <c r="E9" s="17" t="s">
        <v>281</v>
      </c>
      <c r="F9" s="67">
        <v>96</v>
      </c>
      <c r="G9" s="17" t="s">
        <v>812</v>
      </c>
      <c r="H9" s="18">
        <v>4</v>
      </c>
      <c r="I9" s="19">
        <v>4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3.5486295000000001</v>
      </c>
      <c r="P9" s="19">
        <v>3.0920000000000001</v>
      </c>
      <c r="Q9" s="21">
        <f t="shared" ref="Q9:Q17" si="3">IFERROR(P9/O9,0)</f>
        <v>0.87132229498740288</v>
      </c>
    </row>
    <row r="10" spans="1:17" ht="25.5" x14ac:dyDescent="0.25">
      <c r="A10" s="15"/>
      <c r="B10" s="17">
        <v>5001254</v>
      </c>
      <c r="C10" s="17" t="s">
        <v>859</v>
      </c>
      <c r="D10" s="66">
        <v>3000001</v>
      </c>
      <c r="E10" s="17" t="s">
        <v>281</v>
      </c>
      <c r="F10" s="67">
        <v>255</v>
      </c>
      <c r="G10" s="17" t="s">
        <v>426</v>
      </c>
      <c r="H10" s="18">
        <v>82.125990999999999</v>
      </c>
      <c r="I10" s="19">
        <v>82.125990999999999</v>
      </c>
      <c r="J10" s="19">
        <f t="shared" si="0"/>
        <v>10.26612566</v>
      </c>
      <c r="K10" s="19">
        <v>0</v>
      </c>
      <c r="L10" s="19">
        <v>10.26612566</v>
      </c>
      <c r="M10" s="20">
        <f t="shared" si="1"/>
        <v>0</v>
      </c>
      <c r="N10" s="21">
        <f t="shared" si="2"/>
        <v>0.12500458788984356</v>
      </c>
      <c r="O10" s="68">
        <v>1.0853109999999999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5004351</v>
      </c>
      <c r="C11" s="17" t="s">
        <v>1633</v>
      </c>
      <c r="D11" s="66">
        <v>3000674</v>
      </c>
      <c r="E11" s="17" t="s">
        <v>1632</v>
      </c>
      <c r="F11" s="67">
        <v>56</v>
      </c>
      <c r="G11" s="17" t="s">
        <v>425</v>
      </c>
      <c r="H11" s="18">
        <v>4.9221190000000004</v>
      </c>
      <c r="I11" s="19">
        <v>4.9221190000000004</v>
      </c>
      <c r="J11" s="19">
        <f t="shared" si="0"/>
        <v>0.18626779999999998</v>
      </c>
      <c r="K11" s="19">
        <v>0</v>
      </c>
      <c r="L11" s="19">
        <v>0.18626779999999998</v>
      </c>
      <c r="M11" s="20">
        <f t="shared" si="1"/>
        <v>0</v>
      </c>
      <c r="N11" s="21">
        <f t="shared" si="2"/>
        <v>3.7843010296987938E-2</v>
      </c>
      <c r="O11" s="68">
        <v>0.22672924999999997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5004354</v>
      </c>
      <c r="C12" s="17" t="s">
        <v>1634</v>
      </c>
      <c r="D12" s="66">
        <v>3000674</v>
      </c>
      <c r="E12" s="17" t="s">
        <v>1632</v>
      </c>
      <c r="F12" s="67">
        <v>86</v>
      </c>
      <c r="G12" s="17" t="s">
        <v>504</v>
      </c>
      <c r="H12" s="18">
        <v>2.341637</v>
      </c>
      <c r="I12" s="19">
        <v>2.361386</v>
      </c>
      <c r="J12" s="19">
        <f t="shared" si="0"/>
        <v>3.9403250000000001E-2</v>
      </c>
      <c r="K12" s="19">
        <v>0</v>
      </c>
      <c r="L12" s="19">
        <v>3.9403250000000001E-2</v>
      </c>
      <c r="M12" s="20">
        <f t="shared" si="1"/>
        <v>0</v>
      </c>
      <c r="N12" s="21">
        <f t="shared" si="2"/>
        <v>1.6686492593756378E-2</v>
      </c>
      <c r="O12" s="68">
        <v>5.9968919999999995E-2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5005105</v>
      </c>
      <c r="C13" s="17" t="s">
        <v>1635</v>
      </c>
      <c r="D13" s="66">
        <v>3000674</v>
      </c>
      <c r="E13" s="17" t="s">
        <v>1632</v>
      </c>
      <c r="F13" s="67">
        <v>56</v>
      </c>
      <c r="G13" s="17" t="s">
        <v>425</v>
      </c>
      <c r="H13" s="18">
        <v>3.3429720000000001</v>
      </c>
      <c r="I13" s="19">
        <v>3.3232230000000005</v>
      </c>
      <c r="J13" s="19">
        <f t="shared" si="0"/>
        <v>0.13557644000000002</v>
      </c>
      <c r="K13" s="19">
        <v>0</v>
      </c>
      <c r="L13" s="19">
        <v>0.13557644000000002</v>
      </c>
      <c r="M13" s="20">
        <f t="shared" si="1"/>
        <v>0</v>
      </c>
      <c r="N13" s="21">
        <f t="shared" si="2"/>
        <v>4.0796672387017063E-2</v>
      </c>
      <c r="O13" s="68">
        <v>0.29286473999999996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5005106</v>
      </c>
      <c r="C14" s="17" t="s">
        <v>1636</v>
      </c>
      <c r="D14" s="66">
        <v>3000674</v>
      </c>
      <c r="E14" s="17" t="s">
        <v>1632</v>
      </c>
      <c r="F14" s="67">
        <v>86</v>
      </c>
      <c r="G14" s="17" t="s">
        <v>504</v>
      </c>
      <c r="H14" s="18">
        <v>2.9331619999999998</v>
      </c>
      <c r="I14" s="19">
        <v>2.9331619999999998</v>
      </c>
      <c r="J14" s="19">
        <f t="shared" si="0"/>
        <v>1.8979969999999999E-2</v>
      </c>
      <c r="K14" s="19">
        <v>0</v>
      </c>
      <c r="L14" s="19">
        <v>1.8979969999999999E-2</v>
      </c>
      <c r="M14" s="20">
        <f t="shared" si="1"/>
        <v>0</v>
      </c>
      <c r="N14" s="21">
        <f t="shared" si="2"/>
        <v>6.47082227302822E-3</v>
      </c>
      <c r="O14" s="68">
        <v>5.0933300000000001E-2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5005107</v>
      </c>
      <c r="C15" s="17" t="s">
        <v>1637</v>
      </c>
      <c r="D15" s="66">
        <v>3000588</v>
      </c>
      <c r="E15" s="17" t="s">
        <v>1631</v>
      </c>
      <c r="F15" s="67">
        <v>43</v>
      </c>
      <c r="G15" s="17" t="s">
        <v>746</v>
      </c>
      <c r="H15" s="18">
        <v>29.403784999999999</v>
      </c>
      <c r="I15" s="19">
        <v>29.403784999999996</v>
      </c>
      <c r="J15" s="19">
        <f t="shared" si="0"/>
        <v>1.1240875600000002</v>
      </c>
      <c r="K15" s="19">
        <v>0</v>
      </c>
      <c r="L15" s="19">
        <v>1.1240875600000002</v>
      </c>
      <c r="M15" s="20">
        <f t="shared" si="1"/>
        <v>0</v>
      </c>
      <c r="N15" s="21">
        <f t="shared" si="2"/>
        <v>3.8229349044689324E-2</v>
      </c>
      <c r="O15" s="68">
        <v>2.11371324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5005108</v>
      </c>
      <c r="C16" s="17" t="s">
        <v>1638</v>
      </c>
      <c r="D16" s="66">
        <v>3000588</v>
      </c>
      <c r="E16" s="17" t="s">
        <v>1631</v>
      </c>
      <c r="F16" s="67">
        <v>86</v>
      </c>
      <c r="G16" s="17" t="s">
        <v>504</v>
      </c>
      <c r="H16" s="18">
        <v>2.0299999999999998</v>
      </c>
      <c r="I16" s="19">
        <v>2.0299999999999998</v>
      </c>
      <c r="J16" s="19">
        <f t="shared" si="0"/>
        <v>6.6799999999999997E-4</v>
      </c>
      <c r="K16" s="19">
        <v>0</v>
      </c>
      <c r="L16" s="19">
        <v>6.6799999999999997E-4</v>
      </c>
      <c r="M16" s="20">
        <f t="shared" si="1"/>
        <v>0</v>
      </c>
      <c r="N16" s="21">
        <f t="shared" si="2"/>
        <v>3.2906403940886702E-4</v>
      </c>
      <c r="O16" s="68">
        <v>8.5934999999999987E-3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5005109</v>
      </c>
      <c r="C17" s="17" t="s">
        <v>1639</v>
      </c>
      <c r="D17" s="66">
        <v>3000588</v>
      </c>
      <c r="E17" s="17" t="s">
        <v>1631</v>
      </c>
      <c r="F17" s="67">
        <v>87</v>
      </c>
      <c r="G17" s="17" t="s">
        <v>400</v>
      </c>
      <c r="H17" s="18">
        <v>1</v>
      </c>
      <c r="I17" s="19">
        <v>1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100.87764900000005</v>
      </c>
      <c r="I18" s="43">
        <f t="shared" ref="I18:L18" ca="1" si="4">OFFSET(I18,-MATCH("PROYECTOS",$A$8:$A$50,0)-1,0)-(OFFSET(I18,-MATCH("PROYECTOS",$A$8:$A$50,0),0))</f>
        <v>100.87764899999999</v>
      </c>
      <c r="J18" s="43">
        <f t="shared" ca="1" si="4"/>
        <v>1.9600000000039586E-3</v>
      </c>
      <c r="K18" s="43">
        <f t="shared" ca="1" si="4"/>
        <v>0</v>
      </c>
      <c r="L18" s="43">
        <f t="shared" ca="1" si="4"/>
        <v>1.9600000000039586E-3</v>
      </c>
      <c r="M18" s="44">
        <f t="shared" ca="1" si="1"/>
        <v>0</v>
      </c>
      <c r="N18" s="45">
        <f t="shared" ca="1" si="2"/>
        <v>1.9429477386055643E-5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113</v>
      </c>
      <c r="B1" s="48" t="s">
        <v>71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1642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596.15841900000021</v>
      </c>
      <c r="E6" s="12">
        <v>663.15841899999975</v>
      </c>
      <c r="F6" s="12">
        <v>31.279468479999995</v>
      </c>
      <c r="G6" s="12">
        <v>0</v>
      </c>
      <c r="H6" s="12">
        <v>31.279468479999995</v>
      </c>
      <c r="I6" s="13">
        <v>0</v>
      </c>
      <c r="J6" s="14">
        <v>4.7167415181379166E-2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596.15841899999987</v>
      </c>
      <c r="E7" s="36">
        <f ca="1">SUM(E8:OFFSET(E6,MATCH("GOBIERNOS REGIONALES",$A$8:$A$50,0),0))</f>
        <v>663.15841899999987</v>
      </c>
      <c r="F7" s="36">
        <f ca="1">SUM(F8:OFFSET(F6,MATCH("GOBIERNOS REGIONALES",$A$8:$A$50,0),0))</f>
        <v>31.279468479999995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31.279468479999995</v>
      </c>
      <c r="I7" s="37">
        <f ca="1">IFERROR(G7/E7,0)</f>
        <v>0</v>
      </c>
      <c r="J7" s="38">
        <f ca="1">IFERROR(SUM(G7,H7)/E7,0)</f>
        <v>4.7167415181379159E-2</v>
      </c>
      <c r="K7" s="4"/>
    </row>
    <row r="8" spans="1:11" ht="25.5" x14ac:dyDescent="0.25">
      <c r="A8" s="15"/>
      <c r="B8" s="16">
        <v>67</v>
      </c>
      <c r="C8" s="17" t="s">
        <v>138</v>
      </c>
      <c r="D8" s="18">
        <v>596.15841899999987</v>
      </c>
      <c r="E8" s="19">
        <v>663.15841899999987</v>
      </c>
      <c r="F8" s="19">
        <f t="shared" ref="F8:F10" si="0">SUM(G8,H8)</f>
        <v>31.279468479999995</v>
      </c>
      <c r="G8" s="19">
        <v>0</v>
      </c>
      <c r="H8" s="19">
        <v>31.279468479999995</v>
      </c>
      <c r="I8" s="20">
        <f t="shared" ref="I8:I10" si="1">IFERROR(G8/E8,0)</f>
        <v>0</v>
      </c>
      <c r="J8" s="21">
        <f t="shared" ref="J8:J10" si="2">IFERROR(SUM(G8,H8)/E8,0)</f>
        <v>4.7167415181379159E-2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24</v>
      </c>
      <c r="B1" s="49" t="s">
        <v>17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462</v>
      </c>
      <c r="L2" s="70" t="s">
        <v>505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492.01025599999997</v>
      </c>
      <c r="E6" s="12">
        <f ca="1">SUM(E7:OFFSET(E7,50,0))</f>
        <v>532.00461599999994</v>
      </c>
      <c r="F6" s="12">
        <f ca="1">SUM(F7:OFFSET(F7,50,0))</f>
        <v>43.811099559999974</v>
      </c>
      <c r="G6" s="12">
        <f ca="1">SUM(G7:OFFSET(G7,50,0))</f>
        <v>0</v>
      </c>
      <c r="H6" s="12">
        <f ca="1">SUM(H7:OFFSET(H7,50,0))</f>
        <v>43.811099559999974</v>
      </c>
      <c r="I6" s="13">
        <f ca="1">IFERROR(G6/E6,0)</f>
        <v>0</v>
      </c>
      <c r="J6" s="14">
        <f ca="1">IFERROR(SUM(G6,H6)/E6,0)</f>
        <v>8.2350976368220044E-2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1.3233169999999992</v>
      </c>
      <c r="E7" s="19">
        <v>1.7413169999999993</v>
      </c>
      <c r="F7" s="19">
        <f t="shared" ref="F7:F32" si="0">SUM(G7,H7)</f>
        <v>0.47692615999999999</v>
      </c>
      <c r="G7" s="19">
        <v>0</v>
      </c>
      <c r="H7" s="19">
        <v>0.47692615999999999</v>
      </c>
      <c r="I7" s="20">
        <f t="shared" ref="I7:I32" si="1">IFERROR(G7/E7,0)</f>
        <v>0</v>
      </c>
      <c r="J7" s="21">
        <f t="shared" ref="J7:J32" si="2">IFERROR(SUM(G7,H7)/E7,0)</f>
        <v>0.27388818922688984</v>
      </c>
      <c r="K7" s="4"/>
      <c r="L7" t="s">
        <v>255</v>
      </c>
      <c r="M7" s="5">
        <v>0.47692615999999999</v>
      </c>
      <c r="N7" s="69">
        <v>0.27388818922688984</v>
      </c>
    </row>
    <row r="8" spans="1:14" x14ac:dyDescent="0.25">
      <c r="A8" s="15"/>
      <c r="B8" s="53">
        <v>2</v>
      </c>
      <c r="C8" s="17" t="s">
        <v>256</v>
      </c>
      <c r="D8" s="18">
        <v>4.3976469999999983</v>
      </c>
      <c r="E8" s="19">
        <v>3.7155089999999995</v>
      </c>
      <c r="F8" s="19">
        <f t="shared" si="0"/>
        <v>0.66087620999999985</v>
      </c>
      <c r="G8" s="19">
        <v>0</v>
      </c>
      <c r="H8" s="19">
        <v>0.66087620999999985</v>
      </c>
      <c r="I8" s="20">
        <f t="shared" si="1"/>
        <v>0</v>
      </c>
      <c r="J8" s="21">
        <f t="shared" si="2"/>
        <v>0.17786962970618558</v>
      </c>
      <c r="K8" s="4"/>
      <c r="L8" t="s">
        <v>274</v>
      </c>
      <c r="M8" s="5">
        <v>1.4862929999999999</v>
      </c>
      <c r="N8" s="69">
        <v>0.26031008273286405</v>
      </c>
    </row>
    <row r="9" spans="1:14" x14ac:dyDescent="0.25">
      <c r="A9" s="15"/>
      <c r="B9" s="53">
        <v>3</v>
      </c>
      <c r="C9" s="17" t="s">
        <v>257</v>
      </c>
      <c r="D9" s="18">
        <v>5.731795</v>
      </c>
      <c r="E9" s="19">
        <v>6.0674680000000007</v>
      </c>
      <c r="F9" s="19">
        <f t="shared" si="0"/>
        <v>1.1021520200000001</v>
      </c>
      <c r="G9" s="19">
        <v>0</v>
      </c>
      <c r="H9" s="19">
        <v>1.1021520200000001</v>
      </c>
      <c r="I9" s="20">
        <f t="shared" si="1"/>
        <v>0</v>
      </c>
      <c r="J9" s="21">
        <f t="shared" si="2"/>
        <v>0.1816494161979923</v>
      </c>
      <c r="K9" s="4"/>
      <c r="L9" t="s">
        <v>263</v>
      </c>
      <c r="M9" s="5">
        <v>0.99867910000000004</v>
      </c>
      <c r="N9" s="69">
        <v>0.24780977676802338</v>
      </c>
    </row>
    <row r="10" spans="1:14" x14ac:dyDescent="0.25">
      <c r="A10" s="15"/>
      <c r="B10" s="53">
        <v>4</v>
      </c>
      <c r="C10" s="17" t="s">
        <v>258</v>
      </c>
      <c r="D10" s="18">
        <v>30.42872400000001</v>
      </c>
      <c r="E10" s="19">
        <v>32.375242</v>
      </c>
      <c r="F10" s="19">
        <f t="shared" si="0"/>
        <v>2.0820756499999993</v>
      </c>
      <c r="G10" s="19">
        <v>0</v>
      </c>
      <c r="H10" s="19">
        <v>2.0820756499999993</v>
      </c>
      <c r="I10" s="20">
        <f t="shared" si="1"/>
        <v>0</v>
      </c>
      <c r="J10" s="21">
        <f t="shared" si="2"/>
        <v>6.4310736271870936E-2</v>
      </c>
      <c r="K10" s="4"/>
      <c r="L10" t="s">
        <v>259</v>
      </c>
      <c r="M10" s="5">
        <v>2.1534742700000002</v>
      </c>
      <c r="N10" s="69">
        <v>0.22892757074594924</v>
      </c>
    </row>
    <row r="11" spans="1:14" x14ac:dyDescent="0.25">
      <c r="A11" s="15"/>
      <c r="B11" s="53">
        <v>5</v>
      </c>
      <c r="C11" s="17" t="s">
        <v>259</v>
      </c>
      <c r="D11" s="18">
        <v>7.5770809999999988</v>
      </c>
      <c r="E11" s="19">
        <v>9.4067930000000004</v>
      </c>
      <c r="F11" s="19">
        <f t="shared" si="0"/>
        <v>2.1534742700000002</v>
      </c>
      <c r="G11" s="19">
        <v>0</v>
      </c>
      <c r="H11" s="19">
        <v>2.1534742700000002</v>
      </c>
      <c r="I11" s="20">
        <f t="shared" si="1"/>
        <v>0</v>
      </c>
      <c r="J11" s="21">
        <f t="shared" si="2"/>
        <v>0.22892757074594924</v>
      </c>
      <c r="K11" s="4"/>
      <c r="L11" t="s">
        <v>264</v>
      </c>
      <c r="M11" s="5">
        <v>1.1112044799999998</v>
      </c>
      <c r="N11" s="69">
        <v>0.20015326288850679</v>
      </c>
    </row>
    <row r="12" spans="1:14" x14ac:dyDescent="0.25">
      <c r="A12" s="15"/>
      <c r="B12" s="53">
        <v>6</v>
      </c>
      <c r="C12" s="17" t="s">
        <v>260</v>
      </c>
      <c r="D12" s="18">
        <v>11.505896</v>
      </c>
      <c r="E12" s="19">
        <v>13.427761</v>
      </c>
      <c r="F12" s="19">
        <f t="shared" si="0"/>
        <v>2.3000112300000009</v>
      </c>
      <c r="G12" s="19">
        <v>0</v>
      </c>
      <c r="H12" s="19">
        <v>2.3000112300000009</v>
      </c>
      <c r="I12" s="20">
        <f t="shared" si="1"/>
        <v>0</v>
      </c>
      <c r="J12" s="21">
        <f t="shared" si="2"/>
        <v>0.17128776942038221</v>
      </c>
      <c r="K12" s="4"/>
      <c r="L12" t="s">
        <v>279</v>
      </c>
      <c r="M12" s="5">
        <v>0.60856473999999994</v>
      </c>
      <c r="N12" s="69">
        <v>0.18530295561027618</v>
      </c>
    </row>
    <row r="13" spans="1:14" x14ac:dyDescent="0.25">
      <c r="A13" s="15"/>
      <c r="B13" s="53">
        <v>7</v>
      </c>
      <c r="C13" s="17" t="s">
        <v>261</v>
      </c>
      <c r="D13" s="18">
        <v>12.217143999999999</v>
      </c>
      <c r="E13" s="19">
        <v>12.528761999999997</v>
      </c>
      <c r="F13" s="19">
        <f t="shared" si="0"/>
        <v>0.9367165999999999</v>
      </c>
      <c r="G13" s="19">
        <v>0</v>
      </c>
      <c r="H13" s="19">
        <v>0.9367165999999999</v>
      </c>
      <c r="I13" s="20">
        <f t="shared" si="1"/>
        <v>0</v>
      </c>
      <c r="J13" s="21">
        <f t="shared" si="2"/>
        <v>7.4765296044413662E-2</v>
      </c>
      <c r="K13" s="4"/>
      <c r="L13" t="s">
        <v>257</v>
      </c>
      <c r="M13" s="5">
        <v>1.1021520200000001</v>
      </c>
      <c r="N13" s="69">
        <v>0.1816494161979923</v>
      </c>
    </row>
    <row r="14" spans="1:14" x14ac:dyDescent="0.25">
      <c r="A14" s="15"/>
      <c r="B14" s="53">
        <v>8</v>
      </c>
      <c r="C14" s="17" t="s">
        <v>262</v>
      </c>
      <c r="D14" s="18">
        <v>11.662920999999999</v>
      </c>
      <c r="E14" s="19">
        <v>12.089272999999997</v>
      </c>
      <c r="F14" s="19">
        <f t="shared" si="0"/>
        <v>1.9211071</v>
      </c>
      <c r="G14" s="19">
        <v>0</v>
      </c>
      <c r="H14" s="19">
        <v>1.9211071</v>
      </c>
      <c r="I14" s="20">
        <f t="shared" si="1"/>
        <v>0</v>
      </c>
      <c r="J14" s="21">
        <f t="shared" si="2"/>
        <v>0.15891006018310616</v>
      </c>
      <c r="K14" s="4"/>
      <c r="L14" t="s">
        <v>256</v>
      </c>
      <c r="M14" s="5">
        <v>0.66087620999999985</v>
      </c>
      <c r="N14" s="69">
        <v>0.17786962970618558</v>
      </c>
    </row>
    <row r="15" spans="1:14" x14ac:dyDescent="0.25">
      <c r="A15" s="15"/>
      <c r="B15" s="53">
        <v>9</v>
      </c>
      <c r="C15" s="17" t="s">
        <v>263</v>
      </c>
      <c r="D15" s="18">
        <v>3.3161350000000009</v>
      </c>
      <c r="E15" s="19">
        <v>4.0300230000000008</v>
      </c>
      <c r="F15" s="19">
        <f t="shared" si="0"/>
        <v>0.99867910000000004</v>
      </c>
      <c r="G15" s="19">
        <v>0</v>
      </c>
      <c r="H15" s="19">
        <v>0.99867910000000004</v>
      </c>
      <c r="I15" s="20">
        <f t="shared" si="1"/>
        <v>0</v>
      </c>
      <c r="J15" s="21">
        <f t="shared" si="2"/>
        <v>0.24780977676802338</v>
      </c>
      <c r="K15" s="4"/>
      <c r="L15" t="s">
        <v>260</v>
      </c>
      <c r="M15" s="5">
        <v>2.3000112300000009</v>
      </c>
      <c r="N15" s="69">
        <v>0.17128776942038221</v>
      </c>
    </row>
    <row r="16" spans="1:14" x14ac:dyDescent="0.25">
      <c r="A16" s="15"/>
      <c r="B16" s="53">
        <v>10</v>
      </c>
      <c r="C16" s="17" t="s">
        <v>264</v>
      </c>
      <c r="D16" s="18">
        <v>5.668155999999998</v>
      </c>
      <c r="E16" s="19">
        <v>5.5517680000000009</v>
      </c>
      <c r="F16" s="19">
        <f t="shared" si="0"/>
        <v>1.1112044799999998</v>
      </c>
      <c r="G16" s="19">
        <v>0</v>
      </c>
      <c r="H16" s="19">
        <v>1.1112044799999998</v>
      </c>
      <c r="I16" s="20">
        <f t="shared" si="1"/>
        <v>0</v>
      </c>
      <c r="J16" s="21">
        <f t="shared" si="2"/>
        <v>0.20015326288850679</v>
      </c>
      <c r="K16" s="4"/>
      <c r="L16" t="s">
        <v>272</v>
      </c>
      <c r="M16" s="5">
        <v>0.13694136000000001</v>
      </c>
      <c r="N16" s="69">
        <v>0.16655845056204099</v>
      </c>
    </row>
    <row r="17" spans="1:14" x14ac:dyDescent="0.25">
      <c r="A17" s="15"/>
      <c r="B17" s="53">
        <v>11</v>
      </c>
      <c r="C17" s="17" t="s">
        <v>265</v>
      </c>
      <c r="D17" s="18">
        <v>6.0662500000000028</v>
      </c>
      <c r="E17" s="19">
        <v>6.5513750000000037</v>
      </c>
      <c r="F17" s="19">
        <f t="shared" si="0"/>
        <v>0.69816530000000021</v>
      </c>
      <c r="G17" s="19">
        <v>0</v>
      </c>
      <c r="H17" s="19">
        <v>0.69816530000000021</v>
      </c>
      <c r="I17" s="20">
        <f t="shared" si="1"/>
        <v>0</v>
      </c>
      <c r="J17" s="21">
        <f t="shared" si="2"/>
        <v>0.10656775104462801</v>
      </c>
      <c r="K17" s="4"/>
      <c r="L17" t="s">
        <v>276</v>
      </c>
      <c r="M17" s="5">
        <v>1.3731926099999996</v>
      </c>
      <c r="N17" s="69">
        <v>0.16363696065470384</v>
      </c>
    </row>
    <row r="18" spans="1:14" x14ac:dyDescent="0.25">
      <c r="A18" s="15"/>
      <c r="B18" s="53">
        <v>12</v>
      </c>
      <c r="C18" s="17" t="s">
        <v>266</v>
      </c>
      <c r="D18" s="18">
        <v>8.6662069999999947</v>
      </c>
      <c r="E18" s="19">
        <v>13.932633999999995</v>
      </c>
      <c r="F18" s="19">
        <f t="shared" si="0"/>
        <v>0.94052312999999998</v>
      </c>
      <c r="G18" s="19">
        <v>0</v>
      </c>
      <c r="H18" s="19">
        <v>0.94052312999999998</v>
      </c>
      <c r="I18" s="20">
        <f t="shared" si="1"/>
        <v>0</v>
      </c>
      <c r="J18" s="21">
        <f t="shared" si="2"/>
        <v>6.7505048219884359E-2</v>
      </c>
      <c r="K18" s="4"/>
      <c r="L18" t="s">
        <v>262</v>
      </c>
      <c r="M18" s="5">
        <v>1.9211071</v>
      </c>
      <c r="N18" s="69">
        <v>0.15891006018310616</v>
      </c>
    </row>
    <row r="19" spans="1:14" x14ac:dyDescent="0.25">
      <c r="A19" s="15"/>
      <c r="B19" s="53">
        <v>13</v>
      </c>
      <c r="C19" s="17" t="s">
        <v>267</v>
      </c>
      <c r="D19" s="18">
        <v>22.016612999999992</v>
      </c>
      <c r="E19" s="19">
        <v>22.678834999999992</v>
      </c>
      <c r="F19" s="19">
        <f t="shared" si="0"/>
        <v>2.2279549800000003</v>
      </c>
      <c r="G19" s="19">
        <v>0</v>
      </c>
      <c r="H19" s="19">
        <v>2.2279549800000003</v>
      </c>
      <c r="I19" s="20">
        <f t="shared" si="1"/>
        <v>0</v>
      </c>
      <c r="J19" s="21">
        <f t="shared" si="2"/>
        <v>9.82393928083167E-2</v>
      </c>
      <c r="K19" s="4"/>
      <c r="L19" t="s">
        <v>275</v>
      </c>
      <c r="M19" s="5">
        <v>1.3586203999999997</v>
      </c>
      <c r="N19" s="69">
        <v>0.14974282557360971</v>
      </c>
    </row>
    <row r="20" spans="1:14" x14ac:dyDescent="0.25">
      <c r="A20" s="15"/>
      <c r="B20" s="53">
        <v>14</v>
      </c>
      <c r="C20" s="17" t="s">
        <v>268</v>
      </c>
      <c r="D20" s="18">
        <v>24.714084999999997</v>
      </c>
      <c r="E20" s="19">
        <v>25.509610999999992</v>
      </c>
      <c r="F20" s="19">
        <f t="shared" si="0"/>
        <v>2.2584638299999997</v>
      </c>
      <c r="G20" s="19">
        <v>0</v>
      </c>
      <c r="H20" s="19">
        <v>2.2584638299999997</v>
      </c>
      <c r="I20" s="20">
        <f t="shared" si="1"/>
        <v>0</v>
      </c>
      <c r="J20" s="21">
        <f t="shared" si="2"/>
        <v>8.8533840441549674E-2</v>
      </c>
      <c r="K20" s="4"/>
      <c r="L20" t="s">
        <v>277</v>
      </c>
      <c r="M20" s="5">
        <v>0.29125385999999998</v>
      </c>
      <c r="N20" s="69">
        <v>0.1379687666537345</v>
      </c>
    </row>
    <row r="21" spans="1:14" x14ac:dyDescent="0.25">
      <c r="A21" s="15"/>
      <c r="B21" s="53">
        <v>15</v>
      </c>
      <c r="C21" s="17" t="s">
        <v>269</v>
      </c>
      <c r="D21" s="18">
        <v>293.75321100000002</v>
      </c>
      <c r="E21" s="19">
        <v>313.80534600000004</v>
      </c>
      <c r="F21" s="19">
        <f t="shared" si="0"/>
        <v>17.119029869999991</v>
      </c>
      <c r="G21" s="19">
        <v>0</v>
      </c>
      <c r="H21" s="19">
        <v>17.119029869999991</v>
      </c>
      <c r="I21" s="20">
        <f t="shared" si="1"/>
        <v>0</v>
      </c>
      <c r="J21" s="21">
        <f t="shared" si="2"/>
        <v>5.4553021764007774E-2</v>
      </c>
      <c r="K21" s="4"/>
      <c r="L21" t="s">
        <v>273</v>
      </c>
      <c r="M21" s="5">
        <v>0.1159791</v>
      </c>
      <c r="N21" s="69">
        <v>0.13484483654674553</v>
      </c>
    </row>
    <row r="22" spans="1:14" x14ac:dyDescent="0.25">
      <c r="A22" s="15"/>
      <c r="B22" s="53">
        <v>16</v>
      </c>
      <c r="C22" s="17" t="s">
        <v>270</v>
      </c>
      <c r="D22" s="18">
        <v>7.879235999999997</v>
      </c>
      <c r="E22" s="19">
        <v>9.8824379999999969</v>
      </c>
      <c r="F22" s="19">
        <f t="shared" si="0"/>
        <v>0.99270049999999965</v>
      </c>
      <c r="G22" s="19">
        <v>0</v>
      </c>
      <c r="H22" s="19">
        <v>0.99270049999999965</v>
      </c>
      <c r="I22" s="20">
        <f t="shared" si="1"/>
        <v>0</v>
      </c>
      <c r="J22" s="21">
        <f t="shared" si="2"/>
        <v>0.10045097171366013</v>
      </c>
      <c r="K22" s="4"/>
      <c r="L22" t="s">
        <v>265</v>
      </c>
      <c r="M22" s="5">
        <v>0.69816530000000021</v>
      </c>
      <c r="N22" s="69">
        <v>0.10656775104462801</v>
      </c>
    </row>
    <row r="23" spans="1:14" x14ac:dyDescent="0.25">
      <c r="A23" s="15"/>
      <c r="B23" s="53">
        <v>17</v>
      </c>
      <c r="C23" s="17" t="s">
        <v>271</v>
      </c>
      <c r="D23" s="18">
        <v>1.3512299999999995</v>
      </c>
      <c r="E23" s="19">
        <v>1.1701089999999996</v>
      </c>
      <c r="F23" s="19">
        <f t="shared" si="0"/>
        <v>7.0890320000000007E-2</v>
      </c>
      <c r="G23" s="19">
        <v>0</v>
      </c>
      <c r="H23" s="19">
        <v>7.0890320000000007E-2</v>
      </c>
      <c r="I23" s="20">
        <f t="shared" si="1"/>
        <v>0</v>
      </c>
      <c r="J23" s="21">
        <f t="shared" si="2"/>
        <v>6.0584372908848688E-2</v>
      </c>
      <c r="K23" s="4"/>
      <c r="L23" t="s">
        <v>270</v>
      </c>
      <c r="M23" s="5">
        <v>0.99270049999999965</v>
      </c>
      <c r="N23" s="69">
        <v>0.10045097171366013</v>
      </c>
    </row>
    <row r="24" spans="1:14" x14ac:dyDescent="0.25">
      <c r="A24" s="15"/>
      <c r="B24" s="53">
        <v>18</v>
      </c>
      <c r="C24" s="17" t="s">
        <v>272</v>
      </c>
      <c r="D24" s="18">
        <v>0.72806500000000007</v>
      </c>
      <c r="E24" s="19">
        <v>0.82218200000000008</v>
      </c>
      <c r="F24" s="19">
        <f t="shared" si="0"/>
        <v>0.13694136000000001</v>
      </c>
      <c r="G24" s="19">
        <v>0</v>
      </c>
      <c r="H24" s="19">
        <v>0.13694136000000001</v>
      </c>
      <c r="I24" s="20">
        <f t="shared" si="1"/>
        <v>0</v>
      </c>
      <c r="J24" s="21">
        <f t="shared" si="2"/>
        <v>0.16655845056204099</v>
      </c>
      <c r="K24" s="4"/>
      <c r="L24" t="s">
        <v>267</v>
      </c>
      <c r="M24" s="5">
        <v>2.2279549800000003</v>
      </c>
      <c r="N24" s="69">
        <v>9.82393928083167E-2</v>
      </c>
    </row>
    <row r="25" spans="1:14" x14ac:dyDescent="0.25">
      <c r="A25" s="15"/>
      <c r="B25" s="53">
        <v>19</v>
      </c>
      <c r="C25" s="17" t="s">
        <v>273</v>
      </c>
      <c r="D25" s="18">
        <v>0.879104</v>
      </c>
      <c r="E25" s="19">
        <v>0.860093</v>
      </c>
      <c r="F25" s="19">
        <f t="shared" si="0"/>
        <v>0.1159791</v>
      </c>
      <c r="G25" s="19">
        <v>0</v>
      </c>
      <c r="H25" s="19">
        <v>0.1159791</v>
      </c>
      <c r="I25" s="20">
        <f t="shared" si="1"/>
        <v>0</v>
      </c>
      <c r="J25" s="21">
        <f t="shared" si="2"/>
        <v>0.13484483654674553</v>
      </c>
      <c r="K25" s="4"/>
      <c r="L25" t="s">
        <v>268</v>
      </c>
      <c r="M25" s="5">
        <v>2.2584638299999997</v>
      </c>
      <c r="N25" s="69">
        <v>8.8533840441549674E-2</v>
      </c>
    </row>
    <row r="26" spans="1:14" x14ac:dyDescent="0.25">
      <c r="A26" s="15"/>
      <c r="B26" s="53">
        <v>20</v>
      </c>
      <c r="C26" s="17" t="s">
        <v>274</v>
      </c>
      <c r="D26" s="18">
        <v>4.8697479999999986</v>
      </c>
      <c r="E26" s="19">
        <v>5.7097020000000018</v>
      </c>
      <c r="F26" s="19">
        <f t="shared" si="0"/>
        <v>1.4862929999999999</v>
      </c>
      <c r="G26" s="19">
        <v>0</v>
      </c>
      <c r="H26" s="19">
        <v>1.4862929999999999</v>
      </c>
      <c r="I26" s="20">
        <f t="shared" si="1"/>
        <v>0</v>
      </c>
      <c r="J26" s="21">
        <f t="shared" si="2"/>
        <v>0.26031008273286405</v>
      </c>
      <c r="K26" s="4"/>
      <c r="L26" t="s">
        <v>261</v>
      </c>
      <c r="M26" s="5">
        <v>0.9367165999999999</v>
      </c>
      <c r="N26" s="69">
        <v>7.4765296044413662E-2</v>
      </c>
    </row>
    <row r="27" spans="1:14" x14ac:dyDescent="0.25">
      <c r="A27" s="15"/>
      <c r="B27" s="53">
        <v>21</v>
      </c>
      <c r="C27" s="17" t="s">
        <v>275</v>
      </c>
      <c r="D27" s="18">
        <v>9.1847629999999967</v>
      </c>
      <c r="E27" s="19">
        <v>9.0730249999999959</v>
      </c>
      <c r="F27" s="19">
        <f t="shared" si="0"/>
        <v>1.3586203999999997</v>
      </c>
      <c r="G27" s="19">
        <v>0</v>
      </c>
      <c r="H27" s="19">
        <v>1.3586203999999997</v>
      </c>
      <c r="I27" s="20">
        <f t="shared" si="1"/>
        <v>0</v>
      </c>
      <c r="J27" s="21">
        <f t="shared" si="2"/>
        <v>0.14974282557360971</v>
      </c>
      <c r="K27" s="4"/>
      <c r="L27" t="s">
        <v>278</v>
      </c>
      <c r="M27" s="5">
        <v>0.30738974000000002</v>
      </c>
      <c r="N27" s="69">
        <v>7.208705799473096E-2</v>
      </c>
    </row>
    <row r="28" spans="1:14" x14ac:dyDescent="0.25">
      <c r="A28" s="15"/>
      <c r="B28" s="53">
        <v>22</v>
      </c>
      <c r="C28" s="17" t="s">
        <v>276</v>
      </c>
      <c r="D28" s="18">
        <v>7.7605690000000003</v>
      </c>
      <c r="E28" s="19">
        <v>8.3917020000000004</v>
      </c>
      <c r="F28" s="19">
        <f t="shared" si="0"/>
        <v>1.3731926099999996</v>
      </c>
      <c r="G28" s="19">
        <v>0</v>
      </c>
      <c r="H28" s="19">
        <v>1.3731926099999996</v>
      </c>
      <c r="I28" s="20">
        <f t="shared" si="1"/>
        <v>0</v>
      </c>
      <c r="J28" s="21">
        <f t="shared" si="2"/>
        <v>0.16363696065470384</v>
      </c>
      <c r="K28" s="4"/>
      <c r="L28" t="s">
        <v>266</v>
      </c>
      <c r="M28" s="5">
        <v>0.94052312999999998</v>
      </c>
      <c r="N28" s="69">
        <v>6.7505048219884359E-2</v>
      </c>
    </row>
    <row r="29" spans="1:14" x14ac:dyDescent="0.25">
      <c r="A29" s="15"/>
      <c r="B29" s="53">
        <v>23</v>
      </c>
      <c r="C29" s="17" t="s">
        <v>277</v>
      </c>
      <c r="D29" s="18">
        <v>2.107761</v>
      </c>
      <c r="E29" s="19">
        <v>2.1110129999999994</v>
      </c>
      <c r="F29" s="19">
        <f t="shared" si="0"/>
        <v>0.29125385999999998</v>
      </c>
      <c r="G29" s="19">
        <v>0</v>
      </c>
      <c r="H29" s="19">
        <v>0.29125385999999998</v>
      </c>
      <c r="I29" s="20">
        <f t="shared" si="1"/>
        <v>0</v>
      </c>
      <c r="J29" s="21">
        <f t="shared" si="2"/>
        <v>0.1379687666537345</v>
      </c>
      <c r="K29" s="4"/>
      <c r="L29" t="s">
        <v>258</v>
      </c>
      <c r="M29" s="5">
        <v>2.0820756499999993</v>
      </c>
      <c r="N29" s="69">
        <v>6.4310736271870936E-2</v>
      </c>
    </row>
    <row r="30" spans="1:14" x14ac:dyDescent="0.25">
      <c r="A30" s="15"/>
      <c r="B30" s="53">
        <v>24</v>
      </c>
      <c r="C30" s="17" t="s">
        <v>278</v>
      </c>
      <c r="D30" s="18">
        <v>4.2264849999999985</v>
      </c>
      <c r="E30" s="19">
        <v>4.2641459999999993</v>
      </c>
      <c r="F30" s="19">
        <f t="shared" si="0"/>
        <v>0.30738974000000002</v>
      </c>
      <c r="G30" s="19">
        <v>0</v>
      </c>
      <c r="H30" s="19">
        <v>0.30738974000000002</v>
      </c>
      <c r="I30" s="20">
        <f t="shared" si="1"/>
        <v>0</v>
      </c>
      <c r="J30" s="21">
        <f t="shared" si="2"/>
        <v>7.208705799473096E-2</v>
      </c>
      <c r="K30" s="4"/>
      <c r="L30" t="s">
        <v>271</v>
      </c>
      <c r="M30" s="5">
        <v>7.0890320000000007E-2</v>
      </c>
      <c r="N30" s="69">
        <v>6.0584372908848688E-2</v>
      </c>
    </row>
    <row r="31" spans="1:14" x14ac:dyDescent="0.25">
      <c r="A31" s="15"/>
      <c r="B31" s="53">
        <v>25</v>
      </c>
      <c r="C31" s="17" t="s">
        <v>279</v>
      </c>
      <c r="D31" s="18">
        <v>3.9781129999999991</v>
      </c>
      <c r="E31" s="19">
        <v>3.2841609999999983</v>
      </c>
      <c r="F31" s="19">
        <f t="shared" si="0"/>
        <v>0.60856473999999994</v>
      </c>
      <c r="G31" s="19">
        <v>0</v>
      </c>
      <c r="H31" s="19">
        <v>0.60856473999999994</v>
      </c>
      <c r="I31" s="20">
        <f t="shared" si="1"/>
        <v>0</v>
      </c>
      <c r="J31" s="21">
        <f t="shared" si="2"/>
        <v>0.18530295561027618</v>
      </c>
      <c r="K31" s="4"/>
      <c r="L31" t="s">
        <v>269</v>
      </c>
      <c r="M31" s="5">
        <v>17.119029869999991</v>
      </c>
      <c r="N31" s="69">
        <v>5.4553021764007774E-2</v>
      </c>
    </row>
    <row r="32" spans="1:14" ht="15.75" thickBot="1" x14ac:dyDescent="0.3">
      <c r="A32" s="22"/>
      <c r="B32" s="54">
        <v>98</v>
      </c>
      <c r="C32" s="24" t="s">
        <v>465</v>
      </c>
      <c r="D32" s="25">
        <v>0</v>
      </c>
      <c r="E32" s="26">
        <v>3.0243280000000001</v>
      </c>
      <c r="F32" s="26">
        <f t="shared" si="0"/>
        <v>8.1914000000000001E-2</v>
      </c>
      <c r="G32" s="26">
        <v>0</v>
      </c>
      <c r="H32" s="26">
        <v>8.1914000000000001E-2</v>
      </c>
      <c r="I32" s="27">
        <f t="shared" si="1"/>
        <v>0</v>
      </c>
      <c r="J32" s="28">
        <f t="shared" si="2"/>
        <v>2.7085025169227676E-2</v>
      </c>
      <c r="K32" s="4"/>
      <c r="L32" t="s">
        <v>465</v>
      </c>
      <c r="M32" s="5">
        <v>8.1914000000000001E-2</v>
      </c>
      <c r="N32" s="69">
        <v>2.7085025169227676E-2</v>
      </c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113</v>
      </c>
      <c r="B1" s="49" t="s">
        <v>71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1643</v>
      </c>
      <c r="L2" s="70" t="s">
        <v>1653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596.15841900000021</v>
      </c>
      <c r="E6" s="12">
        <f ca="1">SUM(E7:OFFSET(E7,50,0))</f>
        <v>663.15841899999975</v>
      </c>
      <c r="F6" s="12">
        <f ca="1">SUM(F7:OFFSET(F7,50,0))</f>
        <v>31.279468479999995</v>
      </c>
      <c r="G6" s="12">
        <f ca="1">SUM(G7:OFFSET(G7,50,0))</f>
        <v>0</v>
      </c>
      <c r="H6" s="12">
        <f ca="1">SUM(H7:OFFSET(H7,50,0))</f>
        <v>31.279468479999995</v>
      </c>
      <c r="I6" s="13">
        <f ca="1">IFERROR(G6/E6,0)</f>
        <v>0</v>
      </c>
      <c r="J6" s="14">
        <f ca="1">IFERROR(SUM(G6,H6)/E6,0)</f>
        <v>4.7167415181379166E-2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1.4999999999999999E-2</v>
      </c>
      <c r="E7" s="19">
        <v>1.4999999999999999E-2</v>
      </c>
      <c r="F7" s="19">
        <f t="shared" ref="F7:F21" si="0">SUM(G7,H7)</f>
        <v>0</v>
      </c>
      <c r="G7" s="19">
        <v>0</v>
      </c>
      <c r="H7" s="19">
        <v>0</v>
      </c>
      <c r="I7" s="20">
        <f t="shared" ref="I7:I21" si="1">IFERROR(G7/E7,0)</f>
        <v>0</v>
      </c>
      <c r="J7" s="21">
        <f t="shared" ref="J7:J21" si="2">IFERROR(SUM(G7,H7)/E7,0)</f>
        <v>0</v>
      </c>
      <c r="K7" s="4"/>
      <c r="L7" t="s">
        <v>274</v>
      </c>
      <c r="M7" s="5">
        <v>1.8151758500000001</v>
      </c>
      <c r="N7" s="69">
        <v>8.8252548100150513E-2</v>
      </c>
    </row>
    <row r="8" spans="1:14" x14ac:dyDescent="0.25">
      <c r="A8" s="15"/>
      <c r="B8" s="53">
        <v>2</v>
      </c>
      <c r="C8" s="17" t="s">
        <v>256</v>
      </c>
      <c r="D8" s="18">
        <v>13.445067999999992</v>
      </c>
      <c r="E8" s="19">
        <v>15.200243999999998</v>
      </c>
      <c r="F8" s="19">
        <f t="shared" si="0"/>
        <v>1.0056101000000002</v>
      </c>
      <c r="G8" s="19">
        <v>0</v>
      </c>
      <c r="H8" s="19">
        <v>1.0056101000000002</v>
      </c>
      <c r="I8" s="20">
        <f t="shared" si="1"/>
        <v>0</v>
      </c>
      <c r="J8" s="21">
        <f t="shared" si="2"/>
        <v>6.6157497208597468E-2</v>
      </c>
      <c r="K8" s="4"/>
      <c r="L8" t="s">
        <v>262</v>
      </c>
      <c r="M8" s="5">
        <v>1.6362600699999998</v>
      </c>
      <c r="N8" s="69">
        <v>8.7319478994758171E-2</v>
      </c>
    </row>
    <row r="9" spans="1:14" x14ac:dyDescent="0.25">
      <c r="A9" s="15"/>
      <c r="B9" s="53">
        <v>4</v>
      </c>
      <c r="C9" s="17" t="s">
        <v>258</v>
      </c>
      <c r="D9" s="18">
        <v>27.030202999999997</v>
      </c>
      <c r="E9" s="19">
        <v>28.590253999999995</v>
      </c>
      <c r="F9" s="19">
        <f t="shared" si="0"/>
        <v>1.6837314699999999</v>
      </c>
      <c r="G9" s="19">
        <v>0</v>
      </c>
      <c r="H9" s="19">
        <v>1.6837314699999999</v>
      </c>
      <c r="I9" s="20">
        <f t="shared" si="1"/>
        <v>0</v>
      </c>
      <c r="J9" s="21">
        <f t="shared" si="2"/>
        <v>5.8891798233062224E-2</v>
      </c>
      <c r="K9" s="4"/>
      <c r="L9" t="s">
        <v>276</v>
      </c>
      <c r="M9" s="5">
        <v>0.90665715000000002</v>
      </c>
      <c r="N9" s="69">
        <v>7.463194472283094E-2</v>
      </c>
    </row>
    <row r="10" spans="1:14" x14ac:dyDescent="0.25">
      <c r="A10" s="15"/>
      <c r="B10" s="53">
        <v>5</v>
      </c>
      <c r="C10" s="17" t="s">
        <v>259</v>
      </c>
      <c r="D10" s="18">
        <v>0</v>
      </c>
      <c r="E10" s="19">
        <v>7.0463559999999994</v>
      </c>
      <c r="F10" s="19">
        <f t="shared" si="0"/>
        <v>0.20049123999999999</v>
      </c>
      <c r="G10" s="19">
        <v>0</v>
      </c>
      <c r="H10" s="19">
        <v>0.20049123999999999</v>
      </c>
      <c r="I10" s="20">
        <f t="shared" si="1"/>
        <v>0</v>
      </c>
      <c r="J10" s="21">
        <f t="shared" si="2"/>
        <v>2.8453180622721872E-2</v>
      </c>
      <c r="K10" s="4"/>
      <c r="L10" t="s">
        <v>268</v>
      </c>
      <c r="M10" s="5">
        <v>1.9776588499999999</v>
      </c>
      <c r="N10" s="69">
        <v>7.3431333795037926E-2</v>
      </c>
    </row>
    <row r="11" spans="1:14" x14ac:dyDescent="0.25">
      <c r="A11" s="15"/>
      <c r="B11" s="53">
        <v>8</v>
      </c>
      <c r="C11" s="17" t="s">
        <v>262</v>
      </c>
      <c r="D11" s="18">
        <v>17.871245000000002</v>
      </c>
      <c r="E11" s="19">
        <v>18.738775000000004</v>
      </c>
      <c r="F11" s="19">
        <f t="shared" si="0"/>
        <v>1.6362600699999998</v>
      </c>
      <c r="G11" s="19">
        <v>0</v>
      </c>
      <c r="H11" s="19">
        <v>1.6362600699999998</v>
      </c>
      <c r="I11" s="20">
        <f t="shared" si="1"/>
        <v>0</v>
      </c>
      <c r="J11" s="21">
        <f t="shared" si="2"/>
        <v>8.7319478994758171E-2</v>
      </c>
      <c r="K11" s="4"/>
      <c r="L11" t="s">
        <v>267</v>
      </c>
      <c r="M11" s="5">
        <v>1.8611804200000002</v>
      </c>
      <c r="N11" s="69">
        <v>7.2263649235421043E-2</v>
      </c>
    </row>
    <row r="12" spans="1:14" x14ac:dyDescent="0.25">
      <c r="A12" s="15"/>
      <c r="B12" s="53">
        <v>11</v>
      </c>
      <c r="C12" s="17" t="s">
        <v>265</v>
      </c>
      <c r="D12" s="18">
        <v>23.306136000000002</v>
      </c>
      <c r="E12" s="19">
        <v>15.386009000000003</v>
      </c>
      <c r="F12" s="19">
        <f t="shared" si="0"/>
        <v>1.0173441400000001</v>
      </c>
      <c r="G12" s="19">
        <v>0</v>
      </c>
      <c r="H12" s="19">
        <v>1.0173441400000001</v>
      </c>
      <c r="I12" s="20">
        <f t="shared" si="1"/>
        <v>0</v>
      </c>
      <c r="J12" s="21">
        <f t="shared" si="2"/>
        <v>6.6121379494838456E-2</v>
      </c>
      <c r="K12" s="4"/>
      <c r="L12" t="s">
        <v>256</v>
      </c>
      <c r="M12" s="5">
        <v>1.0056101000000002</v>
      </c>
      <c r="N12" s="69">
        <v>6.6157497208597468E-2</v>
      </c>
    </row>
    <row r="13" spans="1:14" x14ac:dyDescent="0.25">
      <c r="A13" s="15"/>
      <c r="B13" s="53">
        <v>12</v>
      </c>
      <c r="C13" s="17" t="s">
        <v>266</v>
      </c>
      <c r="D13" s="18">
        <v>21.5258</v>
      </c>
      <c r="E13" s="19">
        <v>22.62865</v>
      </c>
      <c r="F13" s="19">
        <f t="shared" si="0"/>
        <v>1.24055713</v>
      </c>
      <c r="G13" s="19">
        <v>0</v>
      </c>
      <c r="H13" s="19">
        <v>1.24055713</v>
      </c>
      <c r="I13" s="20">
        <f t="shared" si="1"/>
        <v>0</v>
      </c>
      <c r="J13" s="21">
        <f t="shared" si="2"/>
        <v>5.4822410086328613E-2</v>
      </c>
      <c r="K13" s="4"/>
      <c r="L13" t="s">
        <v>265</v>
      </c>
      <c r="M13" s="5">
        <v>1.0173441400000001</v>
      </c>
      <c r="N13" s="69">
        <v>6.6121379494838456E-2</v>
      </c>
    </row>
    <row r="14" spans="1:14" x14ac:dyDescent="0.25">
      <c r="A14" s="15"/>
      <c r="B14" s="53">
        <v>13</v>
      </c>
      <c r="C14" s="17" t="s">
        <v>267</v>
      </c>
      <c r="D14" s="18">
        <v>24.394401000000002</v>
      </c>
      <c r="E14" s="19">
        <v>25.755417000000001</v>
      </c>
      <c r="F14" s="19">
        <f t="shared" si="0"/>
        <v>1.8611804200000002</v>
      </c>
      <c r="G14" s="19">
        <v>0</v>
      </c>
      <c r="H14" s="19">
        <v>1.8611804200000002</v>
      </c>
      <c r="I14" s="20">
        <f t="shared" si="1"/>
        <v>0</v>
      </c>
      <c r="J14" s="21">
        <f t="shared" si="2"/>
        <v>7.2263649235421043E-2</v>
      </c>
      <c r="K14" s="4"/>
      <c r="L14" t="s">
        <v>258</v>
      </c>
      <c r="M14" s="5">
        <v>1.6837314699999999</v>
      </c>
      <c r="N14" s="69">
        <v>5.8891798233062224E-2</v>
      </c>
    </row>
    <row r="15" spans="1:14" x14ac:dyDescent="0.25">
      <c r="A15" s="15"/>
      <c r="B15" s="53">
        <v>14</v>
      </c>
      <c r="C15" s="17" t="s">
        <v>268</v>
      </c>
      <c r="D15" s="18">
        <v>25.136479999999992</v>
      </c>
      <c r="E15" s="19">
        <v>26.932083999999996</v>
      </c>
      <c r="F15" s="19">
        <f t="shared" si="0"/>
        <v>1.9776588499999999</v>
      </c>
      <c r="G15" s="19">
        <v>0</v>
      </c>
      <c r="H15" s="19">
        <v>1.9776588499999999</v>
      </c>
      <c r="I15" s="20">
        <f t="shared" si="1"/>
        <v>0</v>
      </c>
      <c r="J15" s="21">
        <f t="shared" si="2"/>
        <v>7.3431333795037926E-2</v>
      </c>
      <c r="K15" s="4"/>
      <c r="L15" t="s">
        <v>270</v>
      </c>
      <c r="M15" s="5">
        <v>0.49738665999999998</v>
      </c>
      <c r="N15" s="69">
        <v>5.6671112897148511E-2</v>
      </c>
    </row>
    <row r="16" spans="1:14" x14ac:dyDescent="0.25">
      <c r="A16" s="15"/>
      <c r="B16" s="53">
        <v>15</v>
      </c>
      <c r="C16" s="17" t="s">
        <v>269</v>
      </c>
      <c r="D16" s="18">
        <v>375.00345199999998</v>
      </c>
      <c r="E16" s="19">
        <v>428.84740899999991</v>
      </c>
      <c r="F16" s="19">
        <f t="shared" si="0"/>
        <v>15.885457969999999</v>
      </c>
      <c r="G16" s="19">
        <v>0</v>
      </c>
      <c r="H16" s="19">
        <v>15.885457969999999</v>
      </c>
      <c r="I16" s="20">
        <f t="shared" si="1"/>
        <v>0</v>
      </c>
      <c r="J16" s="21">
        <f t="shared" si="2"/>
        <v>3.7042215101735644E-2</v>
      </c>
      <c r="K16" s="4"/>
      <c r="L16" t="s">
        <v>277</v>
      </c>
      <c r="M16" s="5">
        <v>1.16086713</v>
      </c>
      <c r="N16" s="69">
        <v>5.5585938298675461E-2</v>
      </c>
    </row>
    <row r="17" spans="1:14" x14ac:dyDescent="0.25">
      <c r="A17" s="15"/>
      <c r="B17" s="53">
        <v>16</v>
      </c>
      <c r="C17" s="17" t="s">
        <v>270</v>
      </c>
      <c r="D17" s="18">
        <v>7.9735080000000007</v>
      </c>
      <c r="E17" s="19">
        <v>8.7767230000000005</v>
      </c>
      <c r="F17" s="19">
        <f t="shared" si="0"/>
        <v>0.49738665999999998</v>
      </c>
      <c r="G17" s="19">
        <v>0</v>
      </c>
      <c r="H17" s="19">
        <v>0.49738665999999998</v>
      </c>
      <c r="I17" s="20">
        <f t="shared" si="1"/>
        <v>0</v>
      </c>
      <c r="J17" s="21">
        <f t="shared" si="2"/>
        <v>5.6671112897148511E-2</v>
      </c>
      <c r="K17" s="4"/>
      <c r="L17" t="s">
        <v>266</v>
      </c>
      <c r="M17" s="5">
        <v>1.24055713</v>
      </c>
      <c r="N17" s="69">
        <v>5.4822410086328613E-2</v>
      </c>
    </row>
    <row r="18" spans="1:14" x14ac:dyDescent="0.25">
      <c r="A18" s="15"/>
      <c r="B18" s="53">
        <v>20</v>
      </c>
      <c r="C18" s="17" t="s">
        <v>274</v>
      </c>
      <c r="D18" s="18">
        <v>18.898497999999993</v>
      </c>
      <c r="E18" s="19">
        <v>20.567970999999993</v>
      </c>
      <c r="F18" s="19">
        <f t="shared" si="0"/>
        <v>1.8151758500000001</v>
      </c>
      <c r="G18" s="19">
        <v>0</v>
      </c>
      <c r="H18" s="19">
        <v>1.8151758500000001</v>
      </c>
      <c r="I18" s="20">
        <f t="shared" si="1"/>
        <v>0</v>
      </c>
      <c r="J18" s="21">
        <f t="shared" si="2"/>
        <v>8.8252548100150513E-2</v>
      </c>
      <c r="K18" s="4"/>
      <c r="L18" t="s">
        <v>269</v>
      </c>
      <c r="M18" s="5">
        <v>15.885457969999999</v>
      </c>
      <c r="N18" s="69">
        <v>3.7042215101735644E-2</v>
      </c>
    </row>
    <row r="19" spans="1:14" x14ac:dyDescent="0.25">
      <c r="A19" s="15"/>
      <c r="B19" s="53">
        <v>22</v>
      </c>
      <c r="C19" s="17" t="s">
        <v>276</v>
      </c>
      <c r="D19" s="18">
        <v>11.367148</v>
      </c>
      <c r="E19" s="19">
        <v>12.148378999999998</v>
      </c>
      <c r="F19" s="19">
        <f t="shared" si="0"/>
        <v>0.90665715000000002</v>
      </c>
      <c r="G19" s="19">
        <v>0</v>
      </c>
      <c r="H19" s="19">
        <v>0.90665715000000002</v>
      </c>
      <c r="I19" s="20">
        <f t="shared" si="1"/>
        <v>0</v>
      </c>
      <c r="J19" s="21">
        <f t="shared" si="2"/>
        <v>7.463194472283094E-2</v>
      </c>
      <c r="K19" s="4"/>
      <c r="L19" t="s">
        <v>279</v>
      </c>
      <c r="M19" s="5">
        <v>0.3910903</v>
      </c>
      <c r="N19" s="69">
        <v>3.3596049329604319E-2</v>
      </c>
    </row>
    <row r="20" spans="1:14" x14ac:dyDescent="0.25">
      <c r="A20" s="15"/>
      <c r="B20" s="53">
        <v>23</v>
      </c>
      <c r="C20" s="17" t="s">
        <v>277</v>
      </c>
      <c r="D20" s="18">
        <v>19.95</v>
      </c>
      <c r="E20" s="19">
        <v>20.884186999999997</v>
      </c>
      <c r="F20" s="19">
        <f t="shared" si="0"/>
        <v>1.16086713</v>
      </c>
      <c r="G20" s="19">
        <v>0</v>
      </c>
      <c r="H20" s="19">
        <v>1.16086713</v>
      </c>
      <c r="I20" s="20">
        <f t="shared" si="1"/>
        <v>0</v>
      </c>
      <c r="J20" s="21">
        <f t="shared" si="2"/>
        <v>5.5585938298675461E-2</v>
      </c>
      <c r="K20" s="4"/>
      <c r="L20" t="s">
        <v>259</v>
      </c>
      <c r="M20" s="5">
        <v>0.20049123999999999</v>
      </c>
      <c r="N20" s="69">
        <v>2.8453180622721872E-2</v>
      </c>
    </row>
    <row r="21" spans="1:14" ht="15.75" thickBot="1" x14ac:dyDescent="0.3">
      <c r="A21" s="22"/>
      <c r="B21" s="54">
        <v>25</v>
      </c>
      <c r="C21" s="24" t="s">
        <v>279</v>
      </c>
      <c r="D21" s="25">
        <v>10.241479999999999</v>
      </c>
      <c r="E21" s="26">
        <v>11.640960999999999</v>
      </c>
      <c r="F21" s="26">
        <f t="shared" si="0"/>
        <v>0.3910903</v>
      </c>
      <c r="G21" s="26">
        <v>0</v>
      </c>
      <c r="H21" s="26">
        <v>0.3910903</v>
      </c>
      <c r="I21" s="27">
        <f t="shared" si="1"/>
        <v>0</v>
      </c>
      <c r="J21" s="28">
        <f t="shared" si="2"/>
        <v>3.3596049329604319E-2</v>
      </c>
      <c r="K21" s="4"/>
      <c r="L21" t="s">
        <v>255</v>
      </c>
      <c r="M21" s="5">
        <v>0</v>
      </c>
      <c r="N21" s="69">
        <v>0</v>
      </c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8" width="0" hidden="1" customWidth="1"/>
  </cols>
  <sheetData>
    <row r="1" spans="1:11" ht="15.75" x14ac:dyDescent="0.25">
      <c r="A1" s="48">
        <v>113</v>
      </c>
      <c r="B1" s="47" t="s">
        <v>71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1644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596.15841900000021</v>
      </c>
      <c r="E6" s="12">
        <v>663.15841899999975</v>
      </c>
      <c r="F6" s="12">
        <v>31.279468479999995</v>
      </c>
      <c r="G6" s="12">
        <v>0</v>
      </c>
      <c r="H6" s="12">
        <v>31.279468479999995</v>
      </c>
      <c r="I6" s="13">
        <v>0</v>
      </c>
      <c r="J6" s="14">
        <v>4.7167415181379166E-2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583.58017799999993</v>
      </c>
      <c r="E7" s="36">
        <f ca="1">SUM(E8:OFFSET(E6,MATCH("PROYECTOS",$A$8:$A$50,0),0))</f>
        <v>646.42751599999986</v>
      </c>
      <c r="F7" s="36">
        <f ca="1">SUM(F8:OFFSET(F6,MATCH("PROYECTOS",$A$8:$A$50,0),0))</f>
        <v>31.164162839999999</v>
      </c>
      <c r="G7" s="36">
        <f ca="1">SUM(G8:OFFSET(G6,MATCH("PROYECTOS",$A$8:$A$50,0),0))</f>
        <v>0</v>
      </c>
      <c r="H7" s="36">
        <f ca="1">SUM(H8:OFFSET(H6,MATCH("PROYECTOS",$A$8:$A$50,0),0))</f>
        <v>31.164162839999999</v>
      </c>
      <c r="I7" s="37">
        <f ca="1">IFERROR(G7/E7,0)</f>
        <v>0</v>
      </c>
      <c r="J7" s="38">
        <f ca="1">IFERROR(SUM(G7,H7)/E7,0)</f>
        <v>4.8209833382154489E-2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269.64215799999994</v>
      </c>
      <c r="E8" s="19">
        <v>331.66107099999988</v>
      </c>
      <c r="F8" s="19">
        <f t="shared" ref="F8:F10" si="0">SUM(G8,H8)</f>
        <v>9.7400779200000009</v>
      </c>
      <c r="G8" s="19">
        <v>0</v>
      </c>
      <c r="H8" s="19">
        <v>9.7400779200000009</v>
      </c>
      <c r="I8" s="20">
        <f t="shared" ref="I8:I11" si="1">IFERROR(G8/E8,0)</f>
        <v>0</v>
      </c>
      <c r="J8" s="21">
        <f t="shared" ref="J8:J11" si="2">IFERROR(SUM(G8,H8)/E8,0)</f>
        <v>2.9367564576187492E-2</v>
      </c>
      <c r="K8" s="4"/>
    </row>
    <row r="9" spans="1:11" ht="25.5" x14ac:dyDescent="0.25">
      <c r="A9" s="15"/>
      <c r="B9" s="17">
        <v>3000550</v>
      </c>
      <c r="C9" s="17" t="s">
        <v>1646</v>
      </c>
      <c r="D9" s="18">
        <v>259.52904599999994</v>
      </c>
      <c r="E9" s="19">
        <v>260.05571399999997</v>
      </c>
      <c r="F9" s="19">
        <f t="shared" si="0"/>
        <v>18.052746029999998</v>
      </c>
      <c r="G9" s="19">
        <v>0</v>
      </c>
      <c r="H9" s="19">
        <v>18.052746029999998</v>
      </c>
      <c r="I9" s="20">
        <f t="shared" si="1"/>
        <v>0</v>
      </c>
      <c r="J9" s="21">
        <f t="shared" si="2"/>
        <v>6.9418763203949449E-2</v>
      </c>
      <c r="K9" s="4"/>
    </row>
    <row r="10" spans="1:11" ht="25.5" x14ac:dyDescent="0.25">
      <c r="A10" s="15"/>
      <c r="B10" s="17">
        <v>3000668</v>
      </c>
      <c r="C10" s="17" t="s">
        <v>1647</v>
      </c>
      <c r="D10" s="18">
        <v>54.408974000000008</v>
      </c>
      <c r="E10" s="19">
        <v>54.710731000000003</v>
      </c>
      <c r="F10" s="19">
        <f t="shared" si="0"/>
        <v>3.3713388899999996</v>
      </c>
      <c r="G10" s="19">
        <v>0</v>
      </c>
      <c r="H10" s="19">
        <v>3.3713388899999996</v>
      </c>
      <c r="I10" s="20">
        <f t="shared" si="1"/>
        <v>0</v>
      </c>
      <c r="J10" s="21">
        <f t="shared" si="2"/>
        <v>6.1621163314377933E-2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12.578241000000276</v>
      </c>
      <c r="E11" s="43">
        <f t="shared" ref="E11:H11" ca="1" si="3">OFFSET(E11,-MATCH("PROYECTOS",$A$8:$A$50,0)-1,0)-(OFFSET(E11,-MATCH("PROYECTOS",$A$8:$A$50,0),0))</f>
        <v>16.730902999999898</v>
      </c>
      <c r="F11" s="43">
        <f t="shared" ca="1" si="3"/>
        <v>0.11530563999999544</v>
      </c>
      <c r="G11" s="43">
        <f t="shared" ca="1" si="3"/>
        <v>0</v>
      </c>
      <c r="H11" s="43">
        <f t="shared" ca="1" si="3"/>
        <v>0.11530563999999544</v>
      </c>
      <c r="I11" s="44">
        <f t="shared" ca="1" si="1"/>
        <v>0</v>
      </c>
      <c r="J11" s="45">
        <f t="shared" ca="1" si="2"/>
        <v>6.8917762537979051E-3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1654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2.9367564576187492E-2</v>
      </c>
    </row>
    <row r="18" spans="1:4" ht="25.5" x14ac:dyDescent="0.25">
      <c r="A18" s="15"/>
      <c r="B18" s="17">
        <v>3000550</v>
      </c>
      <c r="C18" s="17" t="s">
        <v>1646</v>
      </c>
      <c r="D18" s="21">
        <v>6.9418763203949449E-2</v>
      </c>
    </row>
    <row r="19" spans="1:4" ht="26.25" thickBot="1" x14ac:dyDescent="0.3">
      <c r="A19" s="22"/>
      <c r="B19" s="24">
        <v>3000668</v>
      </c>
      <c r="C19" s="24" t="s">
        <v>1647</v>
      </c>
      <c r="D19" s="28">
        <v>6.1621163314377933E-2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113</v>
      </c>
      <c r="B1" s="47" t="s">
        <v>71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1645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596.15841900000021</v>
      </c>
      <c r="I6" s="12">
        <v>663.15841899999975</v>
      </c>
      <c r="J6" s="12">
        <v>31.279468479999995</v>
      </c>
      <c r="K6" s="12">
        <v>0</v>
      </c>
      <c r="L6" s="12">
        <v>31.279468479999995</v>
      </c>
      <c r="M6" s="13">
        <v>0</v>
      </c>
      <c r="N6" s="14">
        <v>4.7167415181379166E-2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583.58017799999993</v>
      </c>
      <c r="I7" s="36">
        <f ca="1">SUM(I8:OFFSET(I6,MATCH("PROYECTOS",$A$8:$A$50,0),0))</f>
        <v>646.42751600000008</v>
      </c>
      <c r="J7" s="36">
        <f ca="1">SUM(J8:OFFSET(J6,MATCH("PROYECTOS",$A$8:$A$50,0),0))</f>
        <v>31.164162839999996</v>
      </c>
      <c r="K7" s="36">
        <f ca="1">SUM(K8:OFFSET(K6,MATCH("PROYECTOS",$A$8:$A$50,0),0))</f>
        <v>0</v>
      </c>
      <c r="L7" s="36">
        <f ca="1">SUM(L8:OFFSET(L6,MATCH("PROYECTOS",$A$8:$A$50,0),0))</f>
        <v>31.164162839999996</v>
      </c>
      <c r="M7" s="37">
        <f ca="1">IFERROR(K7/I7,0)</f>
        <v>0</v>
      </c>
      <c r="N7" s="38">
        <f ca="1">IFERROR(SUM(K7,L7)/I7,0)</f>
        <v>4.8209833382154468E-2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251.69562100000002</v>
      </c>
      <c r="I8" s="19">
        <v>313.21542699999998</v>
      </c>
      <c r="J8" s="19">
        <f t="shared" ref="J8:J12" si="0">SUM(K8,L8)</f>
        <v>9.508697999999999</v>
      </c>
      <c r="K8" s="19">
        <v>0</v>
      </c>
      <c r="L8" s="19">
        <v>9.508697999999999</v>
      </c>
      <c r="M8" s="20">
        <f t="shared" ref="M8:M13" si="1">IFERROR(K8/I8,0)</f>
        <v>0</v>
      </c>
      <c r="N8" s="21">
        <f t="shared" ref="N8:N13" si="2">IFERROR(SUM(K8,L8)/I8,0)</f>
        <v>3.035833225417725E-2</v>
      </c>
      <c r="O8" s="68">
        <v>84.088852790000004</v>
      </c>
      <c r="P8" s="19">
        <v>850</v>
      </c>
      <c r="Q8" s="21">
        <f>IFERROR(P8/O8,0)</f>
        <v>10.108355290834501</v>
      </c>
    </row>
    <row r="9" spans="1:17" ht="25.5" x14ac:dyDescent="0.25">
      <c r="A9" s="15"/>
      <c r="B9" s="17">
        <v>5004225</v>
      </c>
      <c r="C9" s="17" t="s">
        <v>1648</v>
      </c>
      <c r="D9" s="66">
        <v>3000001</v>
      </c>
      <c r="E9" s="17" t="s">
        <v>281</v>
      </c>
      <c r="F9" s="67">
        <v>87</v>
      </c>
      <c r="G9" s="17" t="s">
        <v>400</v>
      </c>
      <c r="H9" s="18">
        <v>17.946536999999996</v>
      </c>
      <c r="I9" s="19">
        <v>18.445643999999998</v>
      </c>
      <c r="J9" s="19">
        <f t="shared" si="0"/>
        <v>0.23137992000000002</v>
      </c>
      <c r="K9" s="19">
        <v>0</v>
      </c>
      <c r="L9" s="19">
        <v>0.23137992000000002</v>
      </c>
      <c r="M9" s="20">
        <f t="shared" si="1"/>
        <v>0</v>
      </c>
      <c r="N9" s="21">
        <f t="shared" si="2"/>
        <v>1.2543878652325723E-2</v>
      </c>
      <c r="O9" s="68">
        <v>0.48618347000000001</v>
      </c>
      <c r="P9" s="19">
        <v>77</v>
      </c>
      <c r="Q9" s="21">
        <f t="shared" ref="Q9:Q12" si="3">IFERROR(P9/O9,0)</f>
        <v>158.37642526184609</v>
      </c>
    </row>
    <row r="10" spans="1:17" ht="25.5" x14ac:dyDescent="0.25">
      <c r="A10" s="15"/>
      <c r="B10" s="17">
        <v>5005068</v>
      </c>
      <c r="C10" s="17" t="s">
        <v>1649</v>
      </c>
      <c r="D10" s="66">
        <v>3000550</v>
      </c>
      <c r="E10" s="17" t="s">
        <v>1646</v>
      </c>
      <c r="F10" s="67">
        <v>138</v>
      </c>
      <c r="G10" s="17" t="s">
        <v>1652</v>
      </c>
      <c r="H10" s="18">
        <v>254.24621799999997</v>
      </c>
      <c r="I10" s="19">
        <v>254.61400399999997</v>
      </c>
      <c r="J10" s="19">
        <f t="shared" si="0"/>
        <v>17.748905929999996</v>
      </c>
      <c r="K10" s="19">
        <v>0</v>
      </c>
      <c r="L10" s="19">
        <v>17.748905929999996</v>
      </c>
      <c r="M10" s="20">
        <f t="shared" si="1"/>
        <v>0</v>
      </c>
      <c r="N10" s="21">
        <f t="shared" si="2"/>
        <v>6.9709071972333461E-2</v>
      </c>
      <c r="O10" s="68">
        <v>18.122950269999997</v>
      </c>
      <c r="P10" s="19">
        <v>18000</v>
      </c>
      <c r="Q10" s="21">
        <f t="shared" si="3"/>
        <v>993.2157696087969</v>
      </c>
    </row>
    <row r="11" spans="1:17" ht="25.5" x14ac:dyDescent="0.25">
      <c r="A11" s="15"/>
      <c r="B11" s="17">
        <v>5005069</v>
      </c>
      <c r="C11" s="17" t="s">
        <v>1650</v>
      </c>
      <c r="D11" s="66">
        <v>3000550</v>
      </c>
      <c r="E11" s="17" t="s">
        <v>1646</v>
      </c>
      <c r="F11" s="67">
        <v>138</v>
      </c>
      <c r="G11" s="17" t="s">
        <v>1652</v>
      </c>
      <c r="H11" s="18">
        <v>5.2828279999999994</v>
      </c>
      <c r="I11" s="19">
        <v>5.4417100000000005</v>
      </c>
      <c r="J11" s="19">
        <f t="shared" si="0"/>
        <v>0.3038401</v>
      </c>
      <c r="K11" s="19">
        <v>0</v>
      </c>
      <c r="L11" s="19">
        <v>0.3038401</v>
      </c>
      <c r="M11" s="20">
        <f t="shared" si="1"/>
        <v>0</v>
      </c>
      <c r="N11" s="21">
        <f t="shared" si="2"/>
        <v>5.5835408355094256E-2</v>
      </c>
      <c r="O11" s="68">
        <v>0.46549977000000003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5005070</v>
      </c>
      <c r="C12" s="17" t="s">
        <v>1651</v>
      </c>
      <c r="D12" s="66">
        <v>3000668</v>
      </c>
      <c r="E12" s="17" t="s">
        <v>1647</v>
      </c>
      <c r="F12" s="67">
        <v>476</v>
      </c>
      <c r="G12" s="17" t="s">
        <v>814</v>
      </c>
      <c r="H12" s="18">
        <v>54.408974000000001</v>
      </c>
      <c r="I12" s="19">
        <v>54.710731000000003</v>
      </c>
      <c r="J12" s="19">
        <f t="shared" si="0"/>
        <v>3.3713388899999996</v>
      </c>
      <c r="K12" s="19">
        <v>0</v>
      </c>
      <c r="L12" s="19">
        <v>3.3713388899999996</v>
      </c>
      <c r="M12" s="20">
        <f t="shared" si="1"/>
        <v>0</v>
      </c>
      <c r="N12" s="21">
        <f t="shared" si="2"/>
        <v>6.1621163314377933E-2</v>
      </c>
      <c r="O12" s="68">
        <v>3.6612741600000001</v>
      </c>
      <c r="P12" s="19">
        <v>65000</v>
      </c>
      <c r="Q12" s="21">
        <f t="shared" si="3"/>
        <v>17753.382336164632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12.578241000000276</v>
      </c>
      <c r="I13" s="43">
        <f t="shared" ref="I13:L13" ca="1" si="4">OFFSET(I13,-MATCH("PROYECTOS",$A$8:$A$50,0)-1,0)-(OFFSET(I13,-MATCH("PROYECTOS",$A$8:$A$50,0),0))</f>
        <v>16.730902999999671</v>
      </c>
      <c r="J13" s="43">
        <f t="shared" ca="1" si="4"/>
        <v>0.11530563999999899</v>
      </c>
      <c r="K13" s="43">
        <f t="shared" ca="1" si="4"/>
        <v>0</v>
      </c>
      <c r="L13" s="43">
        <f t="shared" ca="1" si="4"/>
        <v>0.11530563999999899</v>
      </c>
      <c r="M13" s="44">
        <f t="shared" ca="1" si="1"/>
        <v>0</v>
      </c>
      <c r="N13" s="45">
        <f t="shared" ca="1" si="2"/>
        <v>6.8917762537982112E-3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114</v>
      </c>
      <c r="B1" s="48" t="s">
        <v>72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1655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34.858772999999999</v>
      </c>
      <c r="E6" s="12">
        <v>34.858772999999999</v>
      </c>
      <c r="F6" s="12">
        <v>1.8533767800000001</v>
      </c>
      <c r="G6" s="12">
        <v>0</v>
      </c>
      <c r="H6" s="12">
        <v>1.8533767800000001</v>
      </c>
      <c r="I6" s="13">
        <v>0</v>
      </c>
      <c r="J6" s="14">
        <v>5.3168158844833696E-2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34.858772999999999</v>
      </c>
      <c r="E7" s="36">
        <f ca="1">SUM(E8:OFFSET(E6,MATCH("GOBIERNOS REGIONALES",$A$8:$A$50,0),0))</f>
        <v>34.858773000000006</v>
      </c>
      <c r="F7" s="36">
        <f ca="1">SUM(F8:OFFSET(F6,MATCH("GOBIERNOS REGIONALES",$A$8:$A$50,0),0))</f>
        <v>1.8533767800000001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1.8533767800000001</v>
      </c>
      <c r="I7" s="37">
        <f ca="1">IFERROR(G7/E7,0)</f>
        <v>0</v>
      </c>
      <c r="J7" s="38">
        <f ca="1">IFERROR(SUM(G7,H7)/E7,0)</f>
        <v>5.3168158844833689E-2</v>
      </c>
      <c r="K7" s="4"/>
    </row>
    <row r="8" spans="1:11" ht="38.25" x14ac:dyDescent="0.25">
      <c r="A8" s="15"/>
      <c r="B8" s="16">
        <v>183</v>
      </c>
      <c r="C8" s="17" t="s">
        <v>154</v>
      </c>
      <c r="D8" s="18">
        <v>34.858772999999999</v>
      </c>
      <c r="E8" s="19">
        <v>34.858773000000006</v>
      </c>
      <c r="F8" s="19">
        <f t="shared" ref="F8:F10" si="0">SUM(G8,H8)</f>
        <v>1.8533767800000001</v>
      </c>
      <c r="G8" s="19">
        <v>0</v>
      </c>
      <c r="H8" s="19">
        <v>1.8533767800000001</v>
      </c>
      <c r="I8" s="20">
        <f t="shared" ref="I8:I10" si="1">IFERROR(G8/E8,0)</f>
        <v>0</v>
      </c>
      <c r="J8" s="21">
        <f t="shared" ref="J8:J10" si="2">IFERROR(SUM(G8,H8)/E8,0)</f>
        <v>5.3168158844833689E-2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114</v>
      </c>
      <c r="B1" s="49" t="s">
        <v>72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1656</v>
      </c>
      <c r="L2" s="70" t="s">
        <v>1671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34.858772999999999</v>
      </c>
      <c r="E6" s="12">
        <f ca="1">SUM(E7:OFFSET(E7,50,0))</f>
        <v>34.858772999999999</v>
      </c>
      <c r="F6" s="12">
        <f ca="1">SUM(F7:OFFSET(F7,50,0))</f>
        <v>1.8533767800000001</v>
      </c>
      <c r="G6" s="12">
        <f ca="1">SUM(G7:OFFSET(G7,50,0))</f>
        <v>0</v>
      </c>
      <c r="H6" s="12">
        <f ca="1">SUM(H7:OFFSET(H7,50,0))</f>
        <v>1.8533767800000001</v>
      </c>
      <c r="I6" s="13">
        <f ca="1">IFERROR(G6/E6,0)</f>
        <v>0</v>
      </c>
      <c r="J6" s="14">
        <f ca="1">IFERROR(SUM(G6,H6)/E6,0)</f>
        <v>5.3168158844833696E-2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34.858772999999999</v>
      </c>
      <c r="E7" s="26">
        <v>34.858772999999999</v>
      </c>
      <c r="F7" s="26">
        <f>SUM(G7,H7)</f>
        <v>1.8533767800000001</v>
      </c>
      <c r="G7" s="26">
        <v>0</v>
      </c>
      <c r="H7" s="26">
        <v>1.8533767800000001</v>
      </c>
      <c r="I7" s="27">
        <f>IFERROR(G7/E7,0)</f>
        <v>0</v>
      </c>
      <c r="J7" s="28">
        <f>IFERROR(SUM(G7,H7)/E7,0)</f>
        <v>5.3168158844833696E-2</v>
      </c>
      <c r="K7" s="4"/>
      <c r="L7" t="s">
        <v>269</v>
      </c>
      <c r="M7" s="5">
        <v>1.8533767800000001</v>
      </c>
      <c r="N7" s="69">
        <v>5.3168158844833696E-2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114</v>
      </c>
      <c r="B1" s="47" t="s">
        <v>72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1657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34.858772999999999</v>
      </c>
      <c r="E6" s="12">
        <v>34.858772999999999</v>
      </c>
      <c r="F6" s="12">
        <v>1.8533767800000001</v>
      </c>
      <c r="G6" s="12">
        <v>0</v>
      </c>
      <c r="H6" s="12">
        <v>1.8533767800000001</v>
      </c>
      <c r="I6" s="13">
        <v>0</v>
      </c>
      <c r="J6" s="14">
        <v>5.3168158844833696E-2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34.858772999999999</v>
      </c>
      <c r="E7" s="36">
        <f ca="1">SUM(E8:OFFSET(E6,MATCH("PROYECTOS",$A$8:$A$50,0),0))</f>
        <v>34.858772999999999</v>
      </c>
      <c r="F7" s="36">
        <f ca="1">SUM(F8:OFFSET(F6,MATCH("PROYECTOS",$A$8:$A$50,0),0))</f>
        <v>1.8533767800000001</v>
      </c>
      <c r="G7" s="36">
        <f ca="1">SUM(G8:OFFSET(G6,MATCH("PROYECTOS",$A$8:$A$50,0),0))</f>
        <v>0</v>
      </c>
      <c r="H7" s="36">
        <f ca="1">SUM(H8:OFFSET(H6,MATCH("PROYECTOS",$A$8:$A$50,0),0))</f>
        <v>1.8533767800000001</v>
      </c>
      <c r="I7" s="37">
        <f ca="1">IFERROR(G7/E7,0)</f>
        <v>0</v>
      </c>
      <c r="J7" s="38">
        <f ca="1">IFERROR(SUM(G7,H7)/E7,0)</f>
        <v>5.3168158844833696E-2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0.472632</v>
      </c>
      <c r="E8" s="19">
        <v>0.472632</v>
      </c>
      <c r="F8" s="19">
        <f t="shared" ref="F8:F11" si="0">SUM(G8,H8)</f>
        <v>4.029655E-2</v>
      </c>
      <c r="G8" s="19">
        <v>0</v>
      </c>
      <c r="H8" s="19">
        <v>4.029655E-2</v>
      </c>
      <c r="I8" s="20">
        <f t="shared" ref="I8:I12" si="1">IFERROR(G8/E8,0)</f>
        <v>0</v>
      </c>
      <c r="J8" s="21">
        <f t="shared" ref="J8:J12" si="2">IFERROR(SUM(G8,H8)/E8,0)</f>
        <v>8.5259885069144711E-2</v>
      </c>
      <c r="K8" s="4"/>
    </row>
    <row r="9" spans="1:11" ht="38.25" x14ac:dyDescent="0.25">
      <c r="A9" s="15"/>
      <c r="B9" s="17">
        <v>3000555</v>
      </c>
      <c r="C9" s="17" t="s">
        <v>1659</v>
      </c>
      <c r="D9" s="18">
        <v>10.704546999999998</v>
      </c>
      <c r="E9" s="19">
        <v>10.704547</v>
      </c>
      <c r="F9" s="19">
        <f t="shared" si="0"/>
        <v>0.77571042000000001</v>
      </c>
      <c r="G9" s="19">
        <v>0</v>
      </c>
      <c r="H9" s="19">
        <v>0.77571042000000001</v>
      </c>
      <c r="I9" s="20">
        <f t="shared" si="1"/>
        <v>0</v>
      </c>
      <c r="J9" s="21">
        <f t="shared" si="2"/>
        <v>7.2465506480563824E-2</v>
      </c>
      <c r="K9" s="4"/>
    </row>
    <row r="10" spans="1:11" ht="38.25" x14ac:dyDescent="0.25">
      <c r="A10" s="15"/>
      <c r="B10" s="17">
        <v>3000644</v>
      </c>
      <c r="C10" s="17" t="s">
        <v>1660</v>
      </c>
      <c r="D10" s="18">
        <v>4.003088</v>
      </c>
      <c r="E10" s="19">
        <v>4.003088</v>
      </c>
      <c r="F10" s="19">
        <f t="shared" si="0"/>
        <v>0.13316688999999998</v>
      </c>
      <c r="G10" s="19">
        <v>0</v>
      </c>
      <c r="H10" s="19">
        <v>0.13316688999999998</v>
      </c>
      <c r="I10" s="20">
        <f t="shared" si="1"/>
        <v>0</v>
      </c>
      <c r="J10" s="21">
        <f t="shared" si="2"/>
        <v>3.3266041116258242E-2</v>
      </c>
      <c r="K10" s="4"/>
    </row>
    <row r="11" spans="1:11" ht="38.25" x14ac:dyDescent="0.25">
      <c r="A11" s="15"/>
      <c r="B11" s="17">
        <v>3000645</v>
      </c>
      <c r="C11" s="17" t="s">
        <v>1661</v>
      </c>
      <c r="D11" s="18">
        <v>19.678505999999999</v>
      </c>
      <c r="E11" s="19">
        <v>19.678505999999999</v>
      </c>
      <c r="F11" s="19">
        <f t="shared" si="0"/>
        <v>0.90420292000000002</v>
      </c>
      <c r="G11" s="19">
        <v>0</v>
      </c>
      <c r="H11" s="19">
        <v>0.90420292000000002</v>
      </c>
      <c r="I11" s="20">
        <f t="shared" si="1"/>
        <v>0</v>
      </c>
      <c r="J11" s="21">
        <f t="shared" si="2"/>
        <v>4.5948758508394902E-2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1672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8.5259885069144711E-2</v>
      </c>
    </row>
    <row r="19" spans="1:4" ht="38.25" x14ac:dyDescent="0.25">
      <c r="A19" s="15"/>
      <c r="B19" s="17">
        <v>3000555</v>
      </c>
      <c r="C19" s="17" t="s">
        <v>1659</v>
      </c>
      <c r="D19" s="21">
        <v>7.2465506480563824E-2</v>
      </c>
    </row>
    <row r="20" spans="1:4" ht="38.25" x14ac:dyDescent="0.25">
      <c r="A20" s="15"/>
      <c r="B20" s="17">
        <v>3000644</v>
      </c>
      <c r="C20" s="17" t="s">
        <v>1660</v>
      </c>
      <c r="D20" s="21">
        <v>3.3266041116258242E-2</v>
      </c>
    </row>
    <row r="21" spans="1:4" ht="39" thickBot="1" x14ac:dyDescent="0.3">
      <c r="A21" s="22"/>
      <c r="B21" s="24">
        <v>3000645</v>
      </c>
      <c r="C21" s="24" t="s">
        <v>1661</v>
      </c>
      <c r="D21" s="28">
        <v>4.5948758508394902E-2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114</v>
      </c>
      <c r="B1" s="47" t="s">
        <v>72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1658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34.858772999999999</v>
      </c>
      <c r="I6" s="12">
        <v>34.858772999999999</v>
      </c>
      <c r="J6" s="12">
        <v>1.8533767800000001</v>
      </c>
      <c r="K6" s="12">
        <v>0</v>
      </c>
      <c r="L6" s="12">
        <v>1.8533767800000001</v>
      </c>
      <c r="M6" s="13">
        <v>0</v>
      </c>
      <c r="N6" s="14">
        <v>5.3168158844833696E-2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34.858772999999999</v>
      </c>
      <c r="I7" s="36">
        <f ca="1">SUM(I8:OFFSET(I6,MATCH("PROYECTOS",$A$8:$A$50,0),0))</f>
        <v>34.858772999999999</v>
      </c>
      <c r="J7" s="36">
        <f ca="1">SUM(J8:OFFSET(J6,MATCH("PROYECTOS",$A$8:$A$50,0),0))</f>
        <v>1.8533767800000001</v>
      </c>
      <c r="K7" s="36">
        <f ca="1">SUM(K8:OFFSET(K6,MATCH("PROYECTOS",$A$8:$A$50,0),0))</f>
        <v>0</v>
      </c>
      <c r="L7" s="36">
        <f ca="1">SUM(L8:OFFSET(L6,MATCH("PROYECTOS",$A$8:$A$50,0),0))</f>
        <v>1.8533767800000001</v>
      </c>
      <c r="M7" s="37">
        <f ca="1">IFERROR(K7/I7,0)</f>
        <v>0</v>
      </c>
      <c r="N7" s="38">
        <f ca="1">IFERROR(SUM(K7,L7)/I7,0)</f>
        <v>5.3168158844833696E-2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0.472632</v>
      </c>
      <c r="I8" s="19">
        <v>0.472632</v>
      </c>
      <c r="J8" s="19">
        <f t="shared" ref="J8:J16" si="0">SUM(K8,L8)</f>
        <v>4.029655E-2</v>
      </c>
      <c r="K8" s="19">
        <v>0</v>
      </c>
      <c r="L8" s="19">
        <v>4.029655E-2</v>
      </c>
      <c r="M8" s="20">
        <f t="shared" ref="M8:M17" si="1">IFERROR(K8/I8,0)</f>
        <v>0</v>
      </c>
      <c r="N8" s="21">
        <f t="shared" ref="N8:N17" si="2">IFERROR(SUM(K8,L8)/I8,0)</f>
        <v>8.5259885069144711E-2</v>
      </c>
      <c r="O8" s="68">
        <v>4.7853199999999999E-2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5004232</v>
      </c>
      <c r="C9" s="17" t="s">
        <v>1662</v>
      </c>
      <c r="D9" s="66">
        <v>3000555</v>
      </c>
      <c r="E9" s="17" t="s">
        <v>1659</v>
      </c>
      <c r="F9" s="67">
        <v>476</v>
      </c>
      <c r="G9" s="17" t="s">
        <v>814</v>
      </c>
      <c r="H9" s="18">
        <v>9.9626729999999988</v>
      </c>
      <c r="I9" s="19">
        <v>9.9626730000000006</v>
      </c>
      <c r="J9" s="19">
        <f t="shared" si="0"/>
        <v>0.77571042000000001</v>
      </c>
      <c r="K9" s="19">
        <v>0</v>
      </c>
      <c r="L9" s="19">
        <v>0.77571042000000001</v>
      </c>
      <c r="M9" s="20">
        <f t="shared" si="1"/>
        <v>0</v>
      </c>
      <c r="N9" s="21">
        <f t="shared" si="2"/>
        <v>7.786167627904679E-2</v>
      </c>
      <c r="O9" s="68">
        <v>1.0334127900000001</v>
      </c>
      <c r="P9" s="19">
        <v>0</v>
      </c>
      <c r="Q9" s="21">
        <f t="shared" ref="Q9:Q16" si="3">IFERROR(P9/O9,0)</f>
        <v>0</v>
      </c>
    </row>
    <row r="10" spans="1:17" ht="38.25" x14ac:dyDescent="0.25">
      <c r="A10" s="15"/>
      <c r="B10" s="17">
        <v>5004233</v>
      </c>
      <c r="C10" s="17" t="s">
        <v>1663</v>
      </c>
      <c r="D10" s="66">
        <v>3000555</v>
      </c>
      <c r="E10" s="17" t="s">
        <v>1659</v>
      </c>
      <c r="F10" s="67">
        <v>476</v>
      </c>
      <c r="G10" s="17" t="s">
        <v>814</v>
      </c>
      <c r="H10" s="18">
        <v>0.74187400000000014</v>
      </c>
      <c r="I10" s="19">
        <v>0.74187400000000003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6.6527000000000003E-4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5004979</v>
      </c>
      <c r="C11" s="17" t="s">
        <v>1664</v>
      </c>
      <c r="D11" s="66">
        <v>3000644</v>
      </c>
      <c r="E11" s="17" t="s">
        <v>1660</v>
      </c>
      <c r="F11" s="67">
        <v>86</v>
      </c>
      <c r="G11" s="17" t="s">
        <v>504</v>
      </c>
      <c r="H11" s="18">
        <v>2.5228549999999998</v>
      </c>
      <c r="I11" s="19">
        <v>2.5228550000000003</v>
      </c>
      <c r="J11" s="19">
        <f t="shared" si="0"/>
        <v>0.13316688999999998</v>
      </c>
      <c r="K11" s="19">
        <v>0</v>
      </c>
      <c r="L11" s="19">
        <v>0.13316688999999998</v>
      </c>
      <c r="M11" s="20">
        <f t="shared" si="1"/>
        <v>0</v>
      </c>
      <c r="N11" s="21">
        <f t="shared" si="2"/>
        <v>5.2784202817839299E-2</v>
      </c>
      <c r="O11" s="68">
        <v>0.10832542000000001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5004980</v>
      </c>
      <c r="C12" s="17" t="s">
        <v>1665</v>
      </c>
      <c r="D12" s="66">
        <v>3000644</v>
      </c>
      <c r="E12" s="17" t="s">
        <v>1660</v>
      </c>
      <c r="F12" s="67">
        <v>86</v>
      </c>
      <c r="G12" s="17" t="s">
        <v>504</v>
      </c>
      <c r="H12" s="18">
        <v>0.486039</v>
      </c>
      <c r="I12" s="19">
        <v>0.486039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5004981</v>
      </c>
      <c r="C13" s="17" t="s">
        <v>1666</v>
      </c>
      <c r="D13" s="66">
        <v>3000644</v>
      </c>
      <c r="E13" s="17" t="s">
        <v>1660</v>
      </c>
      <c r="F13" s="67">
        <v>587</v>
      </c>
      <c r="G13" s="17" t="s">
        <v>1670</v>
      </c>
      <c r="H13" s="18">
        <v>0.99419400000000002</v>
      </c>
      <c r="I13" s="19">
        <v>0.99419400000000002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4.6066499999999995E-3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5004982</v>
      </c>
      <c r="C14" s="17" t="s">
        <v>1667</v>
      </c>
      <c r="D14" s="66">
        <v>3000645</v>
      </c>
      <c r="E14" s="17" t="s">
        <v>1661</v>
      </c>
      <c r="F14" s="67">
        <v>109</v>
      </c>
      <c r="G14" s="17" t="s">
        <v>663</v>
      </c>
      <c r="H14" s="18">
        <v>1.5570729999999999</v>
      </c>
      <c r="I14" s="19">
        <v>1.5570729999999999</v>
      </c>
      <c r="J14" s="19">
        <f t="shared" si="0"/>
        <v>0.10797344</v>
      </c>
      <c r="K14" s="19">
        <v>0</v>
      </c>
      <c r="L14" s="19">
        <v>0.10797344</v>
      </c>
      <c r="M14" s="20">
        <f t="shared" si="1"/>
        <v>0</v>
      </c>
      <c r="N14" s="21">
        <f t="shared" si="2"/>
        <v>6.9343852215021401E-2</v>
      </c>
      <c r="O14" s="68">
        <v>0.10239400000000001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5004983</v>
      </c>
      <c r="C15" s="17" t="s">
        <v>1668</v>
      </c>
      <c r="D15" s="66">
        <v>3000645</v>
      </c>
      <c r="E15" s="17" t="s">
        <v>1661</v>
      </c>
      <c r="F15" s="67">
        <v>587</v>
      </c>
      <c r="G15" s="17" t="s">
        <v>1670</v>
      </c>
      <c r="H15" s="18">
        <v>0.28825400000000001</v>
      </c>
      <c r="I15" s="19">
        <v>0.28825400000000001</v>
      </c>
      <c r="J15" s="19">
        <f t="shared" si="0"/>
        <v>1.4719949999999999E-2</v>
      </c>
      <c r="K15" s="19">
        <v>0</v>
      </c>
      <c r="L15" s="19">
        <v>1.4719949999999999E-2</v>
      </c>
      <c r="M15" s="20">
        <f t="shared" si="1"/>
        <v>0</v>
      </c>
      <c r="N15" s="21">
        <f t="shared" si="2"/>
        <v>5.1065900213006582E-2</v>
      </c>
      <c r="O15" s="68">
        <v>1.4719949999999999E-2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5004984</v>
      </c>
      <c r="C16" s="17" t="s">
        <v>1669</v>
      </c>
      <c r="D16" s="66">
        <v>3000645</v>
      </c>
      <c r="E16" s="17" t="s">
        <v>1661</v>
      </c>
      <c r="F16" s="67">
        <v>53</v>
      </c>
      <c r="G16" s="17" t="s">
        <v>631</v>
      </c>
      <c r="H16" s="18">
        <v>17.833179000000001</v>
      </c>
      <c r="I16" s="19">
        <v>17.833179000000001</v>
      </c>
      <c r="J16" s="19">
        <f t="shared" si="0"/>
        <v>0.78150953000000001</v>
      </c>
      <c r="K16" s="19">
        <v>0</v>
      </c>
      <c r="L16" s="19">
        <v>0.78150953000000001</v>
      </c>
      <c r="M16" s="20">
        <f t="shared" si="1"/>
        <v>0</v>
      </c>
      <c r="N16" s="21">
        <f t="shared" si="2"/>
        <v>4.3823343555290953E-2</v>
      </c>
      <c r="O16" s="68">
        <v>1.1342835199999999</v>
      </c>
      <c r="P16" s="19">
        <v>0</v>
      </c>
      <c r="Q16" s="21">
        <f t="shared" si="3"/>
        <v>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115</v>
      </c>
      <c r="B1" s="48" t="s">
        <v>1673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1674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1479.6690320000002</v>
      </c>
      <c r="E6" s="12">
        <v>1479.6780769999998</v>
      </c>
      <c r="F6" s="12">
        <v>8.7420624099999991</v>
      </c>
      <c r="G6" s="12">
        <v>0</v>
      </c>
      <c r="H6" s="12">
        <v>8.7420624099999991</v>
      </c>
      <c r="I6" s="13">
        <v>0</v>
      </c>
      <c r="J6" s="14">
        <v>5.9080840257660994E-3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1479.6090320000001</v>
      </c>
      <c r="E7" s="36">
        <f ca="1">SUM(E8:OFFSET(E6,MATCH("GOBIERNOS REGIONALES",$A$8:$A$50,0),0))</f>
        <v>1479.6090320000008</v>
      </c>
      <c r="F7" s="36">
        <f ca="1">SUM(F8:OFFSET(F6,MATCH("GOBIERNOS REGIONALES",$A$8:$A$50,0),0))</f>
        <v>8.7420624100000044</v>
      </c>
      <c r="G7" s="36">
        <f ca="1">SUM(G8:OFFSET(G6,MATCH("GOBIERNOS REGIONALES",$A$8:$A$50,0),0))</f>
        <v>0</v>
      </c>
      <c r="H7" s="36">
        <f ca="1">SUM(H8:OFFSET(H6,MATCH("GOBIERNOS REGIONALES",$A$8:$A$50,0),0))</f>
        <v>8.7420624100000044</v>
      </c>
      <c r="I7" s="37">
        <f ca="1">IFERROR(G7/E7,0)</f>
        <v>0</v>
      </c>
      <c r="J7" s="38">
        <f ca="1">IFERROR(SUM(G7,H7)/E7,0)</f>
        <v>5.9083597226919334E-3</v>
      </c>
      <c r="K7" s="4"/>
    </row>
    <row r="8" spans="1:11" ht="25.5" x14ac:dyDescent="0.25">
      <c r="A8" s="15"/>
      <c r="B8" s="16">
        <v>40</v>
      </c>
      <c r="C8" s="17" t="s">
        <v>129</v>
      </c>
      <c r="D8" s="18">
        <v>1479.6090320000001</v>
      </c>
      <c r="E8" s="19">
        <v>1479.6090320000008</v>
      </c>
      <c r="F8" s="19">
        <f t="shared" ref="F8:F10" si="0">SUM(G8,H8)</f>
        <v>8.7420624100000044</v>
      </c>
      <c r="G8" s="19">
        <v>0</v>
      </c>
      <c r="H8" s="19">
        <v>8.7420624100000044</v>
      </c>
      <c r="I8" s="20">
        <f t="shared" ref="I8:I10" si="1">IFERROR(G8/E8,0)</f>
        <v>0</v>
      </c>
      <c r="J8" s="21">
        <f t="shared" ref="J8:J10" si="2">IFERROR(SUM(G8,H8)/E8,0)</f>
        <v>5.9083597226919334E-3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6.0000000000000005E-2</v>
      </c>
      <c r="E10" s="43">
        <v>6.9044999999999995E-2</v>
      </c>
      <c r="F10" s="43">
        <f t="shared" si="0"/>
        <v>0</v>
      </c>
      <c r="G10" s="43">
        <v>0</v>
      </c>
      <c r="H10" s="43">
        <v>0</v>
      </c>
      <c r="I10" s="44">
        <f t="shared" si="1"/>
        <v>0</v>
      </c>
      <c r="J10" s="45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115</v>
      </c>
      <c r="B1" s="49" t="s">
        <v>1673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1675</v>
      </c>
      <c r="L2" s="70" t="s">
        <v>1686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1479.6690320000002</v>
      </c>
      <c r="E6" s="12">
        <f ca="1">SUM(E7:OFFSET(E7,50,0))</f>
        <v>1479.6780769999998</v>
      </c>
      <c r="F6" s="12">
        <f ca="1">SUM(F7:OFFSET(F7,50,0))</f>
        <v>8.7420624099999991</v>
      </c>
      <c r="G6" s="12">
        <f ca="1">SUM(G7:OFFSET(G7,50,0))</f>
        <v>0</v>
      </c>
      <c r="H6" s="12">
        <f ca="1">SUM(H7:OFFSET(H7,50,0))</f>
        <v>8.7420624099999991</v>
      </c>
      <c r="I6" s="13">
        <f ca="1">IFERROR(G6/E6,0)</f>
        <v>0</v>
      </c>
      <c r="J6" s="14">
        <f ca="1">IFERROR(SUM(G6,H6)/E6,0)</f>
        <v>5.9080840257660994E-3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44.403767999999999</v>
      </c>
      <c r="E7" s="19">
        <v>45.273009999999999</v>
      </c>
      <c r="F7" s="19">
        <f t="shared" ref="F7:F30" si="0">SUM(G7,H7)</f>
        <v>0.27160220000000002</v>
      </c>
      <c r="G7" s="19">
        <v>0</v>
      </c>
      <c r="H7" s="19">
        <v>0.27160220000000002</v>
      </c>
      <c r="I7" s="20">
        <f t="shared" ref="I7:I30" si="1">IFERROR(G7/E7,0)</f>
        <v>0</v>
      </c>
      <c r="J7" s="21">
        <f t="shared" ref="J7:J30" si="2">IFERROR(SUM(G7,H7)/E7,0)</f>
        <v>5.9992079165931316E-3</v>
      </c>
      <c r="K7" s="4"/>
      <c r="L7" t="s">
        <v>271</v>
      </c>
      <c r="M7" s="5">
        <v>9.2219700000000002E-2</v>
      </c>
      <c r="N7" s="69">
        <v>9.265465802664026E-3</v>
      </c>
    </row>
    <row r="8" spans="1:14" x14ac:dyDescent="0.25">
      <c r="A8" s="15"/>
      <c r="B8" s="53">
        <v>2</v>
      </c>
      <c r="C8" s="17" t="s">
        <v>256</v>
      </c>
      <c r="D8" s="18">
        <v>59.824150000000003</v>
      </c>
      <c r="E8" s="19">
        <v>57.511188000000004</v>
      </c>
      <c r="F8" s="19">
        <f t="shared" si="0"/>
        <v>0.44847311000000001</v>
      </c>
      <c r="G8" s="19">
        <v>0</v>
      </c>
      <c r="H8" s="19">
        <v>0.44847311000000001</v>
      </c>
      <c r="I8" s="20">
        <f t="shared" si="1"/>
        <v>0</v>
      </c>
      <c r="J8" s="21">
        <f t="shared" si="2"/>
        <v>7.7980150575223724E-3</v>
      </c>
      <c r="K8" s="4"/>
      <c r="L8" t="s">
        <v>269</v>
      </c>
      <c r="M8" s="5">
        <v>2.2437129400000004</v>
      </c>
      <c r="N8" s="69">
        <v>9.151196823586798E-3</v>
      </c>
    </row>
    <row r="9" spans="1:14" x14ac:dyDescent="0.25">
      <c r="A9" s="15"/>
      <c r="B9" s="53">
        <v>3</v>
      </c>
      <c r="C9" s="17" t="s">
        <v>257</v>
      </c>
      <c r="D9" s="18">
        <v>48.48847</v>
      </c>
      <c r="E9" s="19">
        <v>45.918614999999996</v>
      </c>
      <c r="F9" s="19">
        <f t="shared" si="0"/>
        <v>0.27396590000000004</v>
      </c>
      <c r="G9" s="19">
        <v>0</v>
      </c>
      <c r="H9" s="19">
        <v>0.27396590000000004</v>
      </c>
      <c r="I9" s="20">
        <f t="shared" si="1"/>
        <v>0</v>
      </c>
      <c r="J9" s="21">
        <f t="shared" si="2"/>
        <v>5.9663363104483893E-3</v>
      </c>
      <c r="K9" s="4"/>
      <c r="L9" t="s">
        <v>272</v>
      </c>
      <c r="M9" s="5">
        <v>9.6234390000000003E-2</v>
      </c>
      <c r="N9" s="69">
        <v>9.0993328941621782E-3</v>
      </c>
    </row>
    <row r="10" spans="1:14" x14ac:dyDescent="0.25">
      <c r="A10" s="15"/>
      <c r="B10" s="53">
        <v>4</v>
      </c>
      <c r="C10" s="17" t="s">
        <v>258</v>
      </c>
      <c r="D10" s="18">
        <v>35.549276999999996</v>
      </c>
      <c r="E10" s="19">
        <v>33.712912000000003</v>
      </c>
      <c r="F10" s="19">
        <f t="shared" si="0"/>
        <v>0.16984925000000001</v>
      </c>
      <c r="G10" s="19">
        <v>0</v>
      </c>
      <c r="H10" s="19">
        <v>0.16984925000000001</v>
      </c>
      <c r="I10" s="20">
        <f t="shared" si="1"/>
        <v>0</v>
      </c>
      <c r="J10" s="21">
        <f t="shared" si="2"/>
        <v>5.0381067645535928E-3</v>
      </c>
      <c r="K10" s="4"/>
      <c r="L10" t="s">
        <v>256</v>
      </c>
      <c r="M10" s="5">
        <v>0.44847311000000001</v>
      </c>
      <c r="N10" s="69">
        <v>7.7980150575223724E-3</v>
      </c>
    </row>
    <row r="11" spans="1:14" x14ac:dyDescent="0.25">
      <c r="A11" s="15"/>
      <c r="B11" s="53">
        <v>5</v>
      </c>
      <c r="C11" s="17" t="s">
        <v>259</v>
      </c>
      <c r="D11" s="18">
        <v>57.971829</v>
      </c>
      <c r="E11" s="19">
        <v>55.727410999999996</v>
      </c>
      <c r="F11" s="19">
        <f t="shared" si="0"/>
        <v>0.30546382999999999</v>
      </c>
      <c r="G11" s="19">
        <v>0</v>
      </c>
      <c r="H11" s="19">
        <v>0.30546382999999999</v>
      </c>
      <c r="I11" s="20">
        <f t="shared" si="1"/>
        <v>0</v>
      </c>
      <c r="J11" s="21">
        <f t="shared" si="2"/>
        <v>5.4813928104429617E-3</v>
      </c>
      <c r="K11" s="4"/>
      <c r="L11" t="s">
        <v>277</v>
      </c>
      <c r="M11" s="5">
        <v>8.7137249999999999E-2</v>
      </c>
      <c r="N11" s="69">
        <v>7.4785029167854268E-3</v>
      </c>
    </row>
    <row r="12" spans="1:14" x14ac:dyDescent="0.25">
      <c r="A12" s="15"/>
      <c r="B12" s="53">
        <v>6</v>
      </c>
      <c r="C12" s="17" t="s">
        <v>260</v>
      </c>
      <c r="D12" s="18">
        <v>107.71962800000001</v>
      </c>
      <c r="E12" s="19">
        <v>105.69476400000001</v>
      </c>
      <c r="F12" s="19">
        <f t="shared" si="0"/>
        <v>0.65563872000000001</v>
      </c>
      <c r="G12" s="19">
        <v>0</v>
      </c>
      <c r="H12" s="19">
        <v>0.65563872000000001</v>
      </c>
      <c r="I12" s="20">
        <f t="shared" si="1"/>
        <v>0</v>
      </c>
      <c r="J12" s="21">
        <f t="shared" si="2"/>
        <v>6.2031333926815899E-3</v>
      </c>
      <c r="K12" s="4"/>
      <c r="L12" t="s">
        <v>273</v>
      </c>
      <c r="M12" s="5">
        <v>0.17430935</v>
      </c>
      <c r="N12" s="69">
        <v>7.4079489530872898E-3</v>
      </c>
    </row>
    <row r="13" spans="1:14" x14ac:dyDescent="0.25">
      <c r="A13" s="15"/>
      <c r="B13" s="53">
        <v>8</v>
      </c>
      <c r="C13" s="17" t="s">
        <v>262</v>
      </c>
      <c r="D13" s="18">
        <v>79.637461999999999</v>
      </c>
      <c r="E13" s="19">
        <v>78.767993999999987</v>
      </c>
      <c r="F13" s="19">
        <f t="shared" si="0"/>
        <v>0.42286113000000003</v>
      </c>
      <c r="G13" s="19">
        <v>0</v>
      </c>
      <c r="H13" s="19">
        <v>0.42286113000000003</v>
      </c>
      <c r="I13" s="20">
        <f t="shared" si="1"/>
        <v>0</v>
      </c>
      <c r="J13" s="21">
        <f t="shared" si="2"/>
        <v>5.3684384802284045E-3</v>
      </c>
      <c r="K13" s="4"/>
      <c r="L13" t="s">
        <v>266</v>
      </c>
      <c r="M13" s="5">
        <v>0.37072398000000006</v>
      </c>
      <c r="N13" s="69">
        <v>6.6856990875467691E-3</v>
      </c>
    </row>
    <row r="14" spans="1:14" x14ac:dyDescent="0.25">
      <c r="A14" s="15"/>
      <c r="B14" s="53">
        <v>9</v>
      </c>
      <c r="C14" s="17" t="s">
        <v>263</v>
      </c>
      <c r="D14" s="18">
        <v>48.792977999999998</v>
      </c>
      <c r="E14" s="19">
        <v>48.018135000000001</v>
      </c>
      <c r="F14" s="19">
        <f t="shared" si="0"/>
        <v>0.28824788999999995</v>
      </c>
      <c r="G14" s="19">
        <v>0</v>
      </c>
      <c r="H14" s="19">
        <v>0.28824788999999995</v>
      </c>
      <c r="I14" s="20">
        <f t="shared" si="1"/>
        <v>0</v>
      </c>
      <c r="J14" s="21">
        <f t="shared" si="2"/>
        <v>6.0028964057017194E-3</v>
      </c>
      <c r="K14" s="4"/>
      <c r="L14" t="s">
        <v>260</v>
      </c>
      <c r="M14" s="5">
        <v>0.65563872000000001</v>
      </c>
      <c r="N14" s="69">
        <v>6.2031333926815899E-3</v>
      </c>
    </row>
    <row r="15" spans="1:14" x14ac:dyDescent="0.25">
      <c r="A15" s="15"/>
      <c r="B15" s="53">
        <v>10</v>
      </c>
      <c r="C15" s="17" t="s">
        <v>264</v>
      </c>
      <c r="D15" s="18">
        <v>80.180797999999996</v>
      </c>
      <c r="E15" s="19">
        <v>78.807200999999992</v>
      </c>
      <c r="F15" s="19">
        <f t="shared" si="0"/>
        <v>0.34449682000000004</v>
      </c>
      <c r="G15" s="19">
        <v>0</v>
      </c>
      <c r="H15" s="19">
        <v>0.34449682000000004</v>
      </c>
      <c r="I15" s="20">
        <f t="shared" si="1"/>
        <v>0</v>
      </c>
      <c r="J15" s="21">
        <f t="shared" si="2"/>
        <v>4.371387584238654E-3</v>
      </c>
      <c r="K15" s="4"/>
      <c r="L15" t="s">
        <v>268</v>
      </c>
      <c r="M15" s="5">
        <v>0.21936582000000002</v>
      </c>
      <c r="N15" s="69">
        <v>6.0040199262704243E-3</v>
      </c>
    </row>
    <row r="16" spans="1:14" x14ac:dyDescent="0.25">
      <c r="A16" s="15"/>
      <c r="B16" s="53">
        <v>11</v>
      </c>
      <c r="C16" s="17" t="s">
        <v>265</v>
      </c>
      <c r="D16" s="18">
        <v>33.747557</v>
      </c>
      <c r="E16" s="19">
        <v>37.960008999999999</v>
      </c>
      <c r="F16" s="19">
        <f t="shared" si="0"/>
        <v>0.18776688</v>
      </c>
      <c r="G16" s="19">
        <v>0</v>
      </c>
      <c r="H16" s="19">
        <v>0.18776688</v>
      </c>
      <c r="I16" s="20">
        <f t="shared" si="1"/>
        <v>0</v>
      </c>
      <c r="J16" s="21">
        <f t="shared" si="2"/>
        <v>4.946439290886364E-3</v>
      </c>
      <c r="K16" s="4"/>
      <c r="L16" t="s">
        <v>263</v>
      </c>
      <c r="M16" s="5">
        <v>0.28824788999999995</v>
      </c>
      <c r="N16" s="69">
        <v>6.0028964057017194E-3</v>
      </c>
    </row>
    <row r="17" spans="1:14" x14ac:dyDescent="0.25">
      <c r="A17" s="15"/>
      <c r="B17" s="53">
        <v>12</v>
      </c>
      <c r="C17" s="17" t="s">
        <v>266</v>
      </c>
      <c r="D17" s="18">
        <v>58.755567999999997</v>
      </c>
      <c r="E17" s="19">
        <v>55.450294</v>
      </c>
      <c r="F17" s="19">
        <f t="shared" si="0"/>
        <v>0.37072398000000006</v>
      </c>
      <c r="G17" s="19">
        <v>0</v>
      </c>
      <c r="H17" s="19">
        <v>0.37072398000000006</v>
      </c>
      <c r="I17" s="20">
        <f t="shared" si="1"/>
        <v>0</v>
      </c>
      <c r="J17" s="21">
        <f t="shared" si="2"/>
        <v>6.6856990875467691E-3</v>
      </c>
      <c r="K17" s="4"/>
      <c r="L17" t="s">
        <v>255</v>
      </c>
      <c r="M17" s="5">
        <v>0.27160220000000002</v>
      </c>
      <c r="N17" s="69">
        <v>5.9992079165931316E-3</v>
      </c>
    </row>
    <row r="18" spans="1:14" x14ac:dyDescent="0.25">
      <c r="A18" s="15"/>
      <c r="B18" s="53">
        <v>13</v>
      </c>
      <c r="C18" s="17" t="s">
        <v>267</v>
      </c>
      <c r="D18" s="18">
        <v>89.808361000000005</v>
      </c>
      <c r="E18" s="19">
        <v>94.767600000000002</v>
      </c>
      <c r="F18" s="19">
        <f t="shared" si="0"/>
        <v>0.28181204999999998</v>
      </c>
      <c r="G18" s="19">
        <v>0</v>
      </c>
      <c r="H18" s="19">
        <v>0.28181204999999998</v>
      </c>
      <c r="I18" s="20">
        <f t="shared" si="1"/>
        <v>0</v>
      </c>
      <c r="J18" s="21">
        <f t="shared" si="2"/>
        <v>2.9737172831220795E-3</v>
      </c>
      <c r="K18" s="4"/>
      <c r="L18" t="s">
        <v>257</v>
      </c>
      <c r="M18" s="5">
        <v>0.27396590000000004</v>
      </c>
      <c r="N18" s="69">
        <v>5.9663363104483893E-3</v>
      </c>
    </row>
    <row r="19" spans="1:14" x14ac:dyDescent="0.25">
      <c r="A19" s="15"/>
      <c r="B19" s="53">
        <v>14</v>
      </c>
      <c r="C19" s="17" t="s">
        <v>268</v>
      </c>
      <c r="D19" s="18">
        <v>34.820611</v>
      </c>
      <c r="E19" s="19">
        <v>36.536490999999998</v>
      </c>
      <c r="F19" s="19">
        <f t="shared" si="0"/>
        <v>0.21936582000000002</v>
      </c>
      <c r="G19" s="19">
        <v>0</v>
      </c>
      <c r="H19" s="19">
        <v>0.21936582000000002</v>
      </c>
      <c r="I19" s="20">
        <f t="shared" si="1"/>
        <v>0</v>
      </c>
      <c r="J19" s="21">
        <f t="shared" si="2"/>
        <v>6.0040199262704243E-3</v>
      </c>
      <c r="K19" s="4"/>
      <c r="L19" t="s">
        <v>275</v>
      </c>
      <c r="M19" s="5">
        <v>0.46513339999999997</v>
      </c>
      <c r="N19" s="69">
        <v>5.8738821198658225E-3</v>
      </c>
    </row>
    <row r="20" spans="1:14" x14ac:dyDescent="0.25">
      <c r="A20" s="15"/>
      <c r="B20" s="53">
        <v>15</v>
      </c>
      <c r="C20" s="17" t="s">
        <v>269</v>
      </c>
      <c r="D20" s="18">
        <v>261.48193499999996</v>
      </c>
      <c r="E20" s="19">
        <v>245.18245899999999</v>
      </c>
      <c r="F20" s="19">
        <f t="shared" si="0"/>
        <v>2.2437129400000004</v>
      </c>
      <c r="G20" s="19">
        <v>0</v>
      </c>
      <c r="H20" s="19">
        <v>2.2437129400000004</v>
      </c>
      <c r="I20" s="20">
        <f t="shared" si="1"/>
        <v>0</v>
      </c>
      <c r="J20" s="21">
        <f t="shared" si="2"/>
        <v>9.151196823586798E-3</v>
      </c>
      <c r="K20" s="4"/>
      <c r="L20" t="s">
        <v>259</v>
      </c>
      <c r="M20" s="5">
        <v>0.30546382999999999</v>
      </c>
      <c r="N20" s="69">
        <v>5.4813928104429617E-3</v>
      </c>
    </row>
    <row r="21" spans="1:14" x14ac:dyDescent="0.25">
      <c r="A21" s="15"/>
      <c r="B21" s="53">
        <v>16</v>
      </c>
      <c r="C21" s="17" t="s">
        <v>270</v>
      </c>
      <c r="D21" s="18">
        <v>110.191317</v>
      </c>
      <c r="E21" s="19">
        <v>114.01993000000002</v>
      </c>
      <c r="F21" s="19">
        <f t="shared" si="0"/>
        <v>0.53718314999999994</v>
      </c>
      <c r="G21" s="19">
        <v>0</v>
      </c>
      <c r="H21" s="19">
        <v>0.53718314999999994</v>
      </c>
      <c r="I21" s="20">
        <f t="shared" si="1"/>
        <v>0</v>
      </c>
      <c r="J21" s="21">
        <f t="shared" si="2"/>
        <v>4.7113092421649429E-3</v>
      </c>
      <c r="K21" s="4"/>
      <c r="L21" t="s">
        <v>262</v>
      </c>
      <c r="M21" s="5">
        <v>0.42286113000000003</v>
      </c>
      <c r="N21" s="69">
        <v>5.3684384802284045E-3</v>
      </c>
    </row>
    <row r="22" spans="1:14" x14ac:dyDescent="0.25">
      <c r="A22" s="15"/>
      <c r="B22" s="53">
        <v>17</v>
      </c>
      <c r="C22" s="17" t="s">
        <v>271</v>
      </c>
      <c r="D22" s="18">
        <v>11.059165999999999</v>
      </c>
      <c r="E22" s="19">
        <v>9.9530560000000001</v>
      </c>
      <c r="F22" s="19">
        <f t="shared" si="0"/>
        <v>9.2219700000000002E-2</v>
      </c>
      <c r="G22" s="19">
        <v>0</v>
      </c>
      <c r="H22" s="19">
        <v>9.2219700000000002E-2</v>
      </c>
      <c r="I22" s="20">
        <f t="shared" si="1"/>
        <v>0</v>
      </c>
      <c r="J22" s="21">
        <f t="shared" si="2"/>
        <v>9.265465802664026E-3</v>
      </c>
      <c r="K22" s="4"/>
      <c r="L22" t="s">
        <v>276</v>
      </c>
      <c r="M22" s="5">
        <v>0.28338849999999999</v>
      </c>
      <c r="N22" s="69">
        <v>5.205810728806705E-3</v>
      </c>
    </row>
    <row r="23" spans="1:14" x14ac:dyDescent="0.25">
      <c r="A23" s="15"/>
      <c r="B23" s="53">
        <v>18</v>
      </c>
      <c r="C23" s="17" t="s">
        <v>272</v>
      </c>
      <c r="D23" s="18">
        <v>9.0793859999999995</v>
      </c>
      <c r="E23" s="19">
        <v>10.575983000000001</v>
      </c>
      <c r="F23" s="19">
        <f t="shared" si="0"/>
        <v>9.6234390000000003E-2</v>
      </c>
      <c r="G23" s="19">
        <v>0</v>
      </c>
      <c r="H23" s="19">
        <v>9.6234390000000003E-2</v>
      </c>
      <c r="I23" s="20">
        <f t="shared" si="1"/>
        <v>0</v>
      </c>
      <c r="J23" s="21">
        <f t="shared" si="2"/>
        <v>9.0993328941621782E-3</v>
      </c>
      <c r="K23" s="4"/>
      <c r="L23" t="s">
        <v>279</v>
      </c>
      <c r="M23" s="5">
        <v>0.1975527</v>
      </c>
      <c r="N23" s="69">
        <v>5.0880421440209177E-3</v>
      </c>
    </row>
    <row r="24" spans="1:14" x14ac:dyDescent="0.25">
      <c r="A24" s="15"/>
      <c r="B24" s="53">
        <v>19</v>
      </c>
      <c r="C24" s="17" t="s">
        <v>273</v>
      </c>
      <c r="D24" s="18">
        <v>24.072095999999998</v>
      </c>
      <c r="E24" s="19">
        <v>23.530042000000005</v>
      </c>
      <c r="F24" s="19">
        <f t="shared" si="0"/>
        <v>0.17430935</v>
      </c>
      <c r="G24" s="19">
        <v>0</v>
      </c>
      <c r="H24" s="19">
        <v>0.17430935</v>
      </c>
      <c r="I24" s="20">
        <f t="shared" si="1"/>
        <v>0</v>
      </c>
      <c r="J24" s="21">
        <f t="shared" si="2"/>
        <v>7.4079489530872898E-3</v>
      </c>
      <c r="K24" s="4"/>
      <c r="L24" t="s">
        <v>258</v>
      </c>
      <c r="M24" s="5">
        <v>0.16984925000000001</v>
      </c>
      <c r="N24" s="69">
        <v>5.0381067645535928E-3</v>
      </c>
    </row>
    <row r="25" spans="1:14" x14ac:dyDescent="0.25">
      <c r="A25" s="15"/>
      <c r="B25" s="53">
        <v>20</v>
      </c>
      <c r="C25" s="17" t="s">
        <v>274</v>
      </c>
      <c r="D25" s="18">
        <v>83.108018999999999</v>
      </c>
      <c r="E25" s="19">
        <v>102.03274</v>
      </c>
      <c r="F25" s="19">
        <f t="shared" si="0"/>
        <v>0.24836025000000003</v>
      </c>
      <c r="G25" s="19">
        <v>0</v>
      </c>
      <c r="H25" s="19">
        <v>0.24836025000000003</v>
      </c>
      <c r="I25" s="20">
        <f t="shared" si="1"/>
        <v>0</v>
      </c>
      <c r="J25" s="21">
        <f t="shared" si="2"/>
        <v>2.4341231059755919E-3</v>
      </c>
      <c r="K25" s="4"/>
      <c r="L25" t="s">
        <v>265</v>
      </c>
      <c r="M25" s="5">
        <v>0.18776688</v>
      </c>
      <c r="N25" s="69">
        <v>4.946439290886364E-3</v>
      </c>
    </row>
    <row r="26" spans="1:14" x14ac:dyDescent="0.25">
      <c r="A26" s="15"/>
      <c r="B26" s="53">
        <v>21</v>
      </c>
      <c r="C26" s="17" t="s">
        <v>275</v>
      </c>
      <c r="D26" s="18">
        <v>82.557741000000007</v>
      </c>
      <c r="E26" s="19">
        <v>79.186709999999977</v>
      </c>
      <c r="F26" s="19">
        <f t="shared" si="0"/>
        <v>0.46513339999999997</v>
      </c>
      <c r="G26" s="19">
        <v>0</v>
      </c>
      <c r="H26" s="19">
        <v>0.46513339999999997</v>
      </c>
      <c r="I26" s="20">
        <f t="shared" si="1"/>
        <v>0</v>
      </c>
      <c r="J26" s="21">
        <f t="shared" si="2"/>
        <v>5.8738821198658225E-3</v>
      </c>
      <c r="K26" s="4"/>
      <c r="L26" t="s">
        <v>278</v>
      </c>
      <c r="M26" s="5">
        <v>7.6563199999999998E-2</v>
      </c>
      <c r="N26" s="69">
        <v>4.7448633237766593E-3</v>
      </c>
    </row>
    <row r="27" spans="1:14" x14ac:dyDescent="0.25">
      <c r="A27" s="15"/>
      <c r="B27" s="53">
        <v>22</v>
      </c>
      <c r="C27" s="17" t="s">
        <v>276</v>
      </c>
      <c r="D27" s="18">
        <v>53.236664000000005</v>
      </c>
      <c r="E27" s="19">
        <v>54.436957999999997</v>
      </c>
      <c r="F27" s="19">
        <f t="shared" si="0"/>
        <v>0.28338849999999999</v>
      </c>
      <c r="G27" s="19">
        <v>0</v>
      </c>
      <c r="H27" s="19">
        <v>0.28338849999999999</v>
      </c>
      <c r="I27" s="20">
        <f t="shared" si="1"/>
        <v>0</v>
      </c>
      <c r="J27" s="21">
        <f t="shared" si="2"/>
        <v>5.205810728806705E-3</v>
      </c>
      <c r="K27" s="4"/>
      <c r="L27" t="s">
        <v>270</v>
      </c>
      <c r="M27" s="5">
        <v>0.53718314999999994</v>
      </c>
      <c r="N27" s="69">
        <v>4.7113092421649429E-3</v>
      </c>
    </row>
    <row r="28" spans="1:14" x14ac:dyDescent="0.25">
      <c r="A28" s="15"/>
      <c r="B28" s="53">
        <v>23</v>
      </c>
      <c r="C28" s="17" t="s">
        <v>277</v>
      </c>
      <c r="D28" s="18">
        <v>9.0665830000000014</v>
      </c>
      <c r="E28" s="19">
        <v>11.651696999999999</v>
      </c>
      <c r="F28" s="19">
        <f t="shared" si="0"/>
        <v>8.7137249999999999E-2</v>
      </c>
      <c r="G28" s="19">
        <v>0</v>
      </c>
      <c r="H28" s="19">
        <v>8.7137249999999999E-2</v>
      </c>
      <c r="I28" s="20">
        <f t="shared" si="1"/>
        <v>0</v>
      </c>
      <c r="J28" s="21">
        <f t="shared" si="2"/>
        <v>7.4785029167854268E-3</v>
      </c>
      <c r="K28" s="4"/>
      <c r="L28" t="s">
        <v>264</v>
      </c>
      <c r="M28" s="5">
        <v>0.34449682000000004</v>
      </c>
      <c r="N28" s="69">
        <v>4.371387584238654E-3</v>
      </c>
    </row>
    <row r="29" spans="1:14" x14ac:dyDescent="0.25">
      <c r="A29" s="15"/>
      <c r="B29" s="53">
        <v>24</v>
      </c>
      <c r="C29" s="17" t="s">
        <v>278</v>
      </c>
      <c r="D29" s="18">
        <v>16.616859999999999</v>
      </c>
      <c r="E29" s="19">
        <v>16.136018</v>
      </c>
      <c r="F29" s="19">
        <f t="shared" si="0"/>
        <v>7.6563199999999998E-2</v>
      </c>
      <c r="G29" s="19">
        <v>0</v>
      </c>
      <c r="H29" s="19">
        <v>7.6563199999999998E-2</v>
      </c>
      <c r="I29" s="20">
        <f t="shared" si="1"/>
        <v>0</v>
      </c>
      <c r="J29" s="21">
        <f t="shared" si="2"/>
        <v>4.7448633237766593E-3</v>
      </c>
      <c r="K29" s="4"/>
      <c r="L29" t="s">
        <v>267</v>
      </c>
      <c r="M29" s="5">
        <v>0.28181204999999998</v>
      </c>
      <c r="N29" s="69">
        <v>2.9737172831220795E-3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39.498808000000004</v>
      </c>
      <c r="E30" s="26">
        <v>38.826859999999996</v>
      </c>
      <c r="F30" s="26">
        <f t="shared" si="0"/>
        <v>0.1975527</v>
      </c>
      <c r="G30" s="26">
        <v>0</v>
      </c>
      <c r="H30" s="26">
        <v>0.1975527</v>
      </c>
      <c r="I30" s="27">
        <f t="shared" si="1"/>
        <v>0</v>
      </c>
      <c r="J30" s="28">
        <f t="shared" si="2"/>
        <v>5.0880421440209177E-3</v>
      </c>
      <c r="K30" s="4"/>
      <c r="L30" t="s">
        <v>274</v>
      </c>
      <c r="M30" s="5">
        <v>0.24836025000000003</v>
      </c>
      <c r="N30" s="69">
        <v>2.4341231059755919E-3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8" width="0" hidden="1" customWidth="1"/>
  </cols>
  <sheetData>
    <row r="1" spans="1:11" ht="15.75" x14ac:dyDescent="0.25">
      <c r="A1" s="48">
        <v>115</v>
      </c>
      <c r="B1" s="47" t="s">
        <v>1673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1676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1479.6690320000002</v>
      </c>
      <c r="E6" s="12">
        <v>1479.6780769999998</v>
      </c>
      <c r="F6" s="12">
        <v>8.7420624099999991</v>
      </c>
      <c r="G6" s="12">
        <v>0</v>
      </c>
      <c r="H6" s="12">
        <v>8.7420624099999991</v>
      </c>
      <c r="I6" s="13">
        <v>0</v>
      </c>
      <c r="J6" s="14">
        <v>5.9080840257660994E-3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1479.6690319999998</v>
      </c>
      <c r="E7" s="36">
        <f ca="1">SUM(E8:OFFSET(E6,MATCH("PROYECTOS",$A$8:$A$50,0),0))</f>
        <v>1479.6780769999998</v>
      </c>
      <c r="F7" s="36">
        <f ca="1">SUM(F8:OFFSET(F6,MATCH("PROYECTOS",$A$8:$A$50,0),0))</f>
        <v>8.7420624100000026</v>
      </c>
      <c r="G7" s="36">
        <f ca="1">SUM(G8:OFFSET(G6,MATCH("PROYECTOS",$A$8:$A$50,0),0))</f>
        <v>0</v>
      </c>
      <c r="H7" s="36">
        <f ca="1">SUM(H8:OFFSET(H6,MATCH("PROYECTOS",$A$8:$A$50,0),0))</f>
        <v>8.7420624100000026</v>
      </c>
      <c r="I7" s="37">
        <f ca="1">IFERROR(G7/E7,0)</f>
        <v>0</v>
      </c>
      <c r="J7" s="38">
        <f ca="1">IFERROR(SUM(G7,H7)/E7,0)</f>
        <v>5.908084025766102E-3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86.233924000000016</v>
      </c>
      <c r="E8" s="19">
        <v>86.233923999999988</v>
      </c>
      <c r="F8" s="19">
        <f t="shared" ref="F8:F9" si="0">SUM(G8,H8)</f>
        <v>3.8155537000000019</v>
      </c>
      <c r="G8" s="19">
        <v>0</v>
      </c>
      <c r="H8" s="19">
        <v>3.8155537000000019</v>
      </c>
      <c r="I8" s="20">
        <f t="shared" ref="I8:I10" si="1">IFERROR(G8/E8,0)</f>
        <v>0</v>
      </c>
      <c r="J8" s="21">
        <f t="shared" ref="J8:J10" si="2">IFERROR(SUM(G8,H8)/E8,0)</f>
        <v>4.4246550812183871E-2</v>
      </c>
      <c r="K8" s="4"/>
    </row>
    <row r="9" spans="1:11" ht="51" x14ac:dyDescent="0.25">
      <c r="A9" s="15"/>
      <c r="B9" s="17">
        <v>3000744</v>
      </c>
      <c r="C9" s="17" t="s">
        <v>1678</v>
      </c>
      <c r="D9" s="18">
        <v>1393.4351079999997</v>
      </c>
      <c r="E9" s="19">
        <v>1393.4441529999999</v>
      </c>
      <c r="F9" s="19">
        <f t="shared" si="0"/>
        <v>4.9265087100000002</v>
      </c>
      <c r="G9" s="19">
        <v>0</v>
      </c>
      <c r="H9" s="19">
        <v>4.9265087100000002</v>
      </c>
      <c r="I9" s="20">
        <f t="shared" si="1"/>
        <v>0</v>
      </c>
      <c r="J9" s="21">
        <f t="shared" si="2"/>
        <v>3.5354906039065351E-3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1687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4.4246550812183871E-2</v>
      </c>
    </row>
    <row r="17" spans="1:4" ht="51.75" thickBot="1" x14ac:dyDescent="0.3">
      <c r="A17" s="22"/>
      <c r="B17" s="24">
        <v>3000744</v>
      </c>
      <c r="C17" s="24" t="s">
        <v>1678</v>
      </c>
      <c r="D17" s="28">
        <v>3.5354906039065351E-3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topLeftCell="A27" workbookViewId="0">
      <selection activeCell="A27" sqref="A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8" width="0" hidden="1" customWidth="1"/>
  </cols>
  <sheetData>
    <row r="1" spans="1:11" ht="15.75" x14ac:dyDescent="0.25">
      <c r="A1" s="48">
        <v>24</v>
      </c>
      <c r="B1" s="47" t="s">
        <v>17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463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492.01025599999997</v>
      </c>
      <c r="E6" s="12">
        <v>532.00461599999994</v>
      </c>
      <c r="F6" s="12">
        <v>43.811099559999974</v>
      </c>
      <c r="G6" s="12">
        <v>0</v>
      </c>
      <c r="H6" s="12">
        <v>43.811099559999974</v>
      </c>
      <c r="I6" s="13">
        <v>0</v>
      </c>
      <c r="J6" s="14">
        <v>8.2350976368220044E-2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431.9902560000001</v>
      </c>
      <c r="E7" s="36">
        <f ca="1">SUM(E8:OFFSET(E6,MATCH("PROYECTOS",$A$8:$A$50,0),0))</f>
        <v>466.96962600000006</v>
      </c>
      <c r="F7" s="36">
        <f ca="1">SUM(F8:OFFSET(F6,MATCH("PROYECTOS",$A$8:$A$50,0),0))</f>
        <v>43.811099559999988</v>
      </c>
      <c r="G7" s="36">
        <f ca="1">SUM(G8:OFFSET(G6,MATCH("PROYECTOS",$A$8:$A$50,0),0))</f>
        <v>0</v>
      </c>
      <c r="H7" s="36">
        <f ca="1">SUM(H8:OFFSET(H6,MATCH("PROYECTOS",$A$8:$A$50,0),0))</f>
        <v>43.811099559999988</v>
      </c>
      <c r="I7" s="37">
        <f ca="1">IFERROR(G7/E7,0)</f>
        <v>0</v>
      </c>
      <c r="J7" s="38">
        <f ca="1">IFERROR(SUM(G7,H7)/E7,0)</f>
        <v>9.3820019805742103E-2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19.845261000000015</v>
      </c>
      <c r="E8" s="19">
        <v>21.151499000000019</v>
      </c>
      <c r="F8" s="19">
        <f t="shared" ref="F8:F39" si="0">SUM(G8,H8)</f>
        <v>0.70162608999999976</v>
      </c>
      <c r="G8" s="19">
        <v>0</v>
      </c>
      <c r="H8" s="19">
        <v>0.70162608999999976</v>
      </c>
      <c r="I8" s="20">
        <f t="shared" ref="I8:I40" si="1">IFERROR(G8/E8,0)</f>
        <v>0</v>
      </c>
      <c r="J8" s="21">
        <f t="shared" ref="J8:J40" si="2">IFERROR(SUM(G8,H8)/E8,0)</f>
        <v>3.3171459384509779E-2</v>
      </c>
      <c r="K8" s="4"/>
    </row>
    <row r="9" spans="1:11" ht="51" x14ac:dyDescent="0.25">
      <c r="A9" s="15"/>
      <c r="B9" s="17">
        <v>3000003</v>
      </c>
      <c r="C9" s="17" t="s">
        <v>466</v>
      </c>
      <c r="D9" s="18">
        <v>3.9056650000000008</v>
      </c>
      <c r="E9" s="19">
        <v>4.5349690000000002</v>
      </c>
      <c r="F9" s="19">
        <f t="shared" si="0"/>
        <v>0.35353858999999993</v>
      </c>
      <c r="G9" s="19">
        <v>0</v>
      </c>
      <c r="H9" s="19">
        <v>0.35353858999999993</v>
      </c>
      <c r="I9" s="20">
        <f t="shared" si="1"/>
        <v>0</v>
      </c>
      <c r="J9" s="21">
        <f t="shared" si="2"/>
        <v>7.7958325624717592E-2</v>
      </c>
      <c r="K9" s="4"/>
    </row>
    <row r="10" spans="1:11" ht="25.5" x14ac:dyDescent="0.25">
      <c r="A10" s="15"/>
      <c r="B10" s="17">
        <v>3000004</v>
      </c>
      <c r="C10" s="17" t="s">
        <v>467</v>
      </c>
      <c r="D10" s="18">
        <v>76.730464000000012</v>
      </c>
      <c r="E10" s="19">
        <v>92.002210000000019</v>
      </c>
      <c r="F10" s="19">
        <f t="shared" si="0"/>
        <v>22.722104189999996</v>
      </c>
      <c r="G10" s="19">
        <v>0</v>
      </c>
      <c r="H10" s="19">
        <v>22.722104189999996</v>
      </c>
      <c r="I10" s="20">
        <f t="shared" si="1"/>
        <v>0</v>
      </c>
      <c r="J10" s="21">
        <f t="shared" si="2"/>
        <v>0.24697346063752154</v>
      </c>
      <c r="K10" s="4"/>
    </row>
    <row r="11" spans="1:11" ht="76.5" x14ac:dyDescent="0.25">
      <c r="A11" s="15"/>
      <c r="B11" s="17">
        <v>3000360</v>
      </c>
      <c r="C11" s="17" t="s">
        <v>468</v>
      </c>
      <c r="D11" s="18">
        <v>1.7245900000000005</v>
      </c>
      <c r="E11" s="19">
        <v>1.7264580000000005</v>
      </c>
      <c r="F11" s="19">
        <f t="shared" si="0"/>
        <v>0.14997226000000002</v>
      </c>
      <c r="G11" s="19">
        <v>0</v>
      </c>
      <c r="H11" s="19">
        <v>0.14997226000000002</v>
      </c>
      <c r="I11" s="20">
        <f t="shared" si="1"/>
        <v>0</v>
      </c>
      <c r="J11" s="21">
        <f t="shared" si="2"/>
        <v>8.6867019064466075E-2</v>
      </c>
      <c r="K11" s="4"/>
    </row>
    <row r="12" spans="1:11" ht="76.5" x14ac:dyDescent="0.25">
      <c r="A12" s="15"/>
      <c r="B12" s="17">
        <v>3000361</v>
      </c>
      <c r="C12" s="17" t="s">
        <v>469</v>
      </c>
      <c r="D12" s="18">
        <v>1.8980410000000001</v>
      </c>
      <c r="E12" s="19">
        <v>1.9406919999999999</v>
      </c>
      <c r="F12" s="19">
        <f t="shared" si="0"/>
        <v>0.17399705999999998</v>
      </c>
      <c r="G12" s="19">
        <v>0</v>
      </c>
      <c r="H12" s="19">
        <v>0.17399705999999998</v>
      </c>
      <c r="I12" s="20">
        <f t="shared" si="1"/>
        <v>0</v>
      </c>
      <c r="J12" s="21">
        <f t="shared" si="2"/>
        <v>8.9657225360850662E-2</v>
      </c>
      <c r="K12" s="4"/>
    </row>
    <row r="13" spans="1:11" ht="63.75" x14ac:dyDescent="0.25">
      <c r="A13" s="15"/>
      <c r="B13" s="17">
        <v>3000362</v>
      </c>
      <c r="C13" s="17" t="s">
        <v>470</v>
      </c>
      <c r="D13" s="18">
        <v>0.77876600000000007</v>
      </c>
      <c r="E13" s="19">
        <v>0.66644999999999999</v>
      </c>
      <c r="F13" s="19">
        <f t="shared" si="0"/>
        <v>4.7213079999999998E-2</v>
      </c>
      <c r="G13" s="19">
        <v>0</v>
      </c>
      <c r="H13" s="19">
        <v>4.7213079999999998E-2</v>
      </c>
      <c r="I13" s="20">
        <f t="shared" si="1"/>
        <v>0</v>
      </c>
      <c r="J13" s="21">
        <f t="shared" si="2"/>
        <v>7.0842643859254262E-2</v>
      </c>
      <c r="K13" s="4"/>
    </row>
    <row r="14" spans="1:11" ht="51" x14ac:dyDescent="0.25">
      <c r="A14" s="15"/>
      <c r="B14" s="17">
        <v>3000363</v>
      </c>
      <c r="C14" s="17" t="s">
        <v>471</v>
      </c>
      <c r="D14" s="18">
        <v>6.6640150000000009</v>
      </c>
      <c r="E14" s="19">
        <v>6.8076800000000004</v>
      </c>
      <c r="F14" s="19">
        <f t="shared" si="0"/>
        <v>0.42537002000000002</v>
      </c>
      <c r="G14" s="19">
        <v>0</v>
      </c>
      <c r="H14" s="19">
        <v>0.42537002000000002</v>
      </c>
      <c r="I14" s="20">
        <f t="shared" si="1"/>
        <v>0</v>
      </c>
      <c r="J14" s="21">
        <f t="shared" si="2"/>
        <v>6.2483844716555416E-2</v>
      </c>
      <c r="K14" s="4"/>
    </row>
    <row r="15" spans="1:11" ht="38.25" x14ac:dyDescent="0.25">
      <c r="A15" s="15"/>
      <c r="B15" s="17">
        <v>3000364</v>
      </c>
      <c r="C15" s="17" t="s">
        <v>472</v>
      </c>
      <c r="D15" s="18">
        <v>3.6065419999999992</v>
      </c>
      <c r="E15" s="19">
        <v>3.8913359999999995</v>
      </c>
      <c r="F15" s="19">
        <f t="shared" si="0"/>
        <v>0.17981624999999998</v>
      </c>
      <c r="G15" s="19">
        <v>0</v>
      </c>
      <c r="H15" s="19">
        <v>0.17981624999999998</v>
      </c>
      <c r="I15" s="20">
        <f t="shared" si="1"/>
        <v>0</v>
      </c>
      <c r="J15" s="21">
        <f t="shared" si="2"/>
        <v>4.6209386699066851E-2</v>
      </c>
      <c r="K15" s="4"/>
    </row>
    <row r="16" spans="1:11" ht="25.5" x14ac:dyDescent="0.25">
      <c r="A16" s="15"/>
      <c r="B16" s="17">
        <v>3000365</v>
      </c>
      <c r="C16" s="17" t="s">
        <v>473</v>
      </c>
      <c r="D16" s="18">
        <v>51.057766999999998</v>
      </c>
      <c r="E16" s="19">
        <v>53.395794999999993</v>
      </c>
      <c r="F16" s="19">
        <f t="shared" si="0"/>
        <v>0.50456356999999996</v>
      </c>
      <c r="G16" s="19">
        <v>0</v>
      </c>
      <c r="H16" s="19">
        <v>0.50456356999999996</v>
      </c>
      <c r="I16" s="20">
        <f t="shared" si="1"/>
        <v>0</v>
      </c>
      <c r="J16" s="21">
        <f t="shared" si="2"/>
        <v>9.4495000964027222E-3</v>
      </c>
      <c r="K16" s="4"/>
    </row>
    <row r="17" spans="1:11" ht="25.5" x14ac:dyDescent="0.25">
      <c r="A17" s="15"/>
      <c r="B17" s="17">
        <v>3000366</v>
      </c>
      <c r="C17" s="17" t="s">
        <v>474</v>
      </c>
      <c r="D17" s="18">
        <v>26.382860000000001</v>
      </c>
      <c r="E17" s="19">
        <v>28.997641000000009</v>
      </c>
      <c r="F17" s="19">
        <f t="shared" si="0"/>
        <v>0.43474316000000002</v>
      </c>
      <c r="G17" s="19">
        <v>0</v>
      </c>
      <c r="H17" s="19">
        <v>0.43474316000000002</v>
      </c>
      <c r="I17" s="20">
        <f t="shared" si="1"/>
        <v>0</v>
      </c>
      <c r="J17" s="21">
        <f t="shared" si="2"/>
        <v>1.4992362999459158E-2</v>
      </c>
      <c r="K17" s="4"/>
    </row>
    <row r="18" spans="1:11" ht="25.5" x14ac:dyDescent="0.25">
      <c r="A18" s="15"/>
      <c r="B18" s="17">
        <v>3000367</v>
      </c>
      <c r="C18" s="17" t="s">
        <v>475</v>
      </c>
      <c r="D18" s="18">
        <v>14.438143999999996</v>
      </c>
      <c r="E18" s="19">
        <v>15.764839999999994</v>
      </c>
      <c r="F18" s="19">
        <f t="shared" si="0"/>
        <v>0.27619140999999997</v>
      </c>
      <c r="G18" s="19">
        <v>0</v>
      </c>
      <c r="H18" s="19">
        <v>0.27619140999999997</v>
      </c>
      <c r="I18" s="20">
        <f t="shared" si="1"/>
        <v>0</v>
      </c>
      <c r="J18" s="21">
        <f t="shared" si="2"/>
        <v>1.7519455319559226E-2</v>
      </c>
      <c r="K18" s="4"/>
    </row>
    <row r="19" spans="1:11" ht="38.25" x14ac:dyDescent="0.25">
      <c r="A19" s="15"/>
      <c r="B19" s="17">
        <v>3000368</v>
      </c>
      <c r="C19" s="17" t="s">
        <v>476</v>
      </c>
      <c r="D19" s="18">
        <v>8.9943410000000021</v>
      </c>
      <c r="E19" s="19">
        <v>9.8537360000000014</v>
      </c>
      <c r="F19" s="19">
        <f t="shared" si="0"/>
        <v>0.45462571999999996</v>
      </c>
      <c r="G19" s="19">
        <v>0</v>
      </c>
      <c r="H19" s="19">
        <v>0.45462571999999996</v>
      </c>
      <c r="I19" s="20">
        <f t="shared" si="1"/>
        <v>0</v>
      </c>
      <c r="J19" s="21">
        <f t="shared" si="2"/>
        <v>4.6137396008985816E-2</v>
      </c>
      <c r="K19" s="4"/>
    </row>
    <row r="20" spans="1:11" ht="38.25" x14ac:dyDescent="0.25">
      <c r="A20" s="15"/>
      <c r="B20" s="17">
        <v>3000369</v>
      </c>
      <c r="C20" s="17" t="s">
        <v>477</v>
      </c>
      <c r="D20" s="18">
        <v>4.7506369999999993</v>
      </c>
      <c r="E20" s="19">
        <v>4.776205</v>
      </c>
      <c r="F20" s="19">
        <f t="shared" si="0"/>
        <v>0.47783250000000005</v>
      </c>
      <c r="G20" s="19">
        <v>0</v>
      </c>
      <c r="H20" s="19">
        <v>0.47783250000000005</v>
      </c>
      <c r="I20" s="20">
        <f t="shared" si="1"/>
        <v>0</v>
      </c>
      <c r="J20" s="21">
        <f t="shared" si="2"/>
        <v>0.10004438670450704</v>
      </c>
      <c r="K20" s="4"/>
    </row>
    <row r="21" spans="1:11" ht="38.25" x14ac:dyDescent="0.25">
      <c r="A21" s="15"/>
      <c r="B21" s="17">
        <v>3000370</v>
      </c>
      <c r="C21" s="17" t="s">
        <v>478</v>
      </c>
      <c r="D21" s="18">
        <v>9.0338429999999992</v>
      </c>
      <c r="E21" s="19">
        <v>9.9479970000000009</v>
      </c>
      <c r="F21" s="19">
        <f t="shared" si="0"/>
        <v>0.41231773000000005</v>
      </c>
      <c r="G21" s="19">
        <v>0</v>
      </c>
      <c r="H21" s="19">
        <v>0.41231773000000005</v>
      </c>
      <c r="I21" s="20">
        <f t="shared" si="1"/>
        <v>0</v>
      </c>
      <c r="J21" s="21">
        <f t="shared" si="2"/>
        <v>4.1447311453752952E-2</v>
      </c>
      <c r="K21" s="4"/>
    </row>
    <row r="22" spans="1:11" ht="38.25" x14ac:dyDescent="0.25">
      <c r="A22" s="15"/>
      <c r="B22" s="17">
        <v>3000371</v>
      </c>
      <c r="C22" s="17" t="s">
        <v>479</v>
      </c>
      <c r="D22" s="18">
        <v>2.2092209999999999</v>
      </c>
      <c r="E22" s="19">
        <v>2.2692209999999999</v>
      </c>
      <c r="F22" s="19">
        <f t="shared" si="0"/>
        <v>0.1148884</v>
      </c>
      <c r="G22" s="19">
        <v>0</v>
      </c>
      <c r="H22" s="19">
        <v>0.1148884</v>
      </c>
      <c r="I22" s="20">
        <f t="shared" si="1"/>
        <v>0</v>
      </c>
      <c r="J22" s="21">
        <f t="shared" si="2"/>
        <v>5.0629004402832516E-2</v>
      </c>
      <c r="K22" s="4"/>
    </row>
    <row r="23" spans="1:11" ht="25.5" x14ac:dyDescent="0.25">
      <c r="A23" s="15"/>
      <c r="B23" s="17">
        <v>3000372</v>
      </c>
      <c r="C23" s="17" t="s">
        <v>480</v>
      </c>
      <c r="D23" s="18">
        <v>32.368151999999995</v>
      </c>
      <c r="E23" s="19">
        <v>35.410125000000008</v>
      </c>
      <c r="F23" s="19">
        <f t="shared" si="0"/>
        <v>0.5122561699999999</v>
      </c>
      <c r="G23" s="19">
        <v>0</v>
      </c>
      <c r="H23" s="19">
        <v>0.5122561699999999</v>
      </c>
      <c r="I23" s="20">
        <f t="shared" si="1"/>
        <v>0</v>
      </c>
      <c r="J23" s="21">
        <f t="shared" si="2"/>
        <v>1.4466375648207958E-2</v>
      </c>
      <c r="K23" s="4"/>
    </row>
    <row r="24" spans="1:11" ht="25.5" x14ac:dyDescent="0.25">
      <c r="A24" s="15"/>
      <c r="B24" s="17">
        <v>3000373</v>
      </c>
      <c r="C24" s="17" t="s">
        <v>481</v>
      </c>
      <c r="D24" s="18">
        <v>13.426869999999997</v>
      </c>
      <c r="E24" s="19">
        <v>15.765700000000001</v>
      </c>
      <c r="F24" s="19">
        <f t="shared" si="0"/>
        <v>0.17383567</v>
      </c>
      <c r="G24" s="19">
        <v>0</v>
      </c>
      <c r="H24" s="19">
        <v>0.17383567</v>
      </c>
      <c r="I24" s="20">
        <f t="shared" si="1"/>
        <v>0</v>
      </c>
      <c r="J24" s="21">
        <f t="shared" si="2"/>
        <v>1.1026194206410118E-2</v>
      </c>
      <c r="K24" s="4"/>
    </row>
    <row r="25" spans="1:11" ht="38.25" x14ac:dyDescent="0.25">
      <c r="A25" s="15"/>
      <c r="B25" s="17">
        <v>3000374</v>
      </c>
      <c r="C25" s="17" t="s">
        <v>482</v>
      </c>
      <c r="D25" s="18">
        <v>2.8342510000000005</v>
      </c>
      <c r="E25" s="19">
        <v>2.8342510000000005</v>
      </c>
      <c r="F25" s="19">
        <f t="shared" si="0"/>
        <v>0.14618535999999999</v>
      </c>
      <c r="G25" s="19">
        <v>0</v>
      </c>
      <c r="H25" s="19">
        <v>0.14618535999999999</v>
      </c>
      <c r="I25" s="20">
        <f t="shared" si="1"/>
        <v>0</v>
      </c>
      <c r="J25" s="21">
        <f t="shared" si="2"/>
        <v>5.1578127695818037E-2</v>
      </c>
      <c r="K25" s="4"/>
    </row>
    <row r="26" spans="1:11" ht="25.5" x14ac:dyDescent="0.25">
      <c r="A26" s="15"/>
      <c r="B26" s="17">
        <v>3000424</v>
      </c>
      <c r="C26" s="17" t="s">
        <v>483</v>
      </c>
      <c r="D26" s="18">
        <v>6.1076449999999989</v>
      </c>
      <c r="E26" s="19">
        <v>6.1379920000000006</v>
      </c>
      <c r="F26" s="19">
        <f t="shared" si="0"/>
        <v>0.48623994999999998</v>
      </c>
      <c r="G26" s="19">
        <v>0</v>
      </c>
      <c r="H26" s="19">
        <v>0.48623994999999998</v>
      </c>
      <c r="I26" s="20">
        <f t="shared" si="1"/>
        <v>0</v>
      </c>
      <c r="J26" s="21">
        <f t="shared" si="2"/>
        <v>7.9218081418157588E-2</v>
      </c>
      <c r="K26" s="4"/>
    </row>
    <row r="27" spans="1:11" ht="25.5" x14ac:dyDescent="0.25">
      <c r="A27" s="15"/>
      <c r="B27" s="17">
        <v>3000425</v>
      </c>
      <c r="C27" s="17" t="s">
        <v>484</v>
      </c>
      <c r="D27" s="18">
        <v>5.6994740000000004</v>
      </c>
      <c r="E27" s="19">
        <v>6.4603700000000011</v>
      </c>
      <c r="F27" s="19">
        <f t="shared" si="0"/>
        <v>0.41645134</v>
      </c>
      <c r="G27" s="19">
        <v>0</v>
      </c>
      <c r="H27" s="19">
        <v>0.41645134</v>
      </c>
      <c r="I27" s="20">
        <f t="shared" si="1"/>
        <v>0</v>
      </c>
      <c r="J27" s="21">
        <f t="shared" si="2"/>
        <v>6.4462459580488407E-2</v>
      </c>
      <c r="K27" s="4"/>
    </row>
    <row r="28" spans="1:11" x14ac:dyDescent="0.25">
      <c r="A28" s="15"/>
      <c r="B28" s="17">
        <v>3000683</v>
      </c>
      <c r="C28" s="17" t="s">
        <v>485</v>
      </c>
      <c r="D28" s="18">
        <v>41.974084999999988</v>
      </c>
      <c r="E28" s="19">
        <v>42.035678999999988</v>
      </c>
      <c r="F28" s="19">
        <f t="shared" si="0"/>
        <v>9.1741590000000012E-2</v>
      </c>
      <c r="G28" s="19">
        <v>0</v>
      </c>
      <c r="H28" s="19">
        <v>9.1741590000000012E-2</v>
      </c>
      <c r="I28" s="20">
        <f t="shared" si="1"/>
        <v>0</v>
      </c>
      <c r="J28" s="21">
        <f t="shared" si="2"/>
        <v>2.1824695635343501E-3</v>
      </c>
      <c r="K28" s="4"/>
    </row>
    <row r="29" spans="1:11" ht="63.75" x14ac:dyDescent="0.25">
      <c r="A29" s="15"/>
      <c r="B29" s="17">
        <v>3044194</v>
      </c>
      <c r="C29" s="17" t="s">
        <v>486</v>
      </c>
      <c r="D29" s="18">
        <v>20.108335999999998</v>
      </c>
      <c r="E29" s="19">
        <v>20.153614999999991</v>
      </c>
      <c r="F29" s="19">
        <f t="shared" si="0"/>
        <v>8.4393967199999977</v>
      </c>
      <c r="G29" s="19">
        <v>0</v>
      </c>
      <c r="H29" s="19">
        <v>8.4393967199999977</v>
      </c>
      <c r="I29" s="20">
        <f t="shared" si="1"/>
        <v>0</v>
      </c>
      <c r="J29" s="21">
        <f t="shared" si="2"/>
        <v>0.41875349509256782</v>
      </c>
      <c r="K29" s="4"/>
    </row>
    <row r="30" spans="1:11" ht="25.5" x14ac:dyDescent="0.25">
      <c r="A30" s="15"/>
      <c r="B30" s="17">
        <v>3044195</v>
      </c>
      <c r="C30" s="17" t="s">
        <v>487</v>
      </c>
      <c r="D30" s="18">
        <v>12.587488</v>
      </c>
      <c r="E30" s="19">
        <v>13.480838000000002</v>
      </c>
      <c r="F30" s="19">
        <f t="shared" si="0"/>
        <v>0.96331719999999998</v>
      </c>
      <c r="G30" s="19">
        <v>0</v>
      </c>
      <c r="H30" s="19">
        <v>0.96331719999999998</v>
      </c>
      <c r="I30" s="20">
        <f t="shared" si="1"/>
        <v>0</v>
      </c>
      <c r="J30" s="21">
        <f t="shared" si="2"/>
        <v>7.1458258010369965E-2</v>
      </c>
      <c r="K30" s="4"/>
    </row>
    <row r="31" spans="1:11" ht="25.5" x14ac:dyDescent="0.25">
      <c r="A31" s="15"/>
      <c r="B31" s="17">
        <v>3044197</v>
      </c>
      <c r="C31" s="17" t="s">
        <v>488</v>
      </c>
      <c r="D31" s="18">
        <v>13.445669999999994</v>
      </c>
      <c r="E31" s="19">
        <v>13.880565999999989</v>
      </c>
      <c r="F31" s="19">
        <f t="shared" si="0"/>
        <v>1.2752924299999999</v>
      </c>
      <c r="G31" s="19">
        <v>0</v>
      </c>
      <c r="H31" s="19">
        <v>1.2752924299999999</v>
      </c>
      <c r="I31" s="20">
        <f t="shared" si="1"/>
        <v>0</v>
      </c>
      <c r="J31" s="21">
        <f t="shared" si="2"/>
        <v>9.1876111536085839E-2</v>
      </c>
      <c r="K31" s="4"/>
    </row>
    <row r="32" spans="1:11" ht="25.5" x14ac:dyDescent="0.25">
      <c r="A32" s="15"/>
      <c r="B32" s="17">
        <v>3044198</v>
      </c>
      <c r="C32" s="17" t="s">
        <v>489</v>
      </c>
      <c r="D32" s="18">
        <v>6.3860220000000005</v>
      </c>
      <c r="E32" s="19">
        <v>6.4156650000000006</v>
      </c>
      <c r="F32" s="19">
        <f t="shared" si="0"/>
        <v>0.50578164000000003</v>
      </c>
      <c r="G32" s="19">
        <v>0</v>
      </c>
      <c r="H32" s="19">
        <v>0.50578164000000003</v>
      </c>
      <c r="I32" s="20">
        <f t="shared" si="1"/>
        <v>0</v>
      </c>
      <c r="J32" s="21">
        <f t="shared" si="2"/>
        <v>7.8835419243367594E-2</v>
      </c>
      <c r="K32" s="4"/>
    </row>
    <row r="33" spans="1:11" ht="25.5" x14ac:dyDescent="0.25">
      <c r="A33" s="15"/>
      <c r="B33" s="17">
        <v>3044199</v>
      </c>
      <c r="C33" s="17" t="s">
        <v>490</v>
      </c>
      <c r="D33" s="18">
        <v>7.1697700000000006</v>
      </c>
      <c r="E33" s="19">
        <v>7.3999079999999999</v>
      </c>
      <c r="F33" s="19">
        <f t="shared" si="0"/>
        <v>0.55552267000000022</v>
      </c>
      <c r="G33" s="19">
        <v>0</v>
      </c>
      <c r="H33" s="19">
        <v>0.55552267000000022</v>
      </c>
      <c r="I33" s="20">
        <f t="shared" si="1"/>
        <v>0</v>
      </c>
      <c r="J33" s="21">
        <f t="shared" si="2"/>
        <v>7.5071564403233149E-2</v>
      </c>
      <c r="K33" s="4"/>
    </row>
    <row r="34" spans="1:11" ht="38.25" x14ac:dyDescent="0.25">
      <c r="A34" s="15"/>
      <c r="B34" s="17">
        <v>3044200</v>
      </c>
      <c r="C34" s="17" t="s">
        <v>491</v>
      </c>
      <c r="D34" s="18">
        <v>6.3566000000000011</v>
      </c>
      <c r="E34" s="19">
        <v>6.4307640000000017</v>
      </c>
      <c r="F34" s="19">
        <f t="shared" si="0"/>
        <v>0.41630073999999995</v>
      </c>
      <c r="G34" s="19">
        <v>0</v>
      </c>
      <c r="H34" s="19">
        <v>0.41630073999999995</v>
      </c>
      <c r="I34" s="20">
        <f t="shared" si="1"/>
        <v>0</v>
      </c>
      <c r="J34" s="21">
        <f t="shared" si="2"/>
        <v>6.4735813660709657E-2</v>
      </c>
      <c r="K34" s="4"/>
    </row>
    <row r="35" spans="1:11" ht="25.5" x14ac:dyDescent="0.25">
      <c r="A35" s="15"/>
      <c r="B35" s="17">
        <v>3044201</v>
      </c>
      <c r="C35" s="17" t="s">
        <v>492</v>
      </c>
      <c r="D35" s="18">
        <v>8.4567290000000011</v>
      </c>
      <c r="E35" s="19">
        <v>8.5212100000000017</v>
      </c>
      <c r="F35" s="19">
        <f t="shared" si="0"/>
        <v>0.64273405000000006</v>
      </c>
      <c r="G35" s="19">
        <v>0</v>
      </c>
      <c r="H35" s="19">
        <v>0.64273405000000006</v>
      </c>
      <c r="I35" s="20">
        <f t="shared" si="1"/>
        <v>0</v>
      </c>
      <c r="J35" s="21">
        <f t="shared" si="2"/>
        <v>7.5427556649818497E-2</v>
      </c>
      <c r="K35" s="4"/>
    </row>
    <row r="36" spans="1:11" ht="25.5" x14ac:dyDescent="0.25">
      <c r="A36" s="15"/>
      <c r="B36" s="17">
        <v>3044202</v>
      </c>
      <c r="C36" s="17" t="s">
        <v>493</v>
      </c>
      <c r="D36" s="18">
        <v>6.0799110000000001</v>
      </c>
      <c r="E36" s="19">
        <v>6.1173130000000011</v>
      </c>
      <c r="F36" s="19">
        <f t="shared" si="0"/>
        <v>0.35293716999999997</v>
      </c>
      <c r="G36" s="19">
        <v>0</v>
      </c>
      <c r="H36" s="19">
        <v>0.35293716999999997</v>
      </c>
      <c r="I36" s="20">
        <f t="shared" si="1"/>
        <v>0</v>
      </c>
      <c r="J36" s="21">
        <f t="shared" si="2"/>
        <v>5.7694803257574021E-2</v>
      </c>
      <c r="K36" s="4"/>
    </row>
    <row r="37" spans="1:11" ht="38.25" x14ac:dyDescent="0.25">
      <c r="A37" s="15"/>
      <c r="B37" s="17">
        <v>3044203</v>
      </c>
      <c r="C37" s="17" t="s">
        <v>494</v>
      </c>
      <c r="D37" s="18">
        <v>5.2474169999999978</v>
      </c>
      <c r="E37" s="19">
        <v>5.6681719999999993</v>
      </c>
      <c r="F37" s="19">
        <f t="shared" si="0"/>
        <v>0.56085165999999997</v>
      </c>
      <c r="G37" s="19">
        <v>0</v>
      </c>
      <c r="H37" s="19">
        <v>0.56085165999999997</v>
      </c>
      <c r="I37" s="20">
        <f t="shared" si="1"/>
        <v>0</v>
      </c>
      <c r="J37" s="21">
        <f t="shared" si="2"/>
        <v>9.8947537230698018E-2</v>
      </c>
      <c r="K37" s="4"/>
    </row>
    <row r="38" spans="1:11" ht="25.5" x14ac:dyDescent="0.25">
      <c r="A38" s="15"/>
      <c r="B38" s="17">
        <v>3044204</v>
      </c>
      <c r="C38" s="17" t="s">
        <v>495</v>
      </c>
      <c r="D38" s="18">
        <v>3.7897860000000008</v>
      </c>
      <c r="E38" s="19">
        <v>3.7633740000000007</v>
      </c>
      <c r="F38" s="19">
        <f t="shared" si="0"/>
        <v>0.25572561999999999</v>
      </c>
      <c r="G38" s="19">
        <v>0</v>
      </c>
      <c r="H38" s="19">
        <v>0.25572561999999999</v>
      </c>
      <c r="I38" s="20">
        <f t="shared" si="1"/>
        <v>0</v>
      </c>
      <c r="J38" s="21">
        <f t="shared" si="2"/>
        <v>6.795115765799517E-2</v>
      </c>
      <c r="K38" s="4"/>
    </row>
    <row r="39" spans="1:11" ht="25.5" x14ac:dyDescent="0.25">
      <c r="A39" s="15"/>
      <c r="B39" s="17">
        <v>3045112</v>
      </c>
      <c r="C39" s="17" t="s">
        <v>496</v>
      </c>
      <c r="D39" s="18">
        <v>7.9318930000000005</v>
      </c>
      <c r="E39" s="19">
        <v>8.767355000000002</v>
      </c>
      <c r="F39" s="19">
        <f t="shared" si="0"/>
        <v>0.58772955000000004</v>
      </c>
      <c r="G39" s="19">
        <v>0</v>
      </c>
      <c r="H39" s="19">
        <v>0.58772955000000004</v>
      </c>
      <c r="I39" s="20">
        <f t="shared" si="1"/>
        <v>0</v>
      </c>
      <c r="J39" s="21">
        <f t="shared" si="2"/>
        <v>6.7036130052906484E-2</v>
      </c>
      <c r="K39" s="4"/>
    </row>
    <row r="40" spans="1:11" ht="15.75" thickBot="1" x14ac:dyDescent="0.3">
      <c r="A40" s="39" t="s">
        <v>299</v>
      </c>
      <c r="B40" s="41"/>
      <c r="C40" s="41"/>
      <c r="D40" s="42">
        <f ca="1">OFFSET(D40,-MATCH("PROYECTOS",$A$8:$A$50,0)-1,0)-(OFFSET(D40,-MATCH("PROYECTOS",$A$8:$A$50,0),0))</f>
        <v>60.019999999999868</v>
      </c>
      <c r="E40" s="43">
        <f t="shared" ref="E40:H40" ca="1" si="3">OFFSET(E40,-MATCH("PROYECTOS",$A$8:$A$50,0)-1,0)-(OFFSET(E40,-MATCH("PROYECTOS",$A$8:$A$50,0),0))</f>
        <v>65.03498999999988</v>
      </c>
      <c r="F40" s="43">
        <f t="shared" ca="1" si="3"/>
        <v>0</v>
      </c>
      <c r="G40" s="43">
        <f t="shared" ca="1" si="3"/>
        <v>0</v>
      </c>
      <c r="H40" s="43">
        <f t="shared" ca="1" si="3"/>
        <v>0</v>
      </c>
      <c r="I40" s="44">
        <f t="shared" ca="1" si="1"/>
        <v>0</v>
      </c>
      <c r="J40" s="45">
        <f t="shared" ca="1" si="2"/>
        <v>0</v>
      </c>
      <c r="K40" s="4"/>
    </row>
    <row r="41" spans="1:11" ht="15.75" thickBot="1" x14ac:dyDescent="0.3"/>
    <row r="42" spans="1:11" ht="15.75" thickBot="1" x14ac:dyDescent="0.3">
      <c r="A42" s="85" t="s">
        <v>321</v>
      </c>
      <c r="B42" s="86"/>
      <c r="C42" s="86"/>
      <c r="D42" s="87"/>
    </row>
    <row r="43" spans="1:11" ht="15.75" thickBot="1" x14ac:dyDescent="0.3">
      <c r="A43" s="1" t="s">
        <v>506</v>
      </c>
    </row>
    <row r="44" spans="1:11" ht="45" customHeight="1" x14ac:dyDescent="0.25">
      <c r="A44" s="78" t="s">
        <v>323</v>
      </c>
      <c r="B44" s="79"/>
      <c r="C44" s="79"/>
      <c r="D44" s="90" t="s">
        <v>324</v>
      </c>
    </row>
    <row r="45" spans="1:11" ht="15.75" thickBot="1" x14ac:dyDescent="0.3">
      <c r="A45" s="88"/>
      <c r="B45" s="89"/>
      <c r="C45" s="89"/>
      <c r="D45" s="91"/>
    </row>
    <row r="46" spans="1:11" x14ac:dyDescent="0.25">
      <c r="A46" s="15"/>
      <c r="B46" s="17">
        <v>3000001</v>
      </c>
      <c r="C46" s="17" t="s">
        <v>281</v>
      </c>
      <c r="D46" s="21">
        <v>3.3171459384509779E-2</v>
      </c>
    </row>
    <row r="47" spans="1:11" ht="51" x14ac:dyDescent="0.25">
      <c r="A47" s="15"/>
      <c r="B47" s="17">
        <v>3000003</v>
      </c>
      <c r="C47" s="17" t="s">
        <v>466</v>
      </c>
      <c r="D47" s="21">
        <v>7.7958325624717592E-2</v>
      </c>
    </row>
    <row r="48" spans="1:11" ht="76.5" x14ac:dyDescent="0.25">
      <c r="A48" s="15"/>
      <c r="B48" s="17">
        <v>3000360</v>
      </c>
      <c r="C48" s="17" t="s">
        <v>468</v>
      </c>
      <c r="D48" s="21">
        <v>8.6867019064466075E-2</v>
      </c>
    </row>
    <row r="49" spans="1:4" ht="76.5" x14ac:dyDescent="0.25">
      <c r="A49" s="15"/>
      <c r="B49" s="17">
        <v>3000361</v>
      </c>
      <c r="C49" s="17" t="s">
        <v>469</v>
      </c>
      <c r="D49" s="21">
        <v>8.9657225360850662E-2</v>
      </c>
    </row>
    <row r="50" spans="1:4" ht="63.75" x14ac:dyDescent="0.25">
      <c r="A50" s="15"/>
      <c r="B50" s="17">
        <v>3000362</v>
      </c>
      <c r="C50" s="17" t="s">
        <v>470</v>
      </c>
      <c r="D50" s="21">
        <v>7.0842643859254262E-2</v>
      </c>
    </row>
    <row r="51" spans="1:4" ht="51" x14ac:dyDescent="0.25">
      <c r="A51" s="15"/>
      <c r="B51" s="17">
        <v>3000363</v>
      </c>
      <c r="C51" s="17" t="s">
        <v>471</v>
      </c>
      <c r="D51" s="21">
        <v>6.2483844716555416E-2</v>
      </c>
    </row>
    <row r="52" spans="1:4" ht="38.25" x14ac:dyDescent="0.25">
      <c r="A52" s="15"/>
      <c r="B52" s="17">
        <v>3000364</v>
      </c>
      <c r="C52" s="17" t="s">
        <v>472</v>
      </c>
      <c r="D52" s="21">
        <v>4.6209386699066851E-2</v>
      </c>
    </row>
    <row r="53" spans="1:4" ht="25.5" x14ac:dyDescent="0.25">
      <c r="A53" s="15"/>
      <c r="B53" s="17">
        <v>3000365</v>
      </c>
      <c r="C53" s="17" t="s">
        <v>473</v>
      </c>
      <c r="D53" s="21">
        <v>9.4495000964027222E-3</v>
      </c>
    </row>
    <row r="54" spans="1:4" ht="25.5" x14ac:dyDescent="0.25">
      <c r="A54" s="15"/>
      <c r="B54" s="17">
        <v>3000366</v>
      </c>
      <c r="C54" s="17" t="s">
        <v>474</v>
      </c>
      <c r="D54" s="21">
        <v>1.4992362999459158E-2</v>
      </c>
    </row>
    <row r="55" spans="1:4" ht="25.5" x14ac:dyDescent="0.25">
      <c r="A55" s="15"/>
      <c r="B55" s="17">
        <v>3000367</v>
      </c>
      <c r="C55" s="17" t="s">
        <v>475</v>
      </c>
      <c r="D55" s="21">
        <v>1.7519455319559226E-2</v>
      </c>
    </row>
    <row r="56" spans="1:4" ht="38.25" x14ac:dyDescent="0.25">
      <c r="A56" s="15"/>
      <c r="B56" s="17">
        <v>3000368</v>
      </c>
      <c r="C56" s="17" t="s">
        <v>476</v>
      </c>
      <c r="D56" s="21">
        <v>4.6137396008985816E-2</v>
      </c>
    </row>
    <row r="57" spans="1:4" ht="38.25" x14ac:dyDescent="0.25">
      <c r="A57" s="15"/>
      <c r="B57" s="17">
        <v>3000369</v>
      </c>
      <c r="C57" s="17" t="s">
        <v>477</v>
      </c>
      <c r="D57" s="21">
        <v>0.10004438670450704</v>
      </c>
    </row>
    <row r="58" spans="1:4" ht="38.25" x14ac:dyDescent="0.25">
      <c r="A58" s="15"/>
      <c r="B58" s="17">
        <v>3000370</v>
      </c>
      <c r="C58" s="17" t="s">
        <v>478</v>
      </c>
      <c r="D58" s="21">
        <v>4.1447311453752952E-2</v>
      </c>
    </row>
    <row r="59" spans="1:4" ht="38.25" x14ac:dyDescent="0.25">
      <c r="A59" s="15"/>
      <c r="B59" s="17">
        <v>3000371</v>
      </c>
      <c r="C59" s="17" t="s">
        <v>479</v>
      </c>
      <c r="D59" s="21">
        <v>5.0629004402832516E-2</v>
      </c>
    </row>
    <row r="60" spans="1:4" ht="25.5" x14ac:dyDescent="0.25">
      <c r="A60" s="15"/>
      <c r="B60" s="17">
        <v>3000372</v>
      </c>
      <c r="C60" s="17" t="s">
        <v>480</v>
      </c>
      <c r="D60" s="21">
        <v>1.4466375648207958E-2</v>
      </c>
    </row>
    <row r="61" spans="1:4" ht="25.5" x14ac:dyDescent="0.25">
      <c r="A61" s="15"/>
      <c r="B61" s="17">
        <v>3000373</v>
      </c>
      <c r="C61" s="17" t="s">
        <v>481</v>
      </c>
      <c r="D61" s="21">
        <v>1.1026194206410118E-2</v>
      </c>
    </row>
    <row r="62" spans="1:4" ht="38.25" x14ac:dyDescent="0.25">
      <c r="A62" s="15"/>
      <c r="B62" s="17">
        <v>3000374</v>
      </c>
      <c r="C62" s="17" t="s">
        <v>482</v>
      </c>
      <c r="D62" s="21">
        <v>5.1578127695818037E-2</v>
      </c>
    </row>
    <row r="63" spans="1:4" ht="25.5" x14ac:dyDescent="0.25">
      <c r="A63" s="15"/>
      <c r="B63" s="17">
        <v>3000424</v>
      </c>
      <c r="C63" s="17" t="s">
        <v>483</v>
      </c>
      <c r="D63" s="21">
        <v>7.9218081418157588E-2</v>
      </c>
    </row>
    <row r="64" spans="1:4" ht="25.5" x14ac:dyDescent="0.25">
      <c r="A64" s="15"/>
      <c r="B64" s="17">
        <v>3000425</v>
      </c>
      <c r="C64" s="17" t="s">
        <v>484</v>
      </c>
      <c r="D64" s="21">
        <v>6.4462459580488407E-2</v>
      </c>
    </row>
    <row r="65" spans="1:4" x14ac:dyDescent="0.25">
      <c r="A65" s="15"/>
      <c r="B65" s="17">
        <v>3000683</v>
      </c>
      <c r="C65" s="17" t="s">
        <v>485</v>
      </c>
      <c r="D65" s="21">
        <v>2.1824695635343501E-3</v>
      </c>
    </row>
    <row r="66" spans="1:4" ht="25.5" x14ac:dyDescent="0.25">
      <c r="A66" s="15"/>
      <c r="B66" s="17">
        <v>3044195</v>
      </c>
      <c r="C66" s="17" t="s">
        <v>487</v>
      </c>
      <c r="D66" s="21">
        <v>7.1458258010369965E-2</v>
      </c>
    </row>
    <row r="67" spans="1:4" ht="25.5" x14ac:dyDescent="0.25">
      <c r="A67" s="15"/>
      <c r="B67" s="17">
        <v>3044197</v>
      </c>
      <c r="C67" s="17" t="s">
        <v>488</v>
      </c>
      <c r="D67" s="21">
        <v>9.1876111536085839E-2</v>
      </c>
    </row>
    <row r="68" spans="1:4" ht="25.5" x14ac:dyDescent="0.25">
      <c r="A68" s="15"/>
      <c r="B68" s="17">
        <v>3044198</v>
      </c>
      <c r="C68" s="17" t="s">
        <v>489</v>
      </c>
      <c r="D68" s="21">
        <v>7.8835419243367594E-2</v>
      </c>
    </row>
    <row r="69" spans="1:4" ht="25.5" x14ac:dyDescent="0.25">
      <c r="A69" s="15"/>
      <c r="B69" s="17">
        <v>3044199</v>
      </c>
      <c r="C69" s="17" t="s">
        <v>490</v>
      </c>
      <c r="D69" s="21">
        <v>7.5071564403233149E-2</v>
      </c>
    </row>
    <row r="70" spans="1:4" ht="38.25" x14ac:dyDescent="0.25">
      <c r="A70" s="15"/>
      <c r="B70" s="17">
        <v>3044200</v>
      </c>
      <c r="C70" s="17" t="s">
        <v>491</v>
      </c>
      <c r="D70" s="21">
        <v>6.4735813660709657E-2</v>
      </c>
    </row>
    <row r="71" spans="1:4" ht="25.5" x14ac:dyDescent="0.25">
      <c r="A71" s="15"/>
      <c r="B71" s="17">
        <v>3044201</v>
      </c>
      <c r="C71" s="17" t="s">
        <v>492</v>
      </c>
      <c r="D71" s="21">
        <v>7.5427556649818497E-2</v>
      </c>
    </row>
    <row r="72" spans="1:4" ht="25.5" x14ac:dyDescent="0.25">
      <c r="A72" s="15"/>
      <c r="B72" s="17">
        <v>3044202</v>
      </c>
      <c r="C72" s="17" t="s">
        <v>493</v>
      </c>
      <c r="D72" s="21">
        <v>5.7694803257574021E-2</v>
      </c>
    </row>
    <row r="73" spans="1:4" ht="38.25" x14ac:dyDescent="0.25">
      <c r="A73" s="15"/>
      <c r="B73" s="17">
        <v>3044203</v>
      </c>
      <c r="C73" s="17" t="s">
        <v>494</v>
      </c>
      <c r="D73" s="21">
        <v>9.8947537230698018E-2</v>
      </c>
    </row>
    <row r="74" spans="1:4" ht="25.5" x14ac:dyDescent="0.25">
      <c r="A74" s="15"/>
      <c r="B74" s="17">
        <v>3044204</v>
      </c>
      <c r="C74" s="17" t="s">
        <v>495</v>
      </c>
      <c r="D74" s="21">
        <v>6.795115765799517E-2</v>
      </c>
    </row>
    <row r="75" spans="1:4" ht="26.25" thickBot="1" x14ac:dyDescent="0.3">
      <c r="A75" s="22"/>
      <c r="B75" s="24">
        <v>3045112</v>
      </c>
      <c r="C75" s="24" t="s">
        <v>496</v>
      </c>
      <c r="D75" s="28">
        <v>6.7036130052906484E-2</v>
      </c>
    </row>
  </sheetData>
  <mergeCells count="10">
    <mergeCell ref="A42:D42"/>
    <mergeCell ref="A44:C45"/>
    <mergeCell ref="D44:D4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115</v>
      </c>
      <c r="B1" s="47" t="s">
        <v>1673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1677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1479.6690320000002</v>
      </c>
      <c r="I6" s="12">
        <v>1479.6780769999998</v>
      </c>
      <c r="J6" s="12">
        <v>8.7420624099999991</v>
      </c>
      <c r="K6" s="12">
        <v>0</v>
      </c>
      <c r="L6" s="12">
        <v>8.7420624099999991</v>
      </c>
      <c r="M6" s="13">
        <v>0</v>
      </c>
      <c r="N6" s="14">
        <v>5.9080840257660994E-3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1479.669032</v>
      </c>
      <c r="I7" s="36">
        <f ca="1">SUM(I8:OFFSET(I6,MATCH("PROYECTOS",$A$8:$A$50,0),0))</f>
        <v>1479.678077</v>
      </c>
      <c r="J7" s="36">
        <f ca="1">SUM(J8:OFFSET(J6,MATCH("PROYECTOS",$A$8:$A$50,0),0))</f>
        <v>8.7420624100000026</v>
      </c>
      <c r="K7" s="36">
        <f ca="1">SUM(K8:OFFSET(K6,MATCH("PROYECTOS",$A$8:$A$50,0),0))</f>
        <v>0</v>
      </c>
      <c r="L7" s="36">
        <f ca="1">SUM(L8:OFFSET(L6,MATCH("PROYECTOS",$A$8:$A$50,0),0))</f>
        <v>8.7420624100000026</v>
      </c>
      <c r="M7" s="37">
        <f ca="1">IFERROR(K7/I7,0)</f>
        <v>0</v>
      </c>
      <c r="N7" s="38">
        <f ca="1">IFERROR(SUM(K7,L7)/I7,0)</f>
        <v>5.9080840257661011E-3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86.233923999999988</v>
      </c>
      <c r="I8" s="19">
        <v>86.233923999999988</v>
      </c>
      <c r="J8" s="19">
        <f t="shared" ref="J8:J13" si="0">SUM(K8,L8)</f>
        <v>3.815553700000001</v>
      </c>
      <c r="K8" s="19">
        <v>0</v>
      </c>
      <c r="L8" s="19">
        <v>3.815553700000001</v>
      </c>
      <c r="M8" s="20">
        <f t="shared" ref="M8:M14" si="1">IFERROR(K8/I8,0)</f>
        <v>0</v>
      </c>
      <c r="N8" s="21">
        <f t="shared" ref="N8:N14" si="2">IFERROR(SUM(K8,L8)/I8,0)</f>
        <v>4.4246550812183864E-2</v>
      </c>
      <c r="O8" s="68">
        <v>4.2971035000000004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5004242</v>
      </c>
      <c r="C9" s="17" t="s">
        <v>1679</v>
      </c>
      <c r="D9" s="66">
        <v>3000744</v>
      </c>
      <c r="E9" s="17" t="s">
        <v>1678</v>
      </c>
      <c r="F9" s="67">
        <v>588</v>
      </c>
      <c r="G9" s="17" t="s">
        <v>1684</v>
      </c>
      <c r="H9" s="18">
        <v>6.0000000000000005E-2</v>
      </c>
      <c r="I9" s="19">
        <v>6.9044999999999995E-2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3" si="3">IFERROR(P9/O9,0)</f>
        <v>0</v>
      </c>
    </row>
    <row r="10" spans="1:17" ht="51" x14ac:dyDescent="0.25">
      <c r="A10" s="15"/>
      <c r="B10" s="17">
        <v>5005664</v>
      </c>
      <c r="C10" s="17" t="s">
        <v>1680</v>
      </c>
      <c r="D10" s="66">
        <v>3000744</v>
      </c>
      <c r="E10" s="17" t="s">
        <v>1678</v>
      </c>
      <c r="F10" s="67">
        <v>524</v>
      </c>
      <c r="G10" s="17" t="s">
        <v>541</v>
      </c>
      <c r="H10" s="18">
        <v>9.9720700000000004</v>
      </c>
      <c r="I10" s="19">
        <v>9.9720700000000004</v>
      </c>
      <c r="J10" s="19">
        <f t="shared" si="0"/>
        <v>0.87937684000000005</v>
      </c>
      <c r="K10" s="19">
        <v>0</v>
      </c>
      <c r="L10" s="19">
        <v>0.87937684000000005</v>
      </c>
      <c r="M10" s="20">
        <f t="shared" si="1"/>
        <v>0</v>
      </c>
      <c r="N10" s="21">
        <f t="shared" si="2"/>
        <v>8.8183981861338717E-2</v>
      </c>
      <c r="O10" s="68">
        <v>-3.7311460000000012E-2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5005665</v>
      </c>
      <c r="C11" s="17" t="s">
        <v>1681</v>
      </c>
      <c r="D11" s="66">
        <v>3000744</v>
      </c>
      <c r="E11" s="17" t="s">
        <v>1678</v>
      </c>
      <c r="F11" s="67">
        <v>101</v>
      </c>
      <c r="G11" s="17" t="s">
        <v>1009</v>
      </c>
      <c r="H11" s="18">
        <v>1049.362846</v>
      </c>
      <c r="I11" s="19">
        <v>1023.271932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5005666</v>
      </c>
      <c r="C12" s="17" t="s">
        <v>1682</v>
      </c>
      <c r="D12" s="66">
        <v>3000744</v>
      </c>
      <c r="E12" s="17" t="s">
        <v>1678</v>
      </c>
      <c r="F12" s="67">
        <v>101</v>
      </c>
      <c r="G12" s="17" t="s">
        <v>1009</v>
      </c>
      <c r="H12" s="18">
        <v>257.04019199999999</v>
      </c>
      <c r="I12" s="19">
        <v>283.13110600000005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7453868</v>
      </c>
      <c r="Q12" s="21">
        <f t="shared" si="3"/>
        <v>0</v>
      </c>
    </row>
    <row r="13" spans="1:17" ht="51" x14ac:dyDescent="0.25">
      <c r="A13" s="15"/>
      <c r="B13" s="17">
        <v>5005667</v>
      </c>
      <c r="C13" s="17" t="s">
        <v>1683</v>
      </c>
      <c r="D13" s="66">
        <v>3000744</v>
      </c>
      <c r="E13" s="17" t="s">
        <v>1678</v>
      </c>
      <c r="F13" s="67">
        <v>303</v>
      </c>
      <c r="G13" s="17" t="s">
        <v>1685</v>
      </c>
      <c r="H13" s="18">
        <v>76.999999999999986</v>
      </c>
      <c r="I13" s="19">
        <v>76.999999999999986</v>
      </c>
      <c r="J13" s="19">
        <f t="shared" si="0"/>
        <v>4.0471318700000003</v>
      </c>
      <c r="K13" s="19">
        <v>0</v>
      </c>
      <c r="L13" s="19">
        <v>4.0471318700000003</v>
      </c>
      <c r="M13" s="20">
        <f t="shared" si="1"/>
        <v>0</v>
      </c>
      <c r="N13" s="21">
        <f t="shared" si="2"/>
        <v>5.2560154155844169E-2</v>
      </c>
      <c r="O13" s="68">
        <v>3.9932039499999998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</v>
      </c>
      <c r="I14" s="43">
        <f t="shared" ref="I14:L14" ca="1" si="4">OFFSET(I14,-MATCH("PROYECTOS",$A$8:$A$50,0)-1,0)-(OFFSET(I14,-MATCH("PROYECTOS",$A$8:$A$50,0),0))</f>
        <v>0</v>
      </c>
      <c r="J14" s="43">
        <f t="shared" ca="1" si="4"/>
        <v>0</v>
      </c>
      <c r="K14" s="43">
        <f t="shared" ca="1" si="4"/>
        <v>0</v>
      </c>
      <c r="L14" s="43">
        <f t="shared" ca="1" si="4"/>
        <v>0</v>
      </c>
      <c r="M14" s="44">
        <f t="shared" ca="1" si="1"/>
        <v>0</v>
      </c>
      <c r="N14" s="45">
        <f t="shared" ca="1" si="2"/>
        <v>0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116</v>
      </c>
      <c r="B1" s="48" t="s">
        <v>1688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1689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53.035830999999995</v>
      </c>
      <c r="E6" s="12">
        <v>53.859493999999998</v>
      </c>
      <c r="F6" s="12">
        <v>1.1301598799999999</v>
      </c>
      <c r="G6" s="12">
        <v>0</v>
      </c>
      <c r="H6" s="12">
        <v>1.1301598799999999</v>
      </c>
      <c r="I6" s="13">
        <v>0</v>
      </c>
      <c r="J6" s="14">
        <v>2.0983484917255255E-2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52.541922999999983</v>
      </c>
      <c r="E7" s="36">
        <f ca="1">SUM(E8:OFFSET(E6,MATCH("GOBIERNOS REGIONALES",$A$8:$A$50,0),0))</f>
        <v>53.276311999999976</v>
      </c>
      <c r="F7" s="36">
        <f ca="1">SUM(F8:OFFSET(F6,MATCH("GOBIERNOS REGIONALES",$A$8:$A$50,0),0))</f>
        <v>1.1189678800000002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1.1189678800000002</v>
      </c>
      <c r="I7" s="37">
        <f ca="1">IFERROR(G7/E7,0)</f>
        <v>0</v>
      </c>
      <c r="J7" s="38">
        <f ca="1">IFERROR(SUM(G7,H7)/E7,0)</f>
        <v>2.1003103217805331E-2</v>
      </c>
      <c r="K7" s="4"/>
    </row>
    <row r="8" spans="1:11" ht="25.5" x14ac:dyDescent="0.25">
      <c r="A8" s="15"/>
      <c r="B8" s="16">
        <v>12</v>
      </c>
      <c r="C8" s="17" t="s">
        <v>114</v>
      </c>
      <c r="D8" s="18">
        <v>52.541922999999983</v>
      </c>
      <c r="E8" s="19">
        <v>53.276311999999976</v>
      </c>
      <c r="F8" s="19">
        <f t="shared" ref="F8:F12" si="0">SUM(G8,H8)</f>
        <v>1.1189678800000002</v>
      </c>
      <c r="G8" s="19">
        <v>0</v>
      </c>
      <c r="H8" s="19">
        <v>1.1189678800000002</v>
      </c>
      <c r="I8" s="20">
        <f t="shared" ref="I8:I12" si="1">IFERROR(G8/E8,0)</f>
        <v>0</v>
      </c>
      <c r="J8" s="21">
        <f t="shared" ref="J8:J12" si="2">IFERROR(SUM(G8,H8)/E8,0)</f>
        <v>2.1003103217805331E-2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0.49390800000000001</v>
      </c>
      <c r="E9" s="36">
        <f ca="1">SUM(E10:OFFSET(E8,(MATCH("GOBIERNOS LOCALES",$A$8:$A$50,0)-MATCH("GOBIERNOS REGIONALES",$A$8:$A$50,0)),0))</f>
        <v>0.58318199999999998</v>
      </c>
      <c r="F9" s="36">
        <f ca="1">SUM(F10:OFFSET(F8,(MATCH("GOBIERNOS LOCALES",$A$8:$A$50,0)-MATCH("GOBIERNOS REGIONALES",$A$8:$A$50,0)),0))</f>
        <v>1.1192000000000001E-2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1.1192000000000001E-2</v>
      </c>
      <c r="I9" s="37">
        <f t="shared" ca="1" si="1"/>
        <v>0</v>
      </c>
      <c r="J9" s="38">
        <f t="shared" ca="1" si="2"/>
        <v>1.919126447661279E-2</v>
      </c>
      <c r="K9" s="4"/>
    </row>
    <row r="10" spans="1:11" x14ac:dyDescent="0.25">
      <c r="A10" s="15"/>
      <c r="B10" s="16">
        <v>457</v>
      </c>
      <c r="C10" s="17" t="s">
        <v>229</v>
      </c>
      <c r="D10" s="18">
        <v>0.49390800000000001</v>
      </c>
      <c r="E10" s="19">
        <v>0.51168999999999998</v>
      </c>
      <c r="F10" s="19">
        <f t="shared" si="0"/>
        <v>1.1192000000000001E-2</v>
      </c>
      <c r="G10" s="19">
        <v>0</v>
      </c>
      <c r="H10" s="19">
        <v>1.1192000000000001E-2</v>
      </c>
      <c r="I10" s="20">
        <f t="shared" si="1"/>
        <v>0</v>
      </c>
      <c r="J10" s="21">
        <f t="shared" si="2"/>
        <v>2.1872618186792786E-2</v>
      </c>
      <c r="K10" s="4"/>
    </row>
    <row r="11" spans="1:11" ht="15.75" thickBot="1" x14ac:dyDescent="0.3">
      <c r="A11" s="22"/>
      <c r="B11" s="23">
        <v>459</v>
      </c>
      <c r="C11" s="24" t="s">
        <v>231</v>
      </c>
      <c r="D11" s="25">
        <v>0</v>
      </c>
      <c r="E11" s="26">
        <v>7.1492E-2</v>
      </c>
      <c r="F11" s="26">
        <f t="shared" si="0"/>
        <v>0</v>
      </c>
      <c r="G11" s="26">
        <v>0</v>
      </c>
      <c r="H11" s="26">
        <v>0</v>
      </c>
      <c r="I11" s="27">
        <f t="shared" si="1"/>
        <v>0</v>
      </c>
      <c r="J11" s="28">
        <f t="shared" si="2"/>
        <v>0</v>
      </c>
      <c r="K11" s="4"/>
    </row>
    <row r="12" spans="1:11" x14ac:dyDescent="0.25">
      <c r="A12" t="s">
        <v>238</v>
      </c>
      <c r="D12" s="5"/>
      <c r="E12" s="5"/>
      <c r="F12" s="5">
        <f t="shared" si="0"/>
        <v>0</v>
      </c>
      <c r="G12" s="5"/>
      <c r="H12" s="5"/>
      <c r="I12" s="4">
        <f t="shared" si="1"/>
        <v>0</v>
      </c>
      <c r="J12" s="4">
        <f t="shared" si="2"/>
        <v>0</v>
      </c>
      <c r="K12" s="4"/>
    </row>
    <row r="13" spans="1:11" x14ac:dyDescent="0.25">
      <c r="D13" s="5"/>
      <c r="E13" s="5"/>
      <c r="F13" s="5"/>
      <c r="G13" s="5"/>
      <c r="H13" s="5"/>
      <c r="I13" s="4"/>
      <c r="J13" s="4"/>
      <c r="K1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116</v>
      </c>
      <c r="B1" s="49" t="s">
        <v>1688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1690</v>
      </c>
      <c r="L2" s="70" t="s">
        <v>1710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53.035830999999995</v>
      </c>
      <c r="E6" s="12">
        <f ca="1">SUM(E7:OFFSET(E7,50,0))</f>
        <v>53.859493999999998</v>
      </c>
      <c r="F6" s="12">
        <f ca="1">SUM(F7:OFFSET(F7,50,0))</f>
        <v>1.1301598799999999</v>
      </c>
      <c r="G6" s="12">
        <f ca="1">SUM(G7:OFFSET(G7,50,0))</f>
        <v>0</v>
      </c>
      <c r="H6" s="12">
        <f ca="1">SUM(H7:OFFSET(H7,50,0))</f>
        <v>1.1301598799999999</v>
      </c>
      <c r="I6" s="13">
        <f ca="1">IFERROR(G6/E6,0)</f>
        <v>0</v>
      </c>
      <c r="J6" s="14">
        <f ca="1">IFERROR(SUM(G6,H6)/E6,0)</f>
        <v>2.0983484917255255E-2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0.28894300000000006</v>
      </c>
      <c r="F7" s="19">
        <f t="shared" ref="F7:F30" si="0">SUM(G7,H7)</f>
        <v>0</v>
      </c>
      <c r="G7" s="19">
        <v>0</v>
      </c>
      <c r="H7" s="19">
        <v>0</v>
      </c>
      <c r="I7" s="20">
        <f t="shared" ref="I7:I30" si="1">IFERROR(G7/E7,0)</f>
        <v>0</v>
      </c>
      <c r="J7" s="21">
        <f t="shared" ref="J7:J30" si="2">IFERROR(SUM(G7,H7)/E7,0)</f>
        <v>0</v>
      </c>
      <c r="K7" s="4"/>
      <c r="L7" t="s">
        <v>261</v>
      </c>
      <c r="M7" s="5">
        <v>3.5639900000000002E-2</v>
      </c>
      <c r="N7" s="69">
        <v>4.4900661417322837E-2</v>
      </c>
    </row>
    <row r="8" spans="1:14" x14ac:dyDescent="0.25">
      <c r="A8" s="15"/>
      <c r="B8" s="53">
        <v>2</v>
      </c>
      <c r="C8" s="17" t="s">
        <v>256</v>
      </c>
      <c r="D8" s="18">
        <v>2.1311719999999998</v>
      </c>
      <c r="E8" s="19">
        <v>1.8821409999999996</v>
      </c>
      <c r="F8" s="19">
        <f t="shared" si="0"/>
        <v>1.2819949999999998E-2</v>
      </c>
      <c r="G8" s="19">
        <v>0</v>
      </c>
      <c r="H8" s="19">
        <v>1.2819949999999998E-2</v>
      </c>
      <c r="I8" s="20">
        <f t="shared" si="1"/>
        <v>0</v>
      </c>
      <c r="J8" s="21">
        <f t="shared" si="2"/>
        <v>6.8113653546679025E-3</v>
      </c>
      <c r="K8" s="4"/>
      <c r="L8" t="s">
        <v>269</v>
      </c>
      <c r="M8" s="5">
        <v>0.85977667000000002</v>
      </c>
      <c r="N8" s="69">
        <v>2.9435871112304519E-2</v>
      </c>
    </row>
    <row r="9" spans="1:14" x14ac:dyDescent="0.25">
      <c r="A9" s="15"/>
      <c r="B9" s="53">
        <v>3</v>
      </c>
      <c r="C9" s="17" t="s">
        <v>257</v>
      </c>
      <c r="D9" s="18">
        <v>0</v>
      </c>
      <c r="E9" s="19">
        <v>0.49669900000000006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275</v>
      </c>
      <c r="M9" s="5">
        <v>1.8533249999999998E-2</v>
      </c>
      <c r="N9" s="69">
        <v>1.6308436750112853E-2</v>
      </c>
    </row>
    <row r="10" spans="1:14" x14ac:dyDescent="0.25">
      <c r="A10" s="15"/>
      <c r="B10" s="53">
        <v>4</v>
      </c>
      <c r="C10" s="17" t="s">
        <v>258</v>
      </c>
      <c r="D10" s="18">
        <v>2.0429549999999996</v>
      </c>
      <c r="E10" s="19">
        <v>1.9903039999999996</v>
      </c>
      <c r="F10" s="19">
        <f t="shared" si="0"/>
        <v>1.8533249999999998E-2</v>
      </c>
      <c r="G10" s="19">
        <v>0</v>
      </c>
      <c r="H10" s="19">
        <v>1.8533249999999998E-2</v>
      </c>
      <c r="I10" s="20">
        <f t="shared" si="1"/>
        <v>0</v>
      </c>
      <c r="J10" s="21">
        <f t="shared" si="2"/>
        <v>9.3117684534623855E-3</v>
      </c>
      <c r="K10" s="4"/>
      <c r="L10" t="s">
        <v>267</v>
      </c>
      <c r="M10" s="5">
        <v>2.3139899999999998E-2</v>
      </c>
      <c r="N10" s="69">
        <v>1.6114091604201661E-2</v>
      </c>
    </row>
    <row r="11" spans="1:14" x14ac:dyDescent="0.25">
      <c r="A11" s="15"/>
      <c r="B11" s="53">
        <v>5</v>
      </c>
      <c r="C11" s="17" t="s">
        <v>259</v>
      </c>
      <c r="D11" s="18">
        <v>0</v>
      </c>
      <c r="E11" s="19">
        <v>0.76710500000000015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273</v>
      </c>
      <c r="M11" s="5">
        <v>1.0862209999999999E-2</v>
      </c>
      <c r="N11" s="69">
        <v>1.5514495103073272E-2</v>
      </c>
    </row>
    <row r="12" spans="1:14" x14ac:dyDescent="0.25">
      <c r="A12" s="15"/>
      <c r="B12" s="53">
        <v>6</v>
      </c>
      <c r="C12" s="17" t="s">
        <v>260</v>
      </c>
      <c r="D12" s="18">
        <v>0.76706199999999991</v>
      </c>
      <c r="E12" s="19">
        <v>0.86537399999999987</v>
      </c>
      <c r="F12" s="19">
        <f t="shared" si="0"/>
        <v>1.081995E-2</v>
      </c>
      <c r="G12" s="19">
        <v>0</v>
      </c>
      <c r="H12" s="19">
        <v>1.081995E-2</v>
      </c>
      <c r="I12" s="20">
        <f t="shared" si="1"/>
        <v>0</v>
      </c>
      <c r="J12" s="21">
        <f t="shared" si="2"/>
        <v>1.2503206706002263E-2</v>
      </c>
      <c r="K12" s="4"/>
      <c r="L12" t="s">
        <v>265</v>
      </c>
      <c r="M12" s="5">
        <v>2.3954899999999998E-2</v>
      </c>
      <c r="N12" s="69">
        <v>1.5126270630980598E-2</v>
      </c>
    </row>
    <row r="13" spans="1:14" x14ac:dyDescent="0.25">
      <c r="A13" s="15"/>
      <c r="B13" s="53">
        <v>7</v>
      </c>
      <c r="C13" s="17" t="s">
        <v>261</v>
      </c>
      <c r="D13" s="18">
        <v>0.79374999999999996</v>
      </c>
      <c r="E13" s="19">
        <v>0.79374999999999996</v>
      </c>
      <c r="F13" s="19">
        <f t="shared" si="0"/>
        <v>3.5639900000000002E-2</v>
      </c>
      <c r="G13" s="19">
        <v>0</v>
      </c>
      <c r="H13" s="19">
        <v>3.5639900000000002E-2</v>
      </c>
      <c r="I13" s="20">
        <f t="shared" si="1"/>
        <v>0</v>
      </c>
      <c r="J13" s="21">
        <f t="shared" si="2"/>
        <v>4.4900661417322837E-2</v>
      </c>
      <c r="K13" s="4"/>
      <c r="L13" t="s">
        <v>262</v>
      </c>
      <c r="M13" s="5">
        <v>2.0033249999999999E-2</v>
      </c>
      <c r="N13" s="69">
        <v>1.3019061414915746E-2</v>
      </c>
    </row>
    <row r="14" spans="1:14" x14ac:dyDescent="0.25">
      <c r="A14" s="15"/>
      <c r="B14" s="53">
        <v>8</v>
      </c>
      <c r="C14" s="17" t="s">
        <v>262</v>
      </c>
      <c r="D14" s="18">
        <v>1.3757259999999998</v>
      </c>
      <c r="E14" s="19">
        <v>1.5387630000000001</v>
      </c>
      <c r="F14" s="19">
        <f t="shared" si="0"/>
        <v>2.0033249999999999E-2</v>
      </c>
      <c r="G14" s="19">
        <v>0</v>
      </c>
      <c r="H14" s="19">
        <v>2.0033249999999999E-2</v>
      </c>
      <c r="I14" s="20">
        <f t="shared" si="1"/>
        <v>0</v>
      </c>
      <c r="J14" s="21">
        <f t="shared" si="2"/>
        <v>1.3019061414915746E-2</v>
      </c>
      <c r="K14" s="4"/>
      <c r="L14" t="s">
        <v>260</v>
      </c>
      <c r="M14" s="5">
        <v>1.081995E-2</v>
      </c>
      <c r="N14" s="69">
        <v>1.2503206706002263E-2</v>
      </c>
    </row>
    <row r="15" spans="1:14" x14ac:dyDescent="0.25">
      <c r="A15" s="15"/>
      <c r="B15" s="53">
        <v>10</v>
      </c>
      <c r="C15" s="17" t="s">
        <v>264</v>
      </c>
      <c r="D15" s="18">
        <v>0</v>
      </c>
      <c r="E15" s="19">
        <v>0.37762000000000001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270</v>
      </c>
      <c r="M15" s="5">
        <v>1.3926600000000001E-2</v>
      </c>
      <c r="N15" s="69">
        <v>1.1711557916566107E-2</v>
      </c>
    </row>
    <row r="16" spans="1:14" x14ac:dyDescent="0.25">
      <c r="A16" s="15"/>
      <c r="B16" s="53">
        <v>11</v>
      </c>
      <c r="C16" s="17" t="s">
        <v>265</v>
      </c>
      <c r="D16" s="18">
        <v>1.7243010000000001</v>
      </c>
      <c r="E16" s="19">
        <v>1.5836620000000001</v>
      </c>
      <c r="F16" s="19">
        <f t="shared" si="0"/>
        <v>2.3954899999999998E-2</v>
      </c>
      <c r="G16" s="19">
        <v>0</v>
      </c>
      <c r="H16" s="19">
        <v>2.3954899999999998E-2</v>
      </c>
      <c r="I16" s="20">
        <f t="shared" si="1"/>
        <v>0</v>
      </c>
      <c r="J16" s="21">
        <f t="shared" si="2"/>
        <v>1.5126270630980598E-2</v>
      </c>
      <c r="K16" s="4"/>
      <c r="L16" t="s">
        <v>268</v>
      </c>
      <c r="M16" s="5">
        <v>2.0033249999999999E-2</v>
      </c>
      <c r="N16" s="69">
        <v>1.1211263617264895E-2</v>
      </c>
    </row>
    <row r="17" spans="1:14" x14ac:dyDescent="0.25">
      <c r="A17" s="15"/>
      <c r="B17" s="53">
        <v>12</v>
      </c>
      <c r="C17" s="17" t="s">
        <v>266</v>
      </c>
      <c r="D17" s="18">
        <v>1.1670750000000001</v>
      </c>
      <c r="E17" s="19">
        <v>1.171173</v>
      </c>
      <c r="F17" s="19">
        <f t="shared" si="0"/>
        <v>1.2119949999999997E-2</v>
      </c>
      <c r="G17" s="19">
        <v>0</v>
      </c>
      <c r="H17" s="19">
        <v>1.2119949999999997E-2</v>
      </c>
      <c r="I17" s="20">
        <f t="shared" si="1"/>
        <v>0</v>
      </c>
      <c r="J17" s="21">
        <f t="shared" si="2"/>
        <v>1.0348556532638643E-2</v>
      </c>
      <c r="K17" s="4"/>
      <c r="L17" t="s">
        <v>266</v>
      </c>
      <c r="M17" s="5">
        <v>1.2119949999999997E-2</v>
      </c>
      <c r="N17" s="69">
        <v>1.0348556532638643E-2</v>
      </c>
    </row>
    <row r="18" spans="1:14" x14ac:dyDescent="0.25">
      <c r="A18" s="15"/>
      <c r="B18" s="53">
        <v>13</v>
      </c>
      <c r="C18" s="17" t="s">
        <v>267</v>
      </c>
      <c r="D18" s="18">
        <v>1.7267399999999999</v>
      </c>
      <c r="E18" s="19">
        <v>1.4360039999999998</v>
      </c>
      <c r="F18" s="19">
        <f t="shared" si="0"/>
        <v>2.3139899999999998E-2</v>
      </c>
      <c r="G18" s="19">
        <v>0</v>
      </c>
      <c r="H18" s="19">
        <v>2.3139899999999998E-2</v>
      </c>
      <c r="I18" s="20">
        <f t="shared" si="1"/>
        <v>0</v>
      </c>
      <c r="J18" s="21">
        <f t="shared" si="2"/>
        <v>1.6114091604201661E-2</v>
      </c>
      <c r="K18" s="4"/>
      <c r="L18" t="s">
        <v>276</v>
      </c>
      <c r="M18" s="5">
        <v>8.2132999999999998E-3</v>
      </c>
      <c r="N18" s="69">
        <v>9.9946213791659941E-3</v>
      </c>
    </row>
    <row r="19" spans="1:14" x14ac:dyDescent="0.25">
      <c r="A19" s="15"/>
      <c r="B19" s="53">
        <v>14</v>
      </c>
      <c r="C19" s="17" t="s">
        <v>268</v>
      </c>
      <c r="D19" s="18">
        <v>1.8214230000000002</v>
      </c>
      <c r="E19" s="19">
        <v>1.786886</v>
      </c>
      <c r="F19" s="19">
        <f t="shared" si="0"/>
        <v>2.0033249999999999E-2</v>
      </c>
      <c r="G19" s="19">
        <v>0</v>
      </c>
      <c r="H19" s="19">
        <v>2.0033249999999999E-2</v>
      </c>
      <c r="I19" s="20">
        <f t="shared" si="1"/>
        <v>0</v>
      </c>
      <c r="J19" s="21">
        <f t="shared" si="2"/>
        <v>1.1211263617264895E-2</v>
      </c>
      <c r="K19" s="4"/>
      <c r="L19" t="s">
        <v>258</v>
      </c>
      <c r="M19" s="5">
        <v>1.8533249999999998E-2</v>
      </c>
      <c r="N19" s="69">
        <v>9.3117684534623855E-3</v>
      </c>
    </row>
    <row r="20" spans="1:14" x14ac:dyDescent="0.25">
      <c r="A20" s="15"/>
      <c r="B20" s="53">
        <v>15</v>
      </c>
      <c r="C20" s="17" t="s">
        <v>269</v>
      </c>
      <c r="D20" s="18">
        <v>31.240070999999997</v>
      </c>
      <c r="E20" s="19">
        <v>29.208467000000006</v>
      </c>
      <c r="F20" s="19">
        <f t="shared" si="0"/>
        <v>0.85977667000000002</v>
      </c>
      <c r="G20" s="19">
        <v>0</v>
      </c>
      <c r="H20" s="19">
        <v>0.85977667000000002</v>
      </c>
      <c r="I20" s="20">
        <f t="shared" si="1"/>
        <v>0</v>
      </c>
      <c r="J20" s="21">
        <f t="shared" si="2"/>
        <v>2.9435871112304519E-2</v>
      </c>
      <c r="K20" s="4"/>
      <c r="L20" t="s">
        <v>277</v>
      </c>
      <c r="M20" s="5">
        <v>4.6066499999999995E-3</v>
      </c>
      <c r="N20" s="69">
        <v>8.872797522284797E-3</v>
      </c>
    </row>
    <row r="21" spans="1:14" x14ac:dyDescent="0.25">
      <c r="A21" s="15"/>
      <c r="B21" s="53">
        <v>16</v>
      </c>
      <c r="C21" s="17" t="s">
        <v>270</v>
      </c>
      <c r="D21" s="18">
        <v>1.2591859999999995</v>
      </c>
      <c r="E21" s="19">
        <v>1.1891329999999998</v>
      </c>
      <c r="F21" s="19">
        <f t="shared" si="0"/>
        <v>1.3926600000000001E-2</v>
      </c>
      <c r="G21" s="19">
        <v>0</v>
      </c>
      <c r="H21" s="19">
        <v>1.3926600000000001E-2</v>
      </c>
      <c r="I21" s="20">
        <f t="shared" si="1"/>
        <v>0</v>
      </c>
      <c r="J21" s="21">
        <f t="shared" si="2"/>
        <v>1.1711557916566107E-2</v>
      </c>
      <c r="K21" s="4"/>
      <c r="L21" t="s">
        <v>274</v>
      </c>
      <c r="M21" s="5">
        <v>2.7433599999999995E-2</v>
      </c>
      <c r="N21" s="69">
        <v>8.7206238099325137E-3</v>
      </c>
    </row>
    <row r="22" spans="1:14" x14ac:dyDescent="0.25">
      <c r="A22" s="15"/>
      <c r="B22" s="53">
        <v>17</v>
      </c>
      <c r="C22" s="17" t="s">
        <v>271</v>
      </c>
      <c r="D22" s="18">
        <v>0.71002699999999985</v>
      </c>
      <c r="E22" s="19">
        <v>0.64986600000000005</v>
      </c>
      <c r="F22" s="19">
        <f t="shared" si="0"/>
        <v>4.1066499999999999E-3</v>
      </c>
      <c r="G22" s="19">
        <v>0</v>
      </c>
      <c r="H22" s="19">
        <v>4.1066499999999999E-3</v>
      </c>
      <c r="I22" s="20">
        <f t="shared" si="1"/>
        <v>0</v>
      </c>
      <c r="J22" s="21">
        <f t="shared" si="2"/>
        <v>6.3192258096284454E-3</v>
      </c>
      <c r="K22" s="4"/>
      <c r="L22" t="s">
        <v>279</v>
      </c>
      <c r="M22" s="5">
        <v>5.6066499999999995E-3</v>
      </c>
      <c r="N22" s="69">
        <v>8.7016814678466219E-3</v>
      </c>
    </row>
    <row r="23" spans="1:14" x14ac:dyDescent="0.25">
      <c r="A23" s="15"/>
      <c r="B23" s="53">
        <v>18</v>
      </c>
      <c r="C23" s="17" t="s">
        <v>272</v>
      </c>
      <c r="D23" s="18">
        <v>0</v>
      </c>
      <c r="E23" s="19">
        <v>0.42077200000000003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256</v>
      </c>
      <c r="M23" s="5">
        <v>1.2819949999999998E-2</v>
      </c>
      <c r="N23" s="69">
        <v>6.8113653546679025E-3</v>
      </c>
    </row>
    <row r="24" spans="1:14" x14ac:dyDescent="0.25">
      <c r="A24" s="15"/>
      <c r="B24" s="53">
        <v>19</v>
      </c>
      <c r="C24" s="17" t="s">
        <v>273</v>
      </c>
      <c r="D24" s="18">
        <v>0.74702700000000011</v>
      </c>
      <c r="E24" s="19">
        <v>0.70013300000000001</v>
      </c>
      <c r="F24" s="19">
        <f t="shared" si="0"/>
        <v>1.0862209999999999E-2</v>
      </c>
      <c r="G24" s="19">
        <v>0</v>
      </c>
      <c r="H24" s="19">
        <v>1.0862209999999999E-2</v>
      </c>
      <c r="I24" s="20">
        <f t="shared" si="1"/>
        <v>0</v>
      </c>
      <c r="J24" s="21">
        <f t="shared" si="2"/>
        <v>1.5514495103073272E-2</v>
      </c>
      <c r="K24" s="4"/>
      <c r="L24" t="s">
        <v>271</v>
      </c>
      <c r="M24" s="5">
        <v>4.1066499999999999E-3</v>
      </c>
      <c r="N24" s="69">
        <v>6.3192258096284454E-3</v>
      </c>
    </row>
    <row r="25" spans="1:14" x14ac:dyDescent="0.25">
      <c r="A25" s="15"/>
      <c r="B25" s="53">
        <v>20</v>
      </c>
      <c r="C25" s="17" t="s">
        <v>274</v>
      </c>
      <c r="D25" s="18">
        <v>2.5871750000000002</v>
      </c>
      <c r="E25" s="19">
        <v>3.1458299999999997</v>
      </c>
      <c r="F25" s="19">
        <f t="shared" si="0"/>
        <v>2.7433599999999995E-2</v>
      </c>
      <c r="G25" s="19">
        <v>0</v>
      </c>
      <c r="H25" s="19">
        <v>2.7433599999999995E-2</v>
      </c>
      <c r="I25" s="20">
        <f t="shared" si="1"/>
        <v>0</v>
      </c>
      <c r="J25" s="21">
        <f t="shared" si="2"/>
        <v>8.7206238099325137E-3</v>
      </c>
      <c r="K25" s="4"/>
      <c r="L25" t="s">
        <v>255</v>
      </c>
      <c r="M25" s="5">
        <v>0</v>
      </c>
      <c r="N25" s="69">
        <v>0</v>
      </c>
    </row>
    <row r="26" spans="1:14" x14ac:dyDescent="0.25">
      <c r="A26" s="15"/>
      <c r="B26" s="53">
        <v>21</v>
      </c>
      <c r="C26" s="17" t="s">
        <v>275</v>
      </c>
      <c r="D26" s="18">
        <v>1.2169669999999997</v>
      </c>
      <c r="E26" s="19">
        <v>1.1364209999999999</v>
      </c>
      <c r="F26" s="19">
        <f t="shared" si="0"/>
        <v>1.8533249999999998E-2</v>
      </c>
      <c r="G26" s="19">
        <v>0</v>
      </c>
      <c r="H26" s="19">
        <v>1.8533249999999998E-2</v>
      </c>
      <c r="I26" s="20">
        <f t="shared" si="1"/>
        <v>0</v>
      </c>
      <c r="J26" s="21">
        <f t="shared" si="2"/>
        <v>1.6308436750112853E-2</v>
      </c>
      <c r="K26" s="4"/>
      <c r="L26" t="s">
        <v>257</v>
      </c>
      <c r="M26" s="5">
        <v>0</v>
      </c>
      <c r="N26" s="69">
        <v>0</v>
      </c>
    </row>
    <row r="27" spans="1:14" x14ac:dyDescent="0.25">
      <c r="A27" s="15"/>
      <c r="B27" s="53">
        <v>22</v>
      </c>
      <c r="C27" s="17" t="s">
        <v>276</v>
      </c>
      <c r="D27" s="18">
        <v>0.86611700000000003</v>
      </c>
      <c r="E27" s="19">
        <v>0.82177200000000028</v>
      </c>
      <c r="F27" s="19">
        <f t="shared" si="0"/>
        <v>8.2132999999999998E-3</v>
      </c>
      <c r="G27" s="19">
        <v>0</v>
      </c>
      <c r="H27" s="19">
        <v>8.2132999999999998E-3</v>
      </c>
      <c r="I27" s="20">
        <f t="shared" si="1"/>
        <v>0</v>
      </c>
      <c r="J27" s="21">
        <f t="shared" si="2"/>
        <v>9.9946213791659941E-3</v>
      </c>
      <c r="K27" s="4"/>
      <c r="L27" t="s">
        <v>259</v>
      </c>
      <c r="M27" s="5">
        <v>0</v>
      </c>
      <c r="N27" s="69">
        <v>0</v>
      </c>
    </row>
    <row r="28" spans="1:14" x14ac:dyDescent="0.25">
      <c r="A28" s="15"/>
      <c r="B28" s="53">
        <v>23</v>
      </c>
      <c r="C28" s="17" t="s">
        <v>277</v>
      </c>
      <c r="D28" s="18">
        <v>6.9830000000000003E-2</v>
      </c>
      <c r="E28" s="19">
        <v>0.51918799999999998</v>
      </c>
      <c r="F28" s="19">
        <f t="shared" si="0"/>
        <v>4.6066499999999995E-3</v>
      </c>
      <c r="G28" s="19">
        <v>0</v>
      </c>
      <c r="H28" s="19">
        <v>4.6066499999999995E-3</v>
      </c>
      <c r="I28" s="20">
        <f t="shared" si="1"/>
        <v>0</v>
      </c>
      <c r="J28" s="21">
        <f t="shared" si="2"/>
        <v>8.872797522284797E-3</v>
      </c>
      <c r="K28" s="4"/>
      <c r="L28" t="s">
        <v>264</v>
      </c>
      <c r="M28" s="5">
        <v>0</v>
      </c>
      <c r="N28" s="69">
        <v>0</v>
      </c>
    </row>
    <row r="29" spans="1:14" x14ac:dyDescent="0.25">
      <c r="A29" s="15"/>
      <c r="B29" s="53">
        <v>24</v>
      </c>
      <c r="C29" s="17" t="s">
        <v>278</v>
      </c>
      <c r="D29" s="18">
        <v>0</v>
      </c>
      <c r="E29" s="19">
        <v>0.44517000000000007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272</v>
      </c>
      <c r="M29" s="5">
        <v>0</v>
      </c>
      <c r="N29" s="69">
        <v>0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0.78922700000000001</v>
      </c>
      <c r="E30" s="26">
        <v>0.64431799999999995</v>
      </c>
      <c r="F30" s="26">
        <f t="shared" si="0"/>
        <v>5.6066499999999995E-3</v>
      </c>
      <c r="G30" s="26">
        <v>0</v>
      </c>
      <c r="H30" s="26">
        <v>5.6066499999999995E-3</v>
      </c>
      <c r="I30" s="27">
        <f t="shared" si="1"/>
        <v>0</v>
      </c>
      <c r="J30" s="28">
        <f t="shared" si="2"/>
        <v>8.7016814678466219E-3</v>
      </c>
      <c r="K30" s="4"/>
      <c r="L30" t="s">
        <v>278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8" width="0" hidden="1" customWidth="1"/>
  </cols>
  <sheetData>
    <row r="1" spans="1:11" ht="15.75" x14ac:dyDescent="0.25">
      <c r="A1" s="48">
        <v>116</v>
      </c>
      <c r="B1" s="47" t="s">
        <v>1688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1691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53.035830999999995</v>
      </c>
      <c r="E6" s="12">
        <v>53.859493999999998</v>
      </c>
      <c r="F6" s="12">
        <v>1.1301598799999999</v>
      </c>
      <c r="G6" s="12">
        <v>0</v>
      </c>
      <c r="H6" s="12">
        <v>1.1301598799999999</v>
      </c>
      <c r="I6" s="13">
        <v>0</v>
      </c>
      <c r="J6" s="14">
        <v>2.0983484917255255E-2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53.035831000000002</v>
      </c>
      <c r="E7" s="36">
        <f ca="1">SUM(E8:OFFSET(E6,MATCH("PROYECTOS",$A$8:$A$50,0),0))</f>
        <v>53.859493999999998</v>
      </c>
      <c r="F7" s="36">
        <f ca="1">SUM(F8:OFFSET(F6,MATCH("PROYECTOS",$A$8:$A$50,0),0))</f>
        <v>1.1301598800000001</v>
      </c>
      <c r="G7" s="36">
        <f ca="1">SUM(G8:OFFSET(G6,MATCH("PROYECTOS",$A$8:$A$50,0),0))</f>
        <v>0</v>
      </c>
      <c r="H7" s="36">
        <f ca="1">SUM(H8:OFFSET(H6,MATCH("PROYECTOS",$A$8:$A$50,0),0))</f>
        <v>1.1301598800000001</v>
      </c>
      <c r="I7" s="37">
        <f ca="1">IFERROR(G7/E7,0)</f>
        <v>0</v>
      </c>
      <c r="J7" s="38">
        <f ca="1">IFERROR(SUM(G7,H7)/E7,0)</f>
        <v>2.0983484917255258E-2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13.227401999999998</v>
      </c>
      <c r="E8" s="19">
        <v>13.240450999999998</v>
      </c>
      <c r="F8" s="19">
        <f t="shared" ref="F8:F10" si="0">SUM(G8,H8)</f>
        <v>0.51175046999999996</v>
      </c>
      <c r="G8" s="19">
        <v>0</v>
      </c>
      <c r="H8" s="19">
        <v>0.51175046999999996</v>
      </c>
      <c r="I8" s="20">
        <f t="shared" ref="I8:I11" si="1">IFERROR(G8/E8,0)</f>
        <v>0</v>
      </c>
      <c r="J8" s="21">
        <f t="shared" ref="J8:J11" si="2">IFERROR(SUM(G8,H8)/E8,0)</f>
        <v>3.8650531617087668E-2</v>
      </c>
      <c r="K8" s="4"/>
    </row>
    <row r="9" spans="1:11" ht="38.25" x14ac:dyDescent="0.25">
      <c r="A9" s="15"/>
      <c r="B9" s="17">
        <v>3000576</v>
      </c>
      <c r="C9" s="17" t="s">
        <v>1693</v>
      </c>
      <c r="D9" s="18">
        <v>35.807892000000002</v>
      </c>
      <c r="E9" s="19">
        <v>36.575676999999999</v>
      </c>
      <c r="F9" s="19">
        <f t="shared" si="0"/>
        <v>0.54817269000000013</v>
      </c>
      <c r="G9" s="19">
        <v>0</v>
      </c>
      <c r="H9" s="19">
        <v>0.54817269000000013</v>
      </c>
      <c r="I9" s="20">
        <f t="shared" si="1"/>
        <v>0</v>
      </c>
      <c r="J9" s="21">
        <f t="shared" si="2"/>
        <v>1.4987355941490848E-2</v>
      </c>
      <c r="K9" s="4"/>
    </row>
    <row r="10" spans="1:11" ht="25.5" x14ac:dyDescent="0.25">
      <c r="A10" s="15"/>
      <c r="B10" s="17">
        <v>3000577</v>
      </c>
      <c r="C10" s="17" t="s">
        <v>1694</v>
      </c>
      <c r="D10" s="18">
        <v>4.0005370000000005</v>
      </c>
      <c r="E10" s="19">
        <v>4.0433660000000007</v>
      </c>
      <c r="F10" s="19">
        <f t="shared" si="0"/>
        <v>7.0236720000000002E-2</v>
      </c>
      <c r="G10" s="19">
        <v>0</v>
      </c>
      <c r="H10" s="19">
        <v>7.0236720000000002E-2</v>
      </c>
      <c r="I10" s="20">
        <f t="shared" si="1"/>
        <v>0</v>
      </c>
      <c r="J10" s="21">
        <f t="shared" si="2"/>
        <v>1.7370853887577822E-2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1711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3.8650531617087668E-2</v>
      </c>
    </row>
    <row r="18" spans="1:4" ht="38.25" x14ac:dyDescent="0.25">
      <c r="A18" s="15"/>
      <c r="B18" s="17">
        <v>3000576</v>
      </c>
      <c r="C18" s="17" t="s">
        <v>1693</v>
      </c>
      <c r="D18" s="21">
        <v>1.4987355941490848E-2</v>
      </c>
    </row>
    <row r="19" spans="1:4" ht="26.25" thickBot="1" x14ac:dyDescent="0.3">
      <c r="A19" s="22"/>
      <c r="B19" s="24">
        <v>3000577</v>
      </c>
      <c r="C19" s="24" t="s">
        <v>1694</v>
      </c>
      <c r="D19" s="28">
        <v>1.7370853887577822E-2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116</v>
      </c>
      <c r="B1" s="47" t="s">
        <v>1688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1692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53.035830999999995</v>
      </c>
      <c r="I6" s="12">
        <v>53.859493999999998</v>
      </c>
      <c r="J6" s="12">
        <v>1.1301598799999999</v>
      </c>
      <c r="K6" s="12">
        <v>0</v>
      </c>
      <c r="L6" s="12">
        <v>1.1301598799999999</v>
      </c>
      <c r="M6" s="13">
        <v>0</v>
      </c>
      <c r="N6" s="14">
        <v>2.0983484917255255E-2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53.035830999999988</v>
      </c>
      <c r="I7" s="36">
        <f ca="1">SUM(I8:OFFSET(I6,MATCH("PROYECTOS",$A$8:$A$50,0),0))</f>
        <v>53.859494000000005</v>
      </c>
      <c r="J7" s="36">
        <f ca="1">SUM(J8:OFFSET(J6,MATCH("PROYECTOS",$A$8:$A$50,0),0))</f>
        <v>1.1301598800000001</v>
      </c>
      <c r="K7" s="36">
        <f ca="1">SUM(K8:OFFSET(K6,MATCH("PROYECTOS",$A$8:$A$50,0),0))</f>
        <v>0</v>
      </c>
      <c r="L7" s="36">
        <f ca="1">SUM(L8:OFFSET(L6,MATCH("PROYECTOS",$A$8:$A$50,0),0))</f>
        <v>1.1301598800000001</v>
      </c>
      <c r="M7" s="37">
        <f ca="1">IFERROR(K7/I7,0)</f>
        <v>0</v>
      </c>
      <c r="N7" s="38">
        <f ca="1">IFERROR(SUM(K7,L7)/I7,0)</f>
        <v>2.0983484917255258E-2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6.4323329999999981</v>
      </c>
      <c r="I8" s="19">
        <v>6.6970329999999993</v>
      </c>
      <c r="J8" s="19">
        <f t="shared" ref="J8:J20" si="0">SUM(K8,L8)</f>
        <v>0.32066304000000001</v>
      </c>
      <c r="K8" s="19">
        <v>0</v>
      </c>
      <c r="L8" s="19">
        <v>0.32066304000000001</v>
      </c>
      <c r="M8" s="20">
        <f t="shared" ref="M8:M21" si="1">IFERROR(K8/I8,0)</f>
        <v>0</v>
      </c>
      <c r="N8" s="21">
        <f t="shared" ref="N8:N21" si="2">IFERROR(SUM(K8,L8)/I8,0)</f>
        <v>4.7881358804712483E-2</v>
      </c>
      <c r="O8" s="68">
        <v>0.58033904000000003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5004311</v>
      </c>
      <c r="C9" s="17" t="s">
        <v>1695</v>
      </c>
      <c r="D9" s="66">
        <v>3000576</v>
      </c>
      <c r="E9" s="17" t="s">
        <v>1693</v>
      </c>
      <c r="F9" s="67">
        <v>87</v>
      </c>
      <c r="G9" s="17" t="s">
        <v>400</v>
      </c>
      <c r="H9" s="18">
        <v>5.3290930000000003</v>
      </c>
      <c r="I9" s="19">
        <v>5.2432330000000009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3.0571729999999998E-2</v>
      </c>
      <c r="P9" s="19">
        <v>440</v>
      </c>
      <c r="Q9" s="21">
        <f t="shared" ref="Q9:Q20" si="3">IFERROR(P9/O9,0)</f>
        <v>14392.381458294967</v>
      </c>
    </row>
    <row r="10" spans="1:17" ht="38.25" x14ac:dyDescent="0.25">
      <c r="A10" s="15"/>
      <c r="B10" s="17">
        <v>5004313</v>
      </c>
      <c r="C10" s="17" t="s">
        <v>1696</v>
      </c>
      <c r="D10" s="66">
        <v>3000576</v>
      </c>
      <c r="E10" s="17" t="s">
        <v>1693</v>
      </c>
      <c r="F10" s="67">
        <v>90</v>
      </c>
      <c r="G10" s="17" t="s">
        <v>1707</v>
      </c>
      <c r="H10" s="18">
        <v>1.6855640000000001</v>
      </c>
      <c r="I10" s="19">
        <v>1.6871240000000001</v>
      </c>
      <c r="J10" s="19">
        <f t="shared" si="0"/>
        <v>0.12424654999999998</v>
      </c>
      <c r="K10" s="19">
        <v>0</v>
      </c>
      <c r="L10" s="19">
        <v>0.12424654999999998</v>
      </c>
      <c r="M10" s="20">
        <f t="shared" si="1"/>
        <v>0</v>
      </c>
      <c r="N10" s="21">
        <f t="shared" si="2"/>
        <v>7.3643994158105727E-2</v>
      </c>
      <c r="O10" s="68">
        <v>6.8565349999999997E-2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5004314</v>
      </c>
      <c r="C11" s="17" t="s">
        <v>1697</v>
      </c>
      <c r="D11" s="66">
        <v>3000576</v>
      </c>
      <c r="E11" s="17" t="s">
        <v>1693</v>
      </c>
      <c r="F11" s="67">
        <v>87</v>
      </c>
      <c r="G11" s="17" t="s">
        <v>400</v>
      </c>
      <c r="H11" s="18">
        <v>1.2202490000000001</v>
      </c>
      <c r="I11" s="19">
        <v>0.77853100000000008</v>
      </c>
      <c r="J11" s="19">
        <f t="shared" si="0"/>
        <v>7.6066499999999995E-3</v>
      </c>
      <c r="K11" s="19">
        <v>0</v>
      </c>
      <c r="L11" s="19">
        <v>7.6066499999999995E-3</v>
      </c>
      <c r="M11" s="20">
        <f t="shared" si="1"/>
        <v>0</v>
      </c>
      <c r="N11" s="21">
        <f t="shared" si="2"/>
        <v>9.7705165240690468E-3</v>
      </c>
      <c r="O11" s="68">
        <v>1.059207E-2</v>
      </c>
      <c r="P11" s="19">
        <v>200</v>
      </c>
      <c r="Q11" s="21">
        <f t="shared" si="3"/>
        <v>18882.05043962134</v>
      </c>
    </row>
    <row r="12" spans="1:17" ht="25.5" x14ac:dyDescent="0.25">
      <c r="A12" s="15"/>
      <c r="B12" s="17">
        <v>5004316</v>
      </c>
      <c r="C12" s="17" t="s">
        <v>1698</v>
      </c>
      <c r="D12" s="66">
        <v>3000577</v>
      </c>
      <c r="E12" s="17" t="s">
        <v>1694</v>
      </c>
      <c r="F12" s="67">
        <v>322</v>
      </c>
      <c r="G12" s="17" t="s">
        <v>1708</v>
      </c>
      <c r="H12" s="18">
        <v>0.48212100000000013</v>
      </c>
      <c r="I12" s="19">
        <v>0.45780300000000007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1.2657500000000002E-2</v>
      </c>
      <c r="P12" s="19">
        <v>70</v>
      </c>
      <c r="Q12" s="21">
        <f t="shared" si="3"/>
        <v>5530.3179932846133</v>
      </c>
    </row>
    <row r="13" spans="1:17" ht="51" x14ac:dyDescent="0.25">
      <c r="A13" s="15"/>
      <c r="B13" s="17">
        <v>5004317</v>
      </c>
      <c r="C13" s="17" t="s">
        <v>1699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4.0048870000000001</v>
      </c>
      <c r="I13" s="19">
        <v>3.7448870000000003</v>
      </c>
      <c r="J13" s="19">
        <f t="shared" si="0"/>
        <v>5.4353199999999997E-2</v>
      </c>
      <c r="K13" s="19">
        <v>0</v>
      </c>
      <c r="L13" s="19">
        <v>5.4353199999999997E-2</v>
      </c>
      <c r="M13" s="20">
        <f t="shared" si="1"/>
        <v>0</v>
      </c>
      <c r="N13" s="21">
        <f t="shared" si="2"/>
        <v>1.4513975989128642E-2</v>
      </c>
      <c r="O13" s="68">
        <v>0.11778945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5004759</v>
      </c>
      <c r="C14" s="17" t="s">
        <v>1700</v>
      </c>
      <c r="D14" s="66">
        <v>3000576</v>
      </c>
      <c r="E14" s="17" t="s">
        <v>1693</v>
      </c>
      <c r="F14" s="67">
        <v>87</v>
      </c>
      <c r="G14" s="17" t="s">
        <v>400</v>
      </c>
      <c r="H14" s="18">
        <v>19.647618999999995</v>
      </c>
      <c r="I14" s="19">
        <v>19.627594999999999</v>
      </c>
      <c r="J14" s="19">
        <f t="shared" si="0"/>
        <v>0.2069725</v>
      </c>
      <c r="K14" s="19">
        <v>0</v>
      </c>
      <c r="L14" s="19">
        <v>0.2069725</v>
      </c>
      <c r="M14" s="20">
        <f t="shared" si="1"/>
        <v>0</v>
      </c>
      <c r="N14" s="21">
        <f t="shared" si="2"/>
        <v>1.0544975072086011E-2</v>
      </c>
      <c r="O14" s="68">
        <v>0.45149268999999992</v>
      </c>
      <c r="P14" s="19">
        <v>5250</v>
      </c>
      <c r="Q14" s="21">
        <f t="shared" si="3"/>
        <v>11628.09524114333</v>
      </c>
    </row>
    <row r="15" spans="1:17" ht="38.25" x14ac:dyDescent="0.25">
      <c r="A15" s="15"/>
      <c r="B15" s="17">
        <v>5004760</v>
      </c>
      <c r="C15" s="17" t="s">
        <v>1701</v>
      </c>
      <c r="D15" s="66">
        <v>3000576</v>
      </c>
      <c r="E15" s="17" t="s">
        <v>1693</v>
      </c>
      <c r="F15" s="67">
        <v>87</v>
      </c>
      <c r="G15" s="17" t="s">
        <v>400</v>
      </c>
      <c r="H15" s="18">
        <v>3.5810559999999998</v>
      </c>
      <c r="I15" s="19">
        <v>3.9284959999999995</v>
      </c>
      <c r="J15" s="19">
        <f t="shared" si="0"/>
        <v>6.4510650000000003E-2</v>
      </c>
      <c r="K15" s="19">
        <v>0</v>
      </c>
      <c r="L15" s="19">
        <v>6.4510650000000003E-2</v>
      </c>
      <c r="M15" s="20">
        <f t="shared" si="1"/>
        <v>0</v>
      </c>
      <c r="N15" s="21">
        <f t="shared" si="2"/>
        <v>1.6421208014466608E-2</v>
      </c>
      <c r="O15" s="68">
        <v>0.68792200000000003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5004940</v>
      </c>
      <c r="C16" s="17" t="s">
        <v>1702</v>
      </c>
      <c r="D16" s="66">
        <v>3000001</v>
      </c>
      <c r="E16" s="17" t="s">
        <v>281</v>
      </c>
      <c r="F16" s="67">
        <v>416</v>
      </c>
      <c r="G16" s="17" t="s">
        <v>665</v>
      </c>
      <c r="H16" s="18">
        <v>2.7901820000000002</v>
      </c>
      <c r="I16" s="19">
        <v>2.7985310000000001</v>
      </c>
      <c r="J16" s="19">
        <f t="shared" si="0"/>
        <v>0.13673423000000001</v>
      </c>
      <c r="K16" s="19">
        <v>0</v>
      </c>
      <c r="L16" s="19">
        <v>0.13673423000000001</v>
      </c>
      <c r="M16" s="20">
        <f t="shared" si="1"/>
        <v>0</v>
      </c>
      <c r="N16" s="21">
        <f t="shared" si="2"/>
        <v>4.8859287247488059E-2</v>
      </c>
      <c r="O16" s="68">
        <v>0.16315024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5004941</v>
      </c>
      <c r="C17" s="17" t="s">
        <v>1703</v>
      </c>
      <c r="D17" s="66">
        <v>3000576</v>
      </c>
      <c r="E17" s="17" t="s">
        <v>1693</v>
      </c>
      <c r="F17" s="67">
        <v>51</v>
      </c>
      <c r="G17" s="17" t="s">
        <v>637</v>
      </c>
      <c r="H17" s="18">
        <v>1.9833160000000005</v>
      </c>
      <c r="I17" s="19">
        <v>1.88018</v>
      </c>
      <c r="J17" s="19">
        <f t="shared" si="0"/>
        <v>8.7526350000000003E-2</v>
      </c>
      <c r="K17" s="19">
        <v>0</v>
      </c>
      <c r="L17" s="19">
        <v>8.7526350000000003E-2</v>
      </c>
      <c r="M17" s="20">
        <f t="shared" si="1"/>
        <v>0</v>
      </c>
      <c r="N17" s="21">
        <f t="shared" si="2"/>
        <v>4.6552112031826742E-2</v>
      </c>
      <c r="O17" s="68">
        <v>0.15526221000000001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5004942</v>
      </c>
      <c r="C18" s="17" t="s">
        <v>1704</v>
      </c>
      <c r="D18" s="66">
        <v>3000576</v>
      </c>
      <c r="E18" s="17" t="s">
        <v>1693</v>
      </c>
      <c r="F18" s="67">
        <v>466</v>
      </c>
      <c r="G18" s="17" t="s">
        <v>1709</v>
      </c>
      <c r="H18" s="18">
        <v>2.3609949999999991</v>
      </c>
      <c r="I18" s="19">
        <v>3.4305179999999988</v>
      </c>
      <c r="J18" s="19">
        <f t="shared" si="0"/>
        <v>5.7309990000000005E-2</v>
      </c>
      <c r="K18" s="19">
        <v>0</v>
      </c>
      <c r="L18" s="19">
        <v>5.7309990000000005E-2</v>
      </c>
      <c r="M18" s="20">
        <f t="shared" si="1"/>
        <v>0</v>
      </c>
      <c r="N18" s="21">
        <f t="shared" si="2"/>
        <v>1.6705928958833629E-2</v>
      </c>
      <c r="O18" s="68">
        <v>0.11911900000000002</v>
      </c>
      <c r="P18" s="19">
        <v>290</v>
      </c>
      <c r="Q18" s="21">
        <f t="shared" si="3"/>
        <v>2434.5402496662996</v>
      </c>
    </row>
    <row r="19" spans="1:17" ht="25.5" x14ac:dyDescent="0.25">
      <c r="A19" s="15"/>
      <c r="B19" s="17">
        <v>5004943</v>
      </c>
      <c r="C19" s="17" t="s">
        <v>1705</v>
      </c>
      <c r="D19" s="66">
        <v>3000577</v>
      </c>
      <c r="E19" s="17" t="s">
        <v>1694</v>
      </c>
      <c r="F19" s="67">
        <v>87</v>
      </c>
      <c r="G19" s="17" t="s">
        <v>400</v>
      </c>
      <c r="H19" s="18">
        <v>1.1796760000000004</v>
      </c>
      <c r="I19" s="19">
        <v>1.9928300000000005</v>
      </c>
      <c r="J19" s="19">
        <f t="shared" si="0"/>
        <v>6.2758720000000018E-2</v>
      </c>
      <c r="K19" s="19">
        <v>0</v>
      </c>
      <c r="L19" s="19">
        <v>6.2758720000000018E-2</v>
      </c>
      <c r="M19" s="20">
        <f t="shared" si="1"/>
        <v>0</v>
      </c>
      <c r="N19" s="21">
        <f t="shared" si="2"/>
        <v>3.1492259751208083E-2</v>
      </c>
      <c r="O19" s="68">
        <v>9.3485830000000006E-2</v>
      </c>
      <c r="P19" s="19">
        <v>2500</v>
      </c>
      <c r="Q19" s="21">
        <f t="shared" si="3"/>
        <v>26742.020689124758</v>
      </c>
    </row>
    <row r="20" spans="1:17" ht="25.5" x14ac:dyDescent="0.25">
      <c r="A20" s="15"/>
      <c r="B20" s="17">
        <v>5004944</v>
      </c>
      <c r="C20" s="17" t="s">
        <v>1706</v>
      </c>
      <c r="D20" s="66">
        <v>3000577</v>
      </c>
      <c r="E20" s="17" t="s">
        <v>1694</v>
      </c>
      <c r="F20" s="67">
        <v>87</v>
      </c>
      <c r="G20" s="17" t="s">
        <v>400</v>
      </c>
      <c r="H20" s="18">
        <v>2.3387400000000005</v>
      </c>
      <c r="I20" s="19">
        <v>1.592733</v>
      </c>
      <c r="J20" s="19">
        <f t="shared" si="0"/>
        <v>7.4780000000000003E-3</v>
      </c>
      <c r="K20" s="19">
        <v>0</v>
      </c>
      <c r="L20" s="19">
        <v>7.4780000000000003E-3</v>
      </c>
      <c r="M20" s="20">
        <f t="shared" si="1"/>
        <v>0</v>
      </c>
      <c r="N20" s="21">
        <f t="shared" si="2"/>
        <v>4.6950744412277519E-3</v>
      </c>
      <c r="O20" s="68">
        <v>2.4590009999999999E-2</v>
      </c>
      <c r="P20" s="19">
        <v>4650</v>
      </c>
      <c r="Q20" s="21">
        <f t="shared" si="3"/>
        <v>189101.18377341042</v>
      </c>
    </row>
    <row r="21" spans="1:17" ht="15.75" thickBot="1" x14ac:dyDescent="0.3">
      <c r="A21" s="39" t="s">
        <v>299</v>
      </c>
      <c r="B21" s="41"/>
      <c r="C21" s="41"/>
      <c r="D21" s="63"/>
      <c r="E21" s="41"/>
      <c r="F21" s="64"/>
      <c r="G21" s="41"/>
      <c r="H21" s="42">
        <f ca="1">OFFSET(H21,-MATCH("PROYECTOS",$A$8:$A$50,0)-1,0)-(OFFSET(H21,-MATCH("PROYECTOS",$A$8:$A$50,0),0))</f>
        <v>0</v>
      </c>
      <c r="I21" s="43">
        <f t="shared" ref="I21:L21" ca="1" si="4">OFFSET(I21,-MATCH("PROYECTOS",$A$8:$A$50,0)-1,0)-(OFFSET(I21,-MATCH("PROYECTOS",$A$8:$A$50,0),0))</f>
        <v>0</v>
      </c>
      <c r="J21" s="43">
        <f t="shared" ca="1" si="4"/>
        <v>0</v>
      </c>
      <c r="K21" s="43">
        <f t="shared" ca="1" si="4"/>
        <v>0</v>
      </c>
      <c r="L21" s="43">
        <f t="shared" ca="1" si="4"/>
        <v>0</v>
      </c>
      <c r="M21" s="44">
        <f t="shared" ca="1" si="1"/>
        <v>0</v>
      </c>
      <c r="N21" s="45">
        <f t="shared" ca="1" si="2"/>
        <v>0</v>
      </c>
      <c r="O21" s="65"/>
      <c r="P21" s="43"/>
      <c r="Q2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117</v>
      </c>
      <c r="B1" s="48" t="s">
        <v>1712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1713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122.68030500000005</v>
      </c>
      <c r="E6" s="12">
        <v>125.66636900000005</v>
      </c>
      <c r="F6" s="12">
        <v>6.6438249999999996</v>
      </c>
      <c r="G6" s="12">
        <v>0</v>
      </c>
      <c r="H6" s="12">
        <v>6.6438249999999996</v>
      </c>
      <c r="I6" s="13">
        <v>0</v>
      </c>
      <c r="J6" s="14">
        <v>5.2868759182498518E-2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120.63204099999996</v>
      </c>
      <c r="E7" s="36">
        <f ca="1">SUM(E8:OFFSET(E6,MATCH("GOBIERNOS REGIONALES",$A$8:$A$50,0),0))</f>
        <v>122.04491700000005</v>
      </c>
      <c r="F7" s="36">
        <f ca="1">SUM(F8:OFFSET(F6,MATCH("GOBIERNOS REGIONALES",$A$8:$A$50,0),0))</f>
        <v>6.369836460000001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6.369836460000001</v>
      </c>
      <c r="I7" s="37">
        <f ca="1">IFERROR(G7/E7,0)</f>
        <v>0</v>
      </c>
      <c r="J7" s="38">
        <f ca="1">IFERROR(SUM(G7,H7)/E7,0)</f>
        <v>5.21925584168327E-2</v>
      </c>
      <c r="K7" s="4"/>
    </row>
    <row r="8" spans="1:11" ht="25.5" x14ac:dyDescent="0.25">
      <c r="A8" s="15"/>
      <c r="B8" s="16">
        <v>39</v>
      </c>
      <c r="C8" s="17" t="s">
        <v>128</v>
      </c>
      <c r="D8" s="18">
        <v>120.63204099999996</v>
      </c>
      <c r="E8" s="19">
        <v>122.04491700000005</v>
      </c>
      <c r="F8" s="19">
        <f t="shared" ref="F8:F13" si="0">SUM(G8,H8)</f>
        <v>6.369836460000001</v>
      </c>
      <c r="G8" s="19">
        <v>0</v>
      </c>
      <c r="H8" s="19">
        <v>6.369836460000001</v>
      </c>
      <c r="I8" s="20">
        <f t="shared" ref="I8:I13" si="1">IFERROR(G8/E8,0)</f>
        <v>0</v>
      </c>
      <c r="J8" s="21">
        <f t="shared" ref="J8:J13" si="2">IFERROR(SUM(G8,H8)/E8,0)</f>
        <v>5.21925584168327E-2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0.47826600000000008</v>
      </c>
      <c r="E9" s="36">
        <f ca="1">SUM(E10:OFFSET(E8,(MATCH("GOBIERNOS LOCALES",$A$8:$A$50,0)-MATCH("GOBIERNOS REGIONALES",$A$8:$A$50,0)),0))</f>
        <v>1.2220629999999999</v>
      </c>
      <c r="F9" s="36">
        <f ca="1">SUM(F10:OFFSET(F8,(MATCH("GOBIERNOS LOCALES",$A$8:$A$50,0)-MATCH("GOBIERNOS REGIONALES",$A$8:$A$50,0)),0))</f>
        <v>2.7906919999999998E-2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2.7906919999999998E-2</v>
      </c>
      <c r="I9" s="37">
        <f t="shared" ca="1" si="1"/>
        <v>0</v>
      </c>
      <c r="J9" s="38">
        <f t="shared" ca="1" si="2"/>
        <v>2.2835909441657264E-2</v>
      </c>
      <c r="K9" s="4"/>
    </row>
    <row r="10" spans="1:11" x14ac:dyDescent="0.25">
      <c r="A10" s="15"/>
      <c r="B10" s="16">
        <v>442</v>
      </c>
      <c r="C10" s="17" t="s">
        <v>214</v>
      </c>
      <c r="D10" s="18">
        <v>2.0481999999999997E-2</v>
      </c>
      <c r="E10" s="19">
        <v>2.0481999999999997E-2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457</v>
      </c>
      <c r="C11" s="17" t="s">
        <v>229</v>
      </c>
      <c r="D11" s="18">
        <v>0.02</v>
      </c>
      <c r="E11" s="19">
        <v>0.75179699999999994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459</v>
      </c>
      <c r="C12" s="17" t="s">
        <v>231</v>
      </c>
      <c r="D12" s="18">
        <v>0.43778400000000006</v>
      </c>
      <c r="E12" s="19">
        <v>0.44978399999999996</v>
      </c>
      <c r="F12" s="19">
        <f t="shared" si="0"/>
        <v>2.7906919999999998E-2</v>
      </c>
      <c r="G12" s="19">
        <v>0</v>
      </c>
      <c r="H12" s="19">
        <v>2.7906919999999998E-2</v>
      </c>
      <c r="I12" s="20">
        <f t="shared" si="1"/>
        <v>0</v>
      </c>
      <c r="J12" s="21">
        <f t="shared" si="2"/>
        <v>6.2045159454315851E-2</v>
      </c>
      <c r="K12" s="4"/>
    </row>
    <row r="13" spans="1:11" ht="15.75" thickBot="1" x14ac:dyDescent="0.3">
      <c r="A13" s="39" t="s">
        <v>238</v>
      </c>
      <c r="B13" s="56"/>
      <c r="C13" s="41"/>
      <c r="D13" s="42">
        <v>1.569998</v>
      </c>
      <c r="E13" s="43">
        <v>2.3993889999999998</v>
      </c>
      <c r="F13" s="43">
        <f t="shared" si="0"/>
        <v>0.24608161999999997</v>
      </c>
      <c r="G13" s="43">
        <v>0</v>
      </c>
      <c r="H13" s="43">
        <v>0.24608161999999997</v>
      </c>
      <c r="I13" s="44">
        <f t="shared" si="1"/>
        <v>0</v>
      </c>
      <c r="J13" s="45">
        <f t="shared" si="2"/>
        <v>0.10256011843015034</v>
      </c>
      <c r="K13" s="4"/>
    </row>
    <row r="14" spans="1:11" x14ac:dyDescent="0.25">
      <c r="D14" s="5"/>
      <c r="E14" s="5"/>
      <c r="F14" s="5"/>
      <c r="G14" s="5"/>
      <c r="H14" s="5"/>
      <c r="I14" s="4"/>
      <c r="J14" s="4"/>
      <c r="K1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117</v>
      </c>
      <c r="B1" s="49" t="s">
        <v>1712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1714</v>
      </c>
      <c r="L2" s="70" t="s">
        <v>1729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122.68030500000005</v>
      </c>
      <c r="E6" s="12">
        <f ca="1">SUM(E7:OFFSET(E7,50,0))</f>
        <v>125.66636900000005</v>
      </c>
      <c r="F6" s="12">
        <f ca="1">SUM(F7:OFFSET(F7,50,0))</f>
        <v>6.6438249999999996</v>
      </c>
      <c r="G6" s="12">
        <f ca="1">SUM(G7:OFFSET(G7,50,0))</f>
        <v>0</v>
      </c>
      <c r="H6" s="12">
        <f ca="1">SUM(H7:OFFSET(H7,50,0))</f>
        <v>6.6438249999999996</v>
      </c>
      <c r="I6" s="13">
        <f ca="1">IFERROR(G6/E6,0)</f>
        <v>0</v>
      </c>
      <c r="J6" s="14">
        <f ca="1">IFERROR(SUM(G6,H6)/E6,0)</f>
        <v>5.2868759182498518E-2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0.41048499999999999</v>
      </c>
      <c r="E7" s="19">
        <v>0.30977399999999999</v>
      </c>
      <c r="F7" s="19">
        <f t="shared" ref="F7:F31" si="0">SUM(G7,H7)</f>
        <v>1.7019360000000004E-2</v>
      </c>
      <c r="G7" s="19">
        <v>0</v>
      </c>
      <c r="H7" s="19">
        <v>1.7019360000000004E-2</v>
      </c>
      <c r="I7" s="20">
        <f t="shared" ref="I7:I31" si="1">IFERROR(G7/E7,0)</f>
        <v>0</v>
      </c>
      <c r="J7" s="21">
        <f t="shared" ref="J7:J31" si="2">IFERROR(SUM(G7,H7)/E7,0)</f>
        <v>5.4941215208506859E-2</v>
      </c>
      <c r="K7" s="4"/>
      <c r="L7" t="s">
        <v>260</v>
      </c>
      <c r="M7" s="5">
        <v>4.5681430000000002E-2</v>
      </c>
      <c r="N7" s="69">
        <v>0.10381340987287345</v>
      </c>
    </row>
    <row r="8" spans="1:14" x14ac:dyDescent="0.25">
      <c r="A8" s="15"/>
      <c r="B8" s="53">
        <v>2</v>
      </c>
      <c r="C8" s="17" t="s">
        <v>256</v>
      </c>
      <c r="D8" s="18">
        <v>1.8415319999999997</v>
      </c>
      <c r="E8" s="19">
        <v>1.8388469999999997</v>
      </c>
      <c r="F8" s="19">
        <f t="shared" si="0"/>
        <v>0.11063396</v>
      </c>
      <c r="G8" s="19">
        <v>0</v>
      </c>
      <c r="H8" s="19">
        <v>0.11063396</v>
      </c>
      <c r="I8" s="20">
        <f t="shared" si="1"/>
        <v>0</v>
      </c>
      <c r="J8" s="21">
        <f t="shared" si="2"/>
        <v>6.016485330209638E-2</v>
      </c>
      <c r="K8" s="4"/>
      <c r="L8" t="s">
        <v>263</v>
      </c>
      <c r="M8" s="5">
        <v>3.2068189999999996E-2</v>
      </c>
      <c r="N8" s="69">
        <v>8.8746737882079443E-2</v>
      </c>
    </row>
    <row r="9" spans="1:14" x14ac:dyDescent="0.25">
      <c r="A9" s="15"/>
      <c r="B9" s="53">
        <v>3</v>
      </c>
      <c r="C9" s="17" t="s">
        <v>257</v>
      </c>
      <c r="D9" s="18">
        <v>0.22652800000000001</v>
      </c>
      <c r="E9" s="19">
        <v>0.230573</v>
      </c>
      <c r="F9" s="19">
        <f t="shared" si="0"/>
        <v>1.2176599999999999E-2</v>
      </c>
      <c r="G9" s="19">
        <v>0</v>
      </c>
      <c r="H9" s="19">
        <v>1.2176599999999999E-2</v>
      </c>
      <c r="I9" s="20">
        <f t="shared" si="1"/>
        <v>0</v>
      </c>
      <c r="J9" s="21">
        <f t="shared" si="2"/>
        <v>5.2810172917037115E-2</v>
      </c>
      <c r="K9" s="4"/>
      <c r="L9" t="s">
        <v>277</v>
      </c>
      <c r="M9" s="5">
        <v>0.14455072999999999</v>
      </c>
      <c r="N9" s="69">
        <v>6.7860783519325549E-2</v>
      </c>
    </row>
    <row r="10" spans="1:14" x14ac:dyDescent="0.25">
      <c r="A10" s="15"/>
      <c r="B10" s="53">
        <v>4</v>
      </c>
      <c r="C10" s="17" t="s">
        <v>258</v>
      </c>
      <c r="D10" s="18">
        <v>4.7493409999999994</v>
      </c>
      <c r="E10" s="19">
        <v>4.6529399999999992</v>
      </c>
      <c r="F10" s="19">
        <f t="shared" si="0"/>
        <v>0.27235416000000001</v>
      </c>
      <c r="G10" s="19">
        <v>0</v>
      </c>
      <c r="H10" s="19">
        <v>0.27235416000000001</v>
      </c>
      <c r="I10" s="20">
        <f t="shared" si="1"/>
        <v>0</v>
      </c>
      <c r="J10" s="21">
        <f t="shared" si="2"/>
        <v>5.8533778643180455E-2</v>
      </c>
      <c r="K10" s="4"/>
      <c r="L10" t="s">
        <v>261</v>
      </c>
      <c r="M10" s="5">
        <v>0.43706261000000002</v>
      </c>
      <c r="N10" s="69">
        <v>6.7516033147013724E-2</v>
      </c>
    </row>
    <row r="11" spans="1:14" x14ac:dyDescent="0.25">
      <c r="A11" s="15"/>
      <c r="B11" s="53">
        <v>5</v>
      </c>
      <c r="C11" s="17" t="s">
        <v>259</v>
      </c>
      <c r="D11" s="18">
        <v>1.3064229999999999</v>
      </c>
      <c r="E11" s="19">
        <v>1.377567</v>
      </c>
      <c r="F11" s="19">
        <f t="shared" si="0"/>
        <v>8.0984880000000009E-2</v>
      </c>
      <c r="G11" s="19">
        <v>0</v>
      </c>
      <c r="H11" s="19">
        <v>8.0984880000000009E-2</v>
      </c>
      <c r="I11" s="20">
        <f t="shared" si="1"/>
        <v>0</v>
      </c>
      <c r="J11" s="21">
        <f t="shared" si="2"/>
        <v>5.8788342055232166E-2</v>
      </c>
      <c r="K11" s="4"/>
      <c r="L11" t="s">
        <v>266</v>
      </c>
      <c r="M11" s="5">
        <v>0.22608117</v>
      </c>
      <c r="N11" s="69">
        <v>6.4071848633874967E-2</v>
      </c>
    </row>
    <row r="12" spans="1:14" x14ac:dyDescent="0.25">
      <c r="A12" s="15"/>
      <c r="B12" s="53">
        <v>6</v>
      </c>
      <c r="C12" s="17" t="s">
        <v>260</v>
      </c>
      <c r="D12" s="18">
        <v>0.46037699999999993</v>
      </c>
      <c r="E12" s="19">
        <v>0.44003400000000004</v>
      </c>
      <c r="F12" s="19">
        <f t="shared" si="0"/>
        <v>4.5681430000000002E-2</v>
      </c>
      <c r="G12" s="19">
        <v>0</v>
      </c>
      <c r="H12" s="19">
        <v>4.5681430000000002E-2</v>
      </c>
      <c r="I12" s="20">
        <f t="shared" si="1"/>
        <v>0</v>
      </c>
      <c r="J12" s="21">
        <f t="shared" si="2"/>
        <v>0.10381340987287345</v>
      </c>
      <c r="K12" s="4"/>
      <c r="L12" t="s">
        <v>279</v>
      </c>
      <c r="M12" s="5">
        <v>1.1426599999999999E-2</v>
      </c>
      <c r="N12" s="69">
        <v>6.2683292098896823E-2</v>
      </c>
    </row>
    <row r="13" spans="1:14" x14ac:dyDescent="0.25">
      <c r="A13" s="15"/>
      <c r="B13" s="53">
        <v>7</v>
      </c>
      <c r="C13" s="17" t="s">
        <v>261</v>
      </c>
      <c r="D13" s="18">
        <v>6.0865320000000001</v>
      </c>
      <c r="E13" s="19">
        <v>6.4734639999999999</v>
      </c>
      <c r="F13" s="19">
        <f t="shared" si="0"/>
        <v>0.43706261000000002</v>
      </c>
      <c r="G13" s="19">
        <v>0</v>
      </c>
      <c r="H13" s="19">
        <v>0.43706261000000002</v>
      </c>
      <c r="I13" s="20">
        <f t="shared" si="1"/>
        <v>0</v>
      </c>
      <c r="J13" s="21">
        <f t="shared" si="2"/>
        <v>6.7516033147013724E-2</v>
      </c>
      <c r="K13" s="4"/>
      <c r="L13" t="s">
        <v>276</v>
      </c>
      <c r="M13" s="5">
        <v>2.7906919999999998E-2</v>
      </c>
      <c r="N13" s="69">
        <v>6.2045159454315851E-2</v>
      </c>
    </row>
    <row r="14" spans="1:14" x14ac:dyDescent="0.25">
      <c r="A14" s="15"/>
      <c r="B14" s="53">
        <v>8</v>
      </c>
      <c r="C14" s="17" t="s">
        <v>262</v>
      </c>
      <c r="D14" s="18">
        <v>5.946809</v>
      </c>
      <c r="E14" s="19">
        <v>5.3892790000000002</v>
      </c>
      <c r="F14" s="19">
        <f t="shared" si="0"/>
        <v>0.28202848000000003</v>
      </c>
      <c r="G14" s="19">
        <v>0</v>
      </c>
      <c r="H14" s="19">
        <v>0.28202848000000003</v>
      </c>
      <c r="I14" s="20">
        <f t="shared" si="1"/>
        <v>0</v>
      </c>
      <c r="J14" s="21">
        <f t="shared" si="2"/>
        <v>5.2331393494380235E-2</v>
      </c>
      <c r="K14" s="4"/>
      <c r="L14" t="s">
        <v>273</v>
      </c>
      <c r="M14" s="5">
        <v>1.4033250000000001E-2</v>
      </c>
      <c r="N14" s="69">
        <v>6.1714455341044028E-2</v>
      </c>
    </row>
    <row r="15" spans="1:14" x14ac:dyDescent="0.25">
      <c r="A15" s="15"/>
      <c r="B15" s="53">
        <v>9</v>
      </c>
      <c r="C15" s="17" t="s">
        <v>263</v>
      </c>
      <c r="D15" s="18">
        <v>0.23966999999999999</v>
      </c>
      <c r="E15" s="19">
        <v>0.36134499999999997</v>
      </c>
      <c r="F15" s="19">
        <f t="shared" si="0"/>
        <v>3.2068189999999996E-2</v>
      </c>
      <c r="G15" s="19">
        <v>0</v>
      </c>
      <c r="H15" s="19">
        <v>3.2068189999999996E-2</v>
      </c>
      <c r="I15" s="20">
        <f t="shared" si="1"/>
        <v>0</v>
      </c>
      <c r="J15" s="21">
        <f t="shared" si="2"/>
        <v>8.8746737882079443E-2</v>
      </c>
      <c r="K15" s="4"/>
      <c r="L15" t="s">
        <v>256</v>
      </c>
      <c r="M15" s="5">
        <v>0.11063396</v>
      </c>
      <c r="N15" s="69">
        <v>6.016485330209638E-2</v>
      </c>
    </row>
    <row r="16" spans="1:14" x14ac:dyDescent="0.25">
      <c r="A16" s="15"/>
      <c r="B16" s="53">
        <v>10</v>
      </c>
      <c r="C16" s="17" t="s">
        <v>264</v>
      </c>
      <c r="D16" s="18">
        <v>2.268065</v>
      </c>
      <c r="E16" s="19">
        <v>2.417748</v>
      </c>
      <c r="F16" s="19">
        <f t="shared" si="0"/>
        <v>0.13135263999999999</v>
      </c>
      <c r="G16" s="19">
        <v>0</v>
      </c>
      <c r="H16" s="19">
        <v>0.13135263999999999</v>
      </c>
      <c r="I16" s="20">
        <f t="shared" si="1"/>
        <v>0</v>
      </c>
      <c r="J16" s="21">
        <f t="shared" si="2"/>
        <v>5.432850735477808E-2</v>
      </c>
      <c r="K16" s="4"/>
      <c r="L16" t="s">
        <v>259</v>
      </c>
      <c r="M16" s="5">
        <v>8.0984880000000009E-2</v>
      </c>
      <c r="N16" s="69">
        <v>5.8788342055232166E-2</v>
      </c>
    </row>
    <row r="17" spans="1:14" x14ac:dyDescent="0.25">
      <c r="A17" s="15"/>
      <c r="B17" s="53">
        <v>11</v>
      </c>
      <c r="C17" s="17" t="s">
        <v>265</v>
      </c>
      <c r="D17" s="18">
        <v>2.9596060000000004</v>
      </c>
      <c r="E17" s="19">
        <v>3.1473310000000008</v>
      </c>
      <c r="F17" s="19">
        <f t="shared" si="0"/>
        <v>0.14744693</v>
      </c>
      <c r="G17" s="19">
        <v>0</v>
      </c>
      <c r="H17" s="19">
        <v>0.14744693</v>
      </c>
      <c r="I17" s="20">
        <f t="shared" si="1"/>
        <v>0</v>
      </c>
      <c r="J17" s="21">
        <f t="shared" si="2"/>
        <v>4.6848243797681266E-2</v>
      </c>
      <c r="K17" s="4"/>
      <c r="L17" t="s">
        <v>258</v>
      </c>
      <c r="M17" s="5">
        <v>0.27235416000000001</v>
      </c>
      <c r="N17" s="69">
        <v>5.8533778643180455E-2</v>
      </c>
    </row>
    <row r="18" spans="1:14" x14ac:dyDescent="0.25">
      <c r="A18" s="15"/>
      <c r="B18" s="53">
        <v>12</v>
      </c>
      <c r="C18" s="17" t="s">
        <v>266</v>
      </c>
      <c r="D18" s="18">
        <v>2.8942800000000002</v>
      </c>
      <c r="E18" s="19">
        <v>3.5285570000000006</v>
      </c>
      <c r="F18" s="19">
        <f t="shared" si="0"/>
        <v>0.22608117</v>
      </c>
      <c r="G18" s="19">
        <v>0</v>
      </c>
      <c r="H18" s="19">
        <v>0.22608117</v>
      </c>
      <c r="I18" s="20">
        <f t="shared" si="1"/>
        <v>0</v>
      </c>
      <c r="J18" s="21">
        <f t="shared" si="2"/>
        <v>6.4071848633874967E-2</v>
      </c>
      <c r="K18" s="4"/>
      <c r="L18" t="s">
        <v>255</v>
      </c>
      <c r="M18" s="5">
        <v>1.7019360000000004E-2</v>
      </c>
      <c r="N18" s="69">
        <v>5.4941215208506859E-2</v>
      </c>
    </row>
    <row r="19" spans="1:14" x14ac:dyDescent="0.25">
      <c r="A19" s="15"/>
      <c r="B19" s="53">
        <v>13</v>
      </c>
      <c r="C19" s="17" t="s">
        <v>267</v>
      </c>
      <c r="D19" s="18">
        <v>2.7248270000000003</v>
      </c>
      <c r="E19" s="19">
        <v>2.9483089999999996</v>
      </c>
      <c r="F19" s="19">
        <f t="shared" si="0"/>
        <v>0.13562459999999998</v>
      </c>
      <c r="G19" s="19">
        <v>0</v>
      </c>
      <c r="H19" s="19">
        <v>0.13562459999999998</v>
      </c>
      <c r="I19" s="20">
        <f t="shared" si="1"/>
        <v>0</v>
      </c>
      <c r="J19" s="21">
        <f t="shared" si="2"/>
        <v>4.6000809277453619E-2</v>
      </c>
      <c r="K19" s="4"/>
      <c r="L19" t="s">
        <v>264</v>
      </c>
      <c r="M19" s="5">
        <v>0.13135263999999999</v>
      </c>
      <c r="N19" s="69">
        <v>5.432850735477808E-2</v>
      </c>
    </row>
    <row r="20" spans="1:14" x14ac:dyDescent="0.25">
      <c r="A20" s="15"/>
      <c r="B20" s="53">
        <v>14</v>
      </c>
      <c r="C20" s="17" t="s">
        <v>268</v>
      </c>
      <c r="D20" s="18">
        <v>4.133996999999999</v>
      </c>
      <c r="E20" s="19">
        <v>4.2243449999999996</v>
      </c>
      <c r="F20" s="19">
        <f t="shared" si="0"/>
        <v>0.1688742</v>
      </c>
      <c r="G20" s="19">
        <v>0</v>
      </c>
      <c r="H20" s="19">
        <v>0.1688742</v>
      </c>
      <c r="I20" s="20">
        <f t="shared" si="1"/>
        <v>0</v>
      </c>
      <c r="J20" s="21">
        <f t="shared" si="2"/>
        <v>3.9976422380274344E-2</v>
      </c>
      <c r="K20" s="4"/>
      <c r="L20" t="s">
        <v>257</v>
      </c>
      <c r="M20" s="5">
        <v>1.2176599999999999E-2</v>
      </c>
      <c r="N20" s="69">
        <v>5.2810172917037115E-2</v>
      </c>
    </row>
    <row r="21" spans="1:14" x14ac:dyDescent="0.25">
      <c r="A21" s="15"/>
      <c r="B21" s="53">
        <v>15</v>
      </c>
      <c r="C21" s="17" t="s">
        <v>269</v>
      </c>
      <c r="D21" s="18">
        <v>70.870334000000042</v>
      </c>
      <c r="E21" s="19">
        <v>71.208206000000018</v>
      </c>
      <c r="F21" s="19">
        <f t="shared" si="0"/>
        <v>3.74510729</v>
      </c>
      <c r="G21" s="19">
        <v>0</v>
      </c>
      <c r="H21" s="19">
        <v>3.74510729</v>
      </c>
      <c r="I21" s="20">
        <f t="shared" si="1"/>
        <v>0</v>
      </c>
      <c r="J21" s="21">
        <f t="shared" si="2"/>
        <v>5.25937599101991E-2</v>
      </c>
      <c r="K21" s="4"/>
      <c r="L21" t="s">
        <v>269</v>
      </c>
      <c r="M21" s="5">
        <v>3.74510729</v>
      </c>
      <c r="N21" s="69">
        <v>5.25937599101991E-2</v>
      </c>
    </row>
    <row r="22" spans="1:14" x14ac:dyDescent="0.25">
      <c r="A22" s="15"/>
      <c r="B22" s="53">
        <v>16</v>
      </c>
      <c r="C22" s="17" t="s">
        <v>270</v>
      </c>
      <c r="D22" s="18">
        <v>2.805679</v>
      </c>
      <c r="E22" s="19">
        <v>3.529712</v>
      </c>
      <c r="F22" s="19">
        <f t="shared" si="0"/>
        <v>0.11895106000000001</v>
      </c>
      <c r="G22" s="19">
        <v>0</v>
      </c>
      <c r="H22" s="19">
        <v>0.11895106000000001</v>
      </c>
      <c r="I22" s="20">
        <f t="shared" si="1"/>
        <v>0</v>
      </c>
      <c r="J22" s="21">
        <f t="shared" si="2"/>
        <v>3.3699933592315753E-2</v>
      </c>
      <c r="K22" s="4"/>
      <c r="L22" t="s">
        <v>262</v>
      </c>
      <c r="M22" s="5">
        <v>0.28202848000000003</v>
      </c>
      <c r="N22" s="69">
        <v>5.2331393494380235E-2</v>
      </c>
    </row>
    <row r="23" spans="1:14" x14ac:dyDescent="0.25">
      <c r="A23" s="15"/>
      <c r="B23" s="53">
        <v>17</v>
      </c>
      <c r="C23" s="17" t="s">
        <v>271</v>
      </c>
      <c r="D23" s="18">
        <v>2.5850909999999998</v>
      </c>
      <c r="E23" s="19">
        <v>1.778338</v>
      </c>
      <c r="F23" s="19">
        <f t="shared" si="0"/>
        <v>8.1555870000000016E-2</v>
      </c>
      <c r="G23" s="19">
        <v>0</v>
      </c>
      <c r="H23" s="19">
        <v>8.1555870000000016E-2</v>
      </c>
      <c r="I23" s="20">
        <f t="shared" si="1"/>
        <v>0</v>
      </c>
      <c r="J23" s="21">
        <f t="shared" si="2"/>
        <v>4.5860725014029963E-2</v>
      </c>
      <c r="K23" s="4"/>
      <c r="L23" t="s">
        <v>274</v>
      </c>
      <c r="M23" s="5">
        <v>0.11440275</v>
      </c>
      <c r="N23" s="69">
        <v>4.861772175352768E-2</v>
      </c>
    </row>
    <row r="24" spans="1:14" x14ac:dyDescent="0.25">
      <c r="A24" s="15"/>
      <c r="B24" s="53">
        <v>18</v>
      </c>
      <c r="C24" s="17" t="s">
        <v>272</v>
      </c>
      <c r="D24" s="18">
        <v>1.248202</v>
      </c>
      <c r="E24" s="19">
        <v>0.96016999999999986</v>
      </c>
      <c r="F24" s="19">
        <f t="shared" si="0"/>
        <v>3.6816120000000001E-2</v>
      </c>
      <c r="G24" s="19">
        <v>0</v>
      </c>
      <c r="H24" s="19">
        <v>3.6816120000000001E-2</v>
      </c>
      <c r="I24" s="20">
        <f t="shared" si="1"/>
        <v>0</v>
      </c>
      <c r="J24" s="21">
        <f t="shared" si="2"/>
        <v>3.8343335034420993E-2</v>
      </c>
      <c r="K24" s="4"/>
      <c r="L24" t="s">
        <v>275</v>
      </c>
      <c r="M24" s="5">
        <v>0.20873612999999999</v>
      </c>
      <c r="N24" s="69">
        <v>4.6952734855190394E-2</v>
      </c>
    </row>
    <row r="25" spans="1:14" x14ac:dyDescent="0.25">
      <c r="A25" s="15"/>
      <c r="B25" s="53">
        <v>19</v>
      </c>
      <c r="C25" s="17" t="s">
        <v>273</v>
      </c>
      <c r="D25" s="18">
        <v>0.22624999999999998</v>
      </c>
      <c r="E25" s="19">
        <v>0.22738999999999998</v>
      </c>
      <c r="F25" s="19">
        <f t="shared" si="0"/>
        <v>1.4033250000000001E-2</v>
      </c>
      <c r="G25" s="19">
        <v>0</v>
      </c>
      <c r="H25" s="19">
        <v>1.4033250000000001E-2</v>
      </c>
      <c r="I25" s="20">
        <f t="shared" si="1"/>
        <v>0</v>
      </c>
      <c r="J25" s="21">
        <f t="shared" si="2"/>
        <v>6.1714455341044028E-2</v>
      </c>
      <c r="K25" s="4"/>
      <c r="L25" t="s">
        <v>265</v>
      </c>
      <c r="M25" s="5">
        <v>0.14744693</v>
      </c>
      <c r="N25" s="69">
        <v>4.6848243797681266E-2</v>
      </c>
    </row>
    <row r="26" spans="1:14" x14ac:dyDescent="0.25">
      <c r="A26" s="15"/>
      <c r="B26" s="53">
        <v>20</v>
      </c>
      <c r="C26" s="17" t="s">
        <v>274</v>
      </c>
      <c r="D26" s="18">
        <v>1.692374</v>
      </c>
      <c r="E26" s="19">
        <v>2.3531079999999998</v>
      </c>
      <c r="F26" s="19">
        <f t="shared" si="0"/>
        <v>0.11440275</v>
      </c>
      <c r="G26" s="19">
        <v>0</v>
      </c>
      <c r="H26" s="19">
        <v>0.11440275</v>
      </c>
      <c r="I26" s="20">
        <f t="shared" si="1"/>
        <v>0</v>
      </c>
      <c r="J26" s="21">
        <f t="shared" si="2"/>
        <v>4.861772175352768E-2</v>
      </c>
      <c r="K26" s="4"/>
      <c r="L26" t="s">
        <v>267</v>
      </c>
      <c r="M26" s="5">
        <v>0.13562459999999998</v>
      </c>
      <c r="N26" s="69">
        <v>4.6000809277453619E-2</v>
      </c>
    </row>
    <row r="27" spans="1:14" x14ac:dyDescent="0.25">
      <c r="A27" s="15"/>
      <c r="B27" s="53">
        <v>21</v>
      </c>
      <c r="C27" s="17" t="s">
        <v>275</v>
      </c>
      <c r="D27" s="18">
        <v>3.9925619999999995</v>
      </c>
      <c r="E27" s="19">
        <v>4.445665</v>
      </c>
      <c r="F27" s="19">
        <f t="shared" si="0"/>
        <v>0.20873612999999999</v>
      </c>
      <c r="G27" s="19">
        <v>0</v>
      </c>
      <c r="H27" s="19">
        <v>0.20873612999999999</v>
      </c>
      <c r="I27" s="20">
        <f t="shared" si="1"/>
        <v>0</v>
      </c>
      <c r="J27" s="21">
        <f t="shared" si="2"/>
        <v>4.6952734855190394E-2</v>
      </c>
      <c r="K27" s="4"/>
      <c r="L27" t="s">
        <v>271</v>
      </c>
      <c r="M27" s="5">
        <v>8.1555870000000016E-2</v>
      </c>
      <c r="N27" s="69">
        <v>4.5860725014029963E-2</v>
      </c>
    </row>
    <row r="28" spans="1:14" x14ac:dyDescent="0.25">
      <c r="A28" s="15"/>
      <c r="B28" s="53">
        <v>22</v>
      </c>
      <c r="C28" s="17" t="s">
        <v>276</v>
      </c>
      <c r="D28" s="18">
        <v>0.43778400000000006</v>
      </c>
      <c r="E28" s="19">
        <v>0.44978399999999996</v>
      </c>
      <c r="F28" s="19">
        <f t="shared" si="0"/>
        <v>2.7906919999999998E-2</v>
      </c>
      <c r="G28" s="19">
        <v>0</v>
      </c>
      <c r="H28" s="19">
        <v>2.7906919999999998E-2</v>
      </c>
      <c r="I28" s="20">
        <f t="shared" si="1"/>
        <v>0</v>
      </c>
      <c r="J28" s="21">
        <f t="shared" si="2"/>
        <v>6.2045159454315851E-2</v>
      </c>
      <c r="K28" s="4"/>
      <c r="L28" t="s">
        <v>268</v>
      </c>
      <c r="M28" s="5">
        <v>0.1688742</v>
      </c>
      <c r="N28" s="69">
        <v>3.9976422380274344E-2</v>
      </c>
    </row>
    <row r="29" spans="1:14" x14ac:dyDescent="0.25">
      <c r="A29" s="15"/>
      <c r="B29" s="53">
        <v>23</v>
      </c>
      <c r="C29" s="17" t="s">
        <v>277</v>
      </c>
      <c r="D29" s="18">
        <v>1.3102189999999998</v>
      </c>
      <c r="E29" s="19">
        <v>2.1301070000000002</v>
      </c>
      <c r="F29" s="19">
        <f t="shared" si="0"/>
        <v>0.14455072999999999</v>
      </c>
      <c r="G29" s="19">
        <v>0</v>
      </c>
      <c r="H29" s="19">
        <v>0.14455072999999999</v>
      </c>
      <c r="I29" s="20">
        <f t="shared" si="1"/>
        <v>0</v>
      </c>
      <c r="J29" s="21">
        <f t="shared" si="2"/>
        <v>6.7860783519325549E-2</v>
      </c>
      <c r="K29" s="4"/>
      <c r="L29" t="s">
        <v>278</v>
      </c>
      <c r="M29" s="5">
        <v>4.0949069999999997E-2</v>
      </c>
      <c r="N29" s="69">
        <v>3.8577153704480047E-2</v>
      </c>
    </row>
    <row r="30" spans="1:14" x14ac:dyDescent="0.25">
      <c r="A30" s="15"/>
      <c r="B30" s="53">
        <v>24</v>
      </c>
      <c r="C30" s="17" t="s">
        <v>278</v>
      </c>
      <c r="D30" s="18">
        <v>1.0825879999999999</v>
      </c>
      <c r="E30" s="19">
        <v>1.0614849999999998</v>
      </c>
      <c r="F30" s="19">
        <f t="shared" si="0"/>
        <v>4.0949069999999997E-2</v>
      </c>
      <c r="G30" s="19">
        <v>0</v>
      </c>
      <c r="H30" s="19">
        <v>4.0949069999999997E-2</v>
      </c>
      <c r="I30" s="20">
        <f t="shared" si="1"/>
        <v>0</v>
      </c>
      <c r="J30" s="21">
        <f t="shared" si="2"/>
        <v>3.8577153704480047E-2</v>
      </c>
      <c r="K30" s="4"/>
      <c r="L30" t="s">
        <v>272</v>
      </c>
      <c r="M30" s="5">
        <v>3.6816120000000001E-2</v>
      </c>
      <c r="N30" s="69">
        <v>3.8343335034420993E-2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0.18075000000000002</v>
      </c>
      <c r="E31" s="26">
        <v>0.18229099999999998</v>
      </c>
      <c r="F31" s="26">
        <f t="shared" si="0"/>
        <v>1.1426599999999999E-2</v>
      </c>
      <c r="G31" s="26">
        <v>0</v>
      </c>
      <c r="H31" s="26">
        <v>1.1426599999999999E-2</v>
      </c>
      <c r="I31" s="27">
        <f t="shared" si="1"/>
        <v>0</v>
      </c>
      <c r="J31" s="28">
        <f t="shared" si="2"/>
        <v>6.2683292098896823E-2</v>
      </c>
      <c r="K31" s="4"/>
      <c r="L31" t="s">
        <v>270</v>
      </c>
      <c r="M31" s="5">
        <v>0.11895106000000001</v>
      </c>
      <c r="N31" s="69">
        <v>3.3699933592315753E-2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117</v>
      </c>
      <c r="B1" s="47" t="s">
        <v>1712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1715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122.68030500000005</v>
      </c>
      <c r="E6" s="12">
        <v>125.66636900000005</v>
      </c>
      <c r="F6" s="12">
        <v>6.6438249999999996</v>
      </c>
      <c r="G6" s="12">
        <v>0</v>
      </c>
      <c r="H6" s="12">
        <v>6.6438249999999996</v>
      </c>
      <c r="I6" s="13">
        <v>0</v>
      </c>
      <c r="J6" s="14">
        <v>5.2868759182498518E-2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122.68030499999996</v>
      </c>
      <c r="E7" s="36">
        <f ca="1">SUM(E8:OFFSET(E6,MATCH("PROYECTOS",$A$8:$A$50,0),0))</f>
        <v>124.699851</v>
      </c>
      <c r="F7" s="36">
        <f ca="1">SUM(F8:OFFSET(F6,MATCH("PROYECTOS",$A$8:$A$50,0),0))</f>
        <v>6.4461473499999995</v>
      </c>
      <c r="G7" s="36">
        <f ca="1">SUM(G8:OFFSET(G6,MATCH("PROYECTOS",$A$8:$A$50,0),0))</f>
        <v>0</v>
      </c>
      <c r="H7" s="36">
        <f ca="1">SUM(H8:OFFSET(H6,MATCH("PROYECTOS",$A$8:$A$50,0),0))</f>
        <v>6.4461473499999995</v>
      </c>
      <c r="I7" s="37">
        <f ca="1">IFERROR(G7/E7,0)</f>
        <v>0</v>
      </c>
      <c r="J7" s="38">
        <f ca="1">IFERROR(SUM(G7,H7)/E7,0)</f>
        <v>5.1693304348856037E-2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9.2091449999999995</v>
      </c>
      <c r="E8" s="19">
        <v>8.6116539999999997</v>
      </c>
      <c r="F8" s="19">
        <f t="shared" ref="F8:F10" si="0">SUM(G8,H8)</f>
        <v>0.50655439000000002</v>
      </c>
      <c r="G8" s="19">
        <v>0</v>
      </c>
      <c r="H8" s="19">
        <v>0.50655439000000002</v>
      </c>
      <c r="I8" s="20">
        <f t="shared" ref="I8:I11" si="1">IFERROR(G8/E8,0)</f>
        <v>0</v>
      </c>
      <c r="J8" s="21">
        <f t="shared" ref="J8:J11" si="2">IFERROR(SUM(G8,H8)/E8,0)</f>
        <v>5.8821962656651093E-2</v>
      </c>
      <c r="K8" s="4"/>
    </row>
    <row r="9" spans="1:11" ht="51" x14ac:dyDescent="0.25">
      <c r="A9" s="15"/>
      <c r="B9" s="17">
        <v>3000589</v>
      </c>
      <c r="C9" s="17" t="s">
        <v>1717</v>
      </c>
      <c r="D9" s="18">
        <v>99.002125999999947</v>
      </c>
      <c r="E9" s="19">
        <v>100.771303</v>
      </c>
      <c r="F9" s="19">
        <f t="shared" si="0"/>
        <v>5.1287108899999998</v>
      </c>
      <c r="G9" s="19">
        <v>0</v>
      </c>
      <c r="H9" s="19">
        <v>5.1287108899999998</v>
      </c>
      <c r="I9" s="20">
        <f t="shared" si="1"/>
        <v>0</v>
      </c>
      <c r="J9" s="21">
        <f t="shared" si="2"/>
        <v>5.0894557650008748E-2</v>
      </c>
      <c r="K9" s="4"/>
    </row>
    <row r="10" spans="1:11" ht="38.25" x14ac:dyDescent="0.25">
      <c r="A10" s="15"/>
      <c r="B10" s="17">
        <v>3000636</v>
      </c>
      <c r="C10" s="17" t="s">
        <v>1718</v>
      </c>
      <c r="D10" s="18">
        <v>14.469034000000002</v>
      </c>
      <c r="E10" s="19">
        <v>15.316893999999998</v>
      </c>
      <c r="F10" s="19">
        <f t="shared" si="0"/>
        <v>0.81088207000000012</v>
      </c>
      <c r="G10" s="19">
        <v>0</v>
      </c>
      <c r="H10" s="19">
        <v>0.81088207000000012</v>
      </c>
      <c r="I10" s="20">
        <f t="shared" si="1"/>
        <v>0</v>
      </c>
      <c r="J10" s="21">
        <f t="shared" si="2"/>
        <v>5.294037224518236E-2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0.96651800000005039</v>
      </c>
      <c r="F11" s="43">
        <f t="shared" ca="1" si="3"/>
        <v>0.19767765000000015</v>
      </c>
      <c r="G11" s="43">
        <f t="shared" ca="1" si="3"/>
        <v>0</v>
      </c>
      <c r="H11" s="43">
        <f t="shared" ca="1" si="3"/>
        <v>0.19767765000000015</v>
      </c>
      <c r="I11" s="44">
        <f t="shared" ca="1" si="1"/>
        <v>0</v>
      </c>
      <c r="J11" s="45">
        <f t="shared" ca="1" si="2"/>
        <v>0.20452557531260654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1730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5.8821962656651093E-2</v>
      </c>
    </row>
    <row r="18" spans="1:4" ht="51" x14ac:dyDescent="0.25">
      <c r="A18" s="15"/>
      <c r="B18" s="17">
        <v>3000589</v>
      </c>
      <c r="C18" s="17" t="s">
        <v>1717</v>
      </c>
      <c r="D18" s="21">
        <v>5.0894557650008748E-2</v>
      </c>
    </row>
    <row r="19" spans="1:4" ht="39" thickBot="1" x14ac:dyDescent="0.3">
      <c r="A19" s="22"/>
      <c r="B19" s="24">
        <v>3000636</v>
      </c>
      <c r="C19" s="24" t="s">
        <v>1718</v>
      </c>
      <c r="D19" s="28">
        <v>5.294037224518236E-2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117</v>
      </c>
      <c r="B1" s="47" t="s">
        <v>1712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1716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122.68030500000005</v>
      </c>
      <c r="I6" s="12">
        <v>125.66636900000005</v>
      </c>
      <c r="J6" s="12">
        <v>6.6438249999999996</v>
      </c>
      <c r="K6" s="12">
        <v>0</v>
      </c>
      <c r="L6" s="12">
        <v>6.6438249999999996</v>
      </c>
      <c r="M6" s="13">
        <v>0</v>
      </c>
      <c r="N6" s="14">
        <v>5.2868759182498518E-2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122.68030499999996</v>
      </c>
      <c r="I7" s="36">
        <f ca="1">SUM(I8:OFFSET(I6,MATCH("PROYECTOS",$A$8:$A$50,0),0))</f>
        <v>124.69985099999998</v>
      </c>
      <c r="J7" s="36">
        <f ca="1">SUM(J8:OFFSET(J6,MATCH("PROYECTOS",$A$8:$A$50,0),0))</f>
        <v>6.4461473499999995</v>
      </c>
      <c r="K7" s="36">
        <f ca="1">SUM(K8:OFFSET(K6,MATCH("PROYECTOS",$A$8:$A$50,0),0))</f>
        <v>0</v>
      </c>
      <c r="L7" s="36">
        <f ca="1">SUM(L8:OFFSET(L6,MATCH("PROYECTOS",$A$8:$A$50,0),0))</f>
        <v>6.4461473499999995</v>
      </c>
      <c r="M7" s="37">
        <f ca="1">IFERROR(K7/I7,0)</f>
        <v>0</v>
      </c>
      <c r="N7" s="38">
        <f ca="1">IFERROR(SUM(K7,L7)/I7,0)</f>
        <v>5.1693304348856044E-2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7.8943279999999998</v>
      </c>
      <c r="I8" s="19">
        <v>7.4219259999999991</v>
      </c>
      <c r="J8" s="19">
        <f t="shared" ref="J8:J19" si="0">SUM(K8,L8)</f>
        <v>0.42574133999999997</v>
      </c>
      <c r="K8" s="19">
        <v>0</v>
      </c>
      <c r="L8" s="19">
        <v>0.42574133999999997</v>
      </c>
      <c r="M8" s="20">
        <f t="shared" ref="M8:M20" si="1">IFERROR(K8/I8,0)</f>
        <v>0</v>
      </c>
      <c r="N8" s="21">
        <f t="shared" ref="N8:N20" si="2">IFERROR(SUM(K8,L8)/I8,0)</f>
        <v>5.7362649533288262E-2</v>
      </c>
      <c r="O8" s="68">
        <v>0.68919273999999997</v>
      </c>
      <c r="P8" s="19">
        <v>149</v>
      </c>
      <c r="Q8" s="21">
        <f>IFERROR(P8/O8,0)</f>
        <v>216.19496456100219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1.3148170000000001</v>
      </c>
      <c r="I9" s="19">
        <v>1.1897280000000001</v>
      </c>
      <c r="J9" s="19">
        <f t="shared" si="0"/>
        <v>8.0813049999999997E-2</v>
      </c>
      <c r="K9" s="19">
        <v>0</v>
      </c>
      <c r="L9" s="19">
        <v>8.0813049999999997E-2</v>
      </c>
      <c r="M9" s="20">
        <f t="shared" si="1"/>
        <v>0</v>
      </c>
      <c r="N9" s="21">
        <f t="shared" si="2"/>
        <v>6.7925651913714719E-2</v>
      </c>
      <c r="O9" s="68">
        <v>9.0358880000000003E-2</v>
      </c>
      <c r="P9" s="19">
        <v>7</v>
      </c>
      <c r="Q9" s="21">
        <f t="shared" ref="Q9:Q19" si="3">IFERROR(P9/O9,0)</f>
        <v>77.468866369304266</v>
      </c>
    </row>
    <row r="10" spans="1:17" ht="51" x14ac:dyDescent="0.25">
      <c r="A10" s="15"/>
      <c r="B10" s="17">
        <v>5004356</v>
      </c>
      <c r="C10" s="17" t="s">
        <v>1719</v>
      </c>
      <c r="D10" s="66">
        <v>3000589</v>
      </c>
      <c r="E10" s="17" t="s">
        <v>1717</v>
      </c>
      <c r="F10" s="67">
        <v>86</v>
      </c>
      <c r="G10" s="17" t="s">
        <v>504</v>
      </c>
      <c r="H10" s="18">
        <v>11.034317</v>
      </c>
      <c r="I10" s="19">
        <v>11.316060999999996</v>
      </c>
      <c r="J10" s="19">
        <f t="shared" si="0"/>
        <v>0.79892954000000005</v>
      </c>
      <c r="K10" s="19">
        <v>0</v>
      </c>
      <c r="L10" s="19">
        <v>0.79892954000000005</v>
      </c>
      <c r="M10" s="20">
        <f t="shared" si="1"/>
        <v>0</v>
      </c>
      <c r="N10" s="21">
        <f t="shared" si="2"/>
        <v>7.0601381523128975E-2</v>
      </c>
      <c r="O10" s="68">
        <v>0.77962163999999989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5004358</v>
      </c>
      <c r="C11" s="17" t="s">
        <v>1720</v>
      </c>
      <c r="D11" s="66">
        <v>3000589</v>
      </c>
      <c r="E11" s="17" t="s">
        <v>1717</v>
      </c>
      <c r="F11" s="67">
        <v>86</v>
      </c>
      <c r="G11" s="17" t="s">
        <v>504</v>
      </c>
      <c r="H11" s="18">
        <v>70.754458999999969</v>
      </c>
      <c r="I11" s="19">
        <v>71.855713999999992</v>
      </c>
      <c r="J11" s="19">
        <f t="shared" si="0"/>
        <v>3.2116295499999992</v>
      </c>
      <c r="K11" s="19">
        <v>0</v>
      </c>
      <c r="L11" s="19">
        <v>3.2116295499999992</v>
      </c>
      <c r="M11" s="20">
        <f t="shared" si="1"/>
        <v>0</v>
      </c>
      <c r="N11" s="21">
        <f t="shared" si="2"/>
        <v>4.4695534581981881E-2</v>
      </c>
      <c r="O11" s="68">
        <v>5.5055254400000004</v>
      </c>
      <c r="P11" s="19">
        <v>1461</v>
      </c>
      <c r="Q11" s="21">
        <f t="shared" si="3"/>
        <v>265.3697664141572</v>
      </c>
    </row>
    <row r="12" spans="1:17" ht="51" x14ac:dyDescent="0.25">
      <c r="A12" s="15"/>
      <c r="B12" s="17">
        <v>5004951</v>
      </c>
      <c r="C12" s="17" t="s">
        <v>1721</v>
      </c>
      <c r="D12" s="66">
        <v>3000589</v>
      </c>
      <c r="E12" s="17" t="s">
        <v>1717</v>
      </c>
      <c r="F12" s="67">
        <v>86</v>
      </c>
      <c r="G12" s="17" t="s">
        <v>504</v>
      </c>
      <c r="H12" s="18">
        <v>2.4800330000000006</v>
      </c>
      <c r="I12" s="19">
        <v>3.3578579999999989</v>
      </c>
      <c r="J12" s="19">
        <f t="shared" si="0"/>
        <v>0.23349725999999998</v>
      </c>
      <c r="K12" s="19">
        <v>0</v>
      </c>
      <c r="L12" s="19">
        <v>0.23349725999999998</v>
      </c>
      <c r="M12" s="20">
        <f t="shared" si="1"/>
        <v>0</v>
      </c>
      <c r="N12" s="21">
        <f t="shared" si="2"/>
        <v>6.9537562338848183E-2</v>
      </c>
      <c r="O12" s="68">
        <v>0.26717046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5004952</v>
      </c>
      <c r="C13" s="17" t="s">
        <v>1722</v>
      </c>
      <c r="D13" s="66">
        <v>3000589</v>
      </c>
      <c r="E13" s="17" t="s">
        <v>1717</v>
      </c>
      <c r="F13" s="67">
        <v>86</v>
      </c>
      <c r="G13" s="17" t="s">
        <v>504</v>
      </c>
      <c r="H13" s="18">
        <v>0.98405399999999998</v>
      </c>
      <c r="I13" s="19">
        <v>1.089054</v>
      </c>
      <c r="J13" s="19">
        <f t="shared" si="0"/>
        <v>5.0450929999999998E-2</v>
      </c>
      <c r="K13" s="19">
        <v>0</v>
      </c>
      <c r="L13" s="19">
        <v>5.0450929999999998E-2</v>
      </c>
      <c r="M13" s="20">
        <f t="shared" si="1"/>
        <v>0</v>
      </c>
      <c r="N13" s="21">
        <f t="shared" si="2"/>
        <v>4.6325462281943779E-2</v>
      </c>
      <c r="O13" s="68">
        <v>4.9426500000000005E-2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5004953</v>
      </c>
      <c r="C14" s="17" t="s">
        <v>1723</v>
      </c>
      <c r="D14" s="66">
        <v>3000589</v>
      </c>
      <c r="E14" s="17" t="s">
        <v>1717</v>
      </c>
      <c r="F14" s="67">
        <v>86</v>
      </c>
      <c r="G14" s="17" t="s">
        <v>504</v>
      </c>
      <c r="H14" s="18">
        <v>0.26354900000000003</v>
      </c>
      <c r="I14" s="19">
        <v>0.200049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366</v>
      </c>
      <c r="Q14" s="21">
        <f t="shared" si="3"/>
        <v>0</v>
      </c>
    </row>
    <row r="15" spans="1:17" ht="51" x14ac:dyDescent="0.25">
      <c r="A15" s="15"/>
      <c r="B15" s="17">
        <v>5004954</v>
      </c>
      <c r="C15" s="17" t="s">
        <v>1724</v>
      </c>
      <c r="D15" s="66">
        <v>3000589</v>
      </c>
      <c r="E15" s="17" t="s">
        <v>1717</v>
      </c>
      <c r="F15" s="67">
        <v>86</v>
      </c>
      <c r="G15" s="17" t="s">
        <v>504</v>
      </c>
      <c r="H15" s="18">
        <v>10.470634000000002</v>
      </c>
      <c r="I15" s="19">
        <v>10.470634</v>
      </c>
      <c r="J15" s="19">
        <f t="shared" si="0"/>
        <v>0.62545214999999987</v>
      </c>
      <c r="K15" s="19">
        <v>0</v>
      </c>
      <c r="L15" s="19">
        <v>0.62545214999999987</v>
      </c>
      <c r="M15" s="20">
        <f t="shared" si="1"/>
        <v>0</v>
      </c>
      <c r="N15" s="21">
        <f t="shared" si="2"/>
        <v>5.9733933016854555E-2</v>
      </c>
      <c r="O15" s="68">
        <v>0.7355309699999999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5004955</v>
      </c>
      <c r="C16" s="17" t="s">
        <v>1725</v>
      </c>
      <c r="D16" s="66">
        <v>3000589</v>
      </c>
      <c r="E16" s="17" t="s">
        <v>1717</v>
      </c>
      <c r="F16" s="67">
        <v>86</v>
      </c>
      <c r="G16" s="17" t="s">
        <v>504</v>
      </c>
      <c r="H16" s="18">
        <v>3.0150799999999998</v>
      </c>
      <c r="I16" s="19">
        <v>2.4819329999999993</v>
      </c>
      <c r="J16" s="19">
        <f t="shared" si="0"/>
        <v>0.20875145999999997</v>
      </c>
      <c r="K16" s="19">
        <v>0</v>
      </c>
      <c r="L16" s="19">
        <v>0.20875145999999997</v>
      </c>
      <c r="M16" s="20">
        <f t="shared" si="1"/>
        <v>0</v>
      </c>
      <c r="N16" s="21">
        <f t="shared" si="2"/>
        <v>8.4108418720408668E-2</v>
      </c>
      <c r="O16" s="68">
        <v>0.2040575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5004956</v>
      </c>
      <c r="C17" s="17" t="s">
        <v>1726</v>
      </c>
      <c r="D17" s="66">
        <v>3000636</v>
      </c>
      <c r="E17" s="17" t="s">
        <v>1718</v>
      </c>
      <c r="F17" s="67">
        <v>86</v>
      </c>
      <c r="G17" s="17" t="s">
        <v>504</v>
      </c>
      <c r="H17" s="18">
        <v>0.54999999999999993</v>
      </c>
      <c r="I17" s="19">
        <v>0.50688899999999992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120</v>
      </c>
      <c r="Q17" s="21">
        <f t="shared" si="3"/>
        <v>0</v>
      </c>
    </row>
    <row r="18" spans="1:17" ht="38.25" x14ac:dyDescent="0.25">
      <c r="A18" s="15"/>
      <c r="B18" s="17">
        <v>5004957</v>
      </c>
      <c r="C18" s="17" t="s">
        <v>1727</v>
      </c>
      <c r="D18" s="66">
        <v>3000636</v>
      </c>
      <c r="E18" s="17" t="s">
        <v>1718</v>
      </c>
      <c r="F18" s="67">
        <v>86</v>
      </c>
      <c r="G18" s="17" t="s">
        <v>504</v>
      </c>
      <c r="H18" s="18">
        <v>0.95887800000000012</v>
      </c>
      <c r="I18" s="19">
        <v>0.95887800000000023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3.8480939999999998E-2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5005592</v>
      </c>
      <c r="C19" s="17" t="s">
        <v>1728</v>
      </c>
      <c r="D19" s="66">
        <v>3000636</v>
      </c>
      <c r="E19" s="17" t="s">
        <v>1718</v>
      </c>
      <c r="F19" s="67">
        <v>86</v>
      </c>
      <c r="G19" s="17" t="s">
        <v>504</v>
      </c>
      <c r="H19" s="18">
        <v>12.960156000000001</v>
      </c>
      <c r="I19" s="19">
        <v>13.851126999999996</v>
      </c>
      <c r="J19" s="19">
        <f t="shared" si="0"/>
        <v>0.8108820699999999</v>
      </c>
      <c r="K19" s="19">
        <v>0</v>
      </c>
      <c r="L19" s="19">
        <v>0.8108820699999999</v>
      </c>
      <c r="M19" s="20">
        <f t="shared" si="1"/>
        <v>0</v>
      </c>
      <c r="N19" s="21">
        <f t="shared" si="2"/>
        <v>5.8542678151748961E-2</v>
      </c>
      <c r="O19" s="68">
        <v>1.3665926800000003</v>
      </c>
      <c r="P19" s="19">
        <v>10526</v>
      </c>
      <c r="Q19" s="21">
        <f t="shared" si="3"/>
        <v>7702.3681994257404</v>
      </c>
    </row>
    <row r="20" spans="1:17" ht="15.75" thickBot="1" x14ac:dyDescent="0.3">
      <c r="A20" s="39" t="s">
        <v>299</v>
      </c>
      <c r="B20" s="41"/>
      <c r="C20" s="41"/>
      <c r="D20" s="63"/>
      <c r="E20" s="41"/>
      <c r="F20" s="64"/>
      <c r="G20" s="41"/>
      <c r="H20" s="42">
        <f ca="1">OFFSET(H20,-MATCH("PROYECTOS",$A$8:$A$50,0)-1,0)-(OFFSET(H20,-MATCH("PROYECTOS",$A$8:$A$50,0),0))</f>
        <v>0</v>
      </c>
      <c r="I20" s="43">
        <f t="shared" ref="I20:L20" ca="1" si="4">OFFSET(I20,-MATCH("PROYECTOS",$A$8:$A$50,0)-1,0)-(OFFSET(I20,-MATCH("PROYECTOS",$A$8:$A$50,0),0))</f>
        <v>0.9665180000000646</v>
      </c>
      <c r="J20" s="43">
        <f t="shared" ca="1" si="4"/>
        <v>0.19767765000000015</v>
      </c>
      <c r="K20" s="43">
        <f t="shared" ca="1" si="4"/>
        <v>0</v>
      </c>
      <c r="L20" s="43">
        <f t="shared" ca="1" si="4"/>
        <v>0.19767765000000015</v>
      </c>
      <c r="M20" s="44">
        <f t="shared" ca="1" si="1"/>
        <v>0</v>
      </c>
      <c r="N20" s="45">
        <f t="shared" ca="1" si="2"/>
        <v>0.20452557531260351</v>
      </c>
      <c r="O20" s="65"/>
      <c r="P20" s="43"/>
      <c r="Q20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118</v>
      </c>
      <c r="B1" s="48" t="s">
        <v>1731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1732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115.00048100000001</v>
      </c>
      <c r="E6" s="12">
        <v>116.89162300000002</v>
      </c>
      <c r="F6" s="12">
        <v>1.2198973000000002</v>
      </c>
      <c r="G6" s="12">
        <v>0</v>
      </c>
      <c r="H6" s="12">
        <v>1.2198973000000002</v>
      </c>
      <c r="I6" s="13">
        <v>0</v>
      </c>
      <c r="J6" s="14">
        <v>1.0436139636798437E-2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114.9628120000002</v>
      </c>
      <c r="E7" s="36">
        <f ca="1">SUM(E8:OFFSET(E6,MATCH("GOBIERNOS REGIONALES",$A$8:$A$50,0),0))</f>
        <v>114.9628120000002</v>
      </c>
      <c r="F7" s="36">
        <f ca="1">SUM(F8:OFFSET(F6,MATCH("GOBIERNOS REGIONALES",$A$8:$A$50,0),0))</f>
        <v>1.2111050000000003</v>
      </c>
      <c r="G7" s="36">
        <f ca="1">SUM(G8:OFFSET(G6,MATCH("GOBIERNOS REGIONALES",$A$8:$A$50,0),0))</f>
        <v>0</v>
      </c>
      <c r="H7" s="36">
        <f ca="1">SUM(H8:OFFSET(H6,MATCH("GOBIERNOS REGIONALES",$A$8:$A$50,0),0))</f>
        <v>1.2111050000000003</v>
      </c>
      <c r="I7" s="37">
        <f ca="1">IFERROR(G7/E7,0)</f>
        <v>0</v>
      </c>
      <c r="J7" s="38">
        <f ca="1">IFERROR(SUM(G7,H7)/E7,0)</f>
        <v>1.0534754490869606E-2</v>
      </c>
      <c r="K7" s="4"/>
    </row>
    <row r="8" spans="1:11" ht="25.5" x14ac:dyDescent="0.25">
      <c r="A8" s="15"/>
      <c r="B8" s="16">
        <v>40</v>
      </c>
      <c r="C8" s="17" t="s">
        <v>129</v>
      </c>
      <c r="D8" s="18">
        <v>114.9628120000002</v>
      </c>
      <c r="E8" s="19">
        <v>114.9628120000002</v>
      </c>
      <c r="F8" s="19">
        <f t="shared" ref="F8:F10" si="0">SUM(G8,H8)</f>
        <v>1.2111050000000003</v>
      </c>
      <c r="G8" s="19">
        <v>0</v>
      </c>
      <c r="H8" s="19">
        <v>1.2111050000000003</v>
      </c>
      <c r="I8" s="20">
        <f t="shared" ref="I8:I10" si="1">IFERROR(G8/E8,0)</f>
        <v>0</v>
      </c>
      <c r="J8" s="21">
        <f t="shared" ref="J8:J10" si="2">IFERROR(SUM(G8,H8)/E8,0)</f>
        <v>1.0534754490869606E-2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3.7668999999999994E-2</v>
      </c>
      <c r="E10" s="43">
        <v>1.9288110000000001</v>
      </c>
      <c r="F10" s="43">
        <f t="shared" si="0"/>
        <v>8.7922999999999994E-3</v>
      </c>
      <c r="G10" s="43">
        <v>0</v>
      </c>
      <c r="H10" s="43">
        <v>8.7922999999999994E-3</v>
      </c>
      <c r="I10" s="44">
        <f t="shared" si="1"/>
        <v>0</v>
      </c>
      <c r="J10" s="45">
        <f t="shared" si="2"/>
        <v>4.5584041152813828E-3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R9" sqref="R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24</v>
      </c>
      <c r="B1" s="47" t="s">
        <v>17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464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492.01025599999997</v>
      </c>
      <c r="I6" s="12">
        <v>532.00461599999994</v>
      </c>
      <c r="J6" s="12">
        <v>43.811099559999974</v>
      </c>
      <c r="K6" s="12">
        <v>0</v>
      </c>
      <c r="L6" s="12">
        <v>43.811099559999974</v>
      </c>
      <c r="M6" s="13">
        <v>0</v>
      </c>
      <c r="N6" s="14">
        <v>8.2350976368220044E-2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431.99025599999982</v>
      </c>
      <c r="I7" s="36">
        <f ca="1">SUM(I8:OFFSET(I6,MATCH("PROYECTOS",$A$8:$A$50,0),0))</f>
        <v>466.96962599999995</v>
      </c>
      <c r="J7" s="36">
        <f ca="1">SUM(J8:OFFSET(J6,MATCH("PROYECTOS",$A$8:$A$50,0),0))</f>
        <v>43.811099560000017</v>
      </c>
      <c r="K7" s="36">
        <f ca="1">SUM(K8:OFFSET(K6,MATCH("PROYECTOS",$A$8:$A$50,0),0))</f>
        <v>0</v>
      </c>
      <c r="L7" s="36">
        <f ca="1">SUM(L8:OFFSET(L6,MATCH("PROYECTOS",$A$8:$A$50,0),0))</f>
        <v>43.811099560000017</v>
      </c>
      <c r="M7" s="37">
        <f ca="1">IFERROR(K7/I7,0)</f>
        <v>0</v>
      </c>
      <c r="N7" s="38">
        <f ca="1">IFERROR(SUM(K7,L7)/I7,0)</f>
        <v>9.3820019805742186E-2</v>
      </c>
      <c r="O7" s="62"/>
      <c r="P7" s="36"/>
      <c r="Q7" s="38"/>
    </row>
    <row r="8" spans="1:17" ht="25.5" x14ac:dyDescent="0.25">
      <c r="A8" s="15"/>
      <c r="B8" s="17">
        <v>5000132</v>
      </c>
      <c r="C8" s="17" t="s">
        <v>497</v>
      </c>
      <c r="D8" s="66">
        <v>3000004</v>
      </c>
      <c r="E8" s="17" t="s">
        <v>467</v>
      </c>
      <c r="F8" s="67">
        <v>438</v>
      </c>
      <c r="G8" s="17" t="s">
        <v>458</v>
      </c>
      <c r="H8" s="18">
        <v>76.730463999999955</v>
      </c>
      <c r="I8" s="19">
        <v>92.002209999999977</v>
      </c>
      <c r="J8" s="19">
        <f t="shared" ref="J8:J15" si="0">SUM(K8,L8)</f>
        <v>22.72210419</v>
      </c>
      <c r="K8" s="19">
        <v>0</v>
      </c>
      <c r="L8" s="19">
        <v>22.72210419</v>
      </c>
      <c r="M8" s="20">
        <f t="shared" ref="M8:M16" si="1">IFERROR(K8/I8,0)</f>
        <v>0</v>
      </c>
      <c r="N8" s="21">
        <f t="shared" ref="N8:N16" si="2">IFERROR(SUM(K8,L8)/I8,0)</f>
        <v>0.24697346063752171</v>
      </c>
      <c r="O8" s="68">
        <v>4.0684322800000015</v>
      </c>
      <c r="P8" s="19">
        <v>113515</v>
      </c>
      <c r="Q8" s="21">
        <f>IFERROR(P8/O8,0)</f>
        <v>27901.410712432938</v>
      </c>
    </row>
    <row r="9" spans="1:17" ht="38.25" x14ac:dyDescent="0.25">
      <c r="A9" s="15"/>
      <c r="B9" s="17">
        <v>5003065</v>
      </c>
      <c r="C9" s="17" t="s">
        <v>498</v>
      </c>
      <c r="D9" s="66">
        <v>3000365</v>
      </c>
      <c r="E9" s="17" t="s">
        <v>473</v>
      </c>
      <c r="F9" s="67">
        <v>86</v>
      </c>
      <c r="G9" s="17" t="s">
        <v>504</v>
      </c>
      <c r="H9" s="18">
        <v>51.057766999999991</v>
      </c>
      <c r="I9" s="19">
        <v>53.395795000000007</v>
      </c>
      <c r="J9" s="19">
        <f t="shared" si="0"/>
        <v>0.50456356999999996</v>
      </c>
      <c r="K9" s="19">
        <v>0</v>
      </c>
      <c r="L9" s="19">
        <v>0.50456356999999996</v>
      </c>
      <c r="M9" s="20">
        <f t="shared" si="1"/>
        <v>0</v>
      </c>
      <c r="N9" s="21">
        <f t="shared" si="2"/>
        <v>9.4495000964027204E-3</v>
      </c>
      <c r="O9" s="68">
        <v>2.9387433300000003</v>
      </c>
      <c r="P9" s="19">
        <v>2521</v>
      </c>
      <c r="Q9" s="21">
        <f t="shared" ref="Q9:Q15" si="3">IFERROR(P9/O9,0)</f>
        <v>857.84967141039829</v>
      </c>
    </row>
    <row r="10" spans="1:17" ht="25.5" x14ac:dyDescent="0.25">
      <c r="A10" s="15"/>
      <c r="B10" s="17">
        <v>5003066</v>
      </c>
      <c r="C10" s="17" t="s">
        <v>499</v>
      </c>
      <c r="D10" s="66">
        <v>3000366</v>
      </c>
      <c r="E10" s="17" t="s">
        <v>474</v>
      </c>
      <c r="F10" s="67">
        <v>86</v>
      </c>
      <c r="G10" s="17" t="s">
        <v>504</v>
      </c>
      <c r="H10" s="18">
        <v>26.382860000000008</v>
      </c>
      <c r="I10" s="19">
        <v>28.997641000000009</v>
      </c>
      <c r="J10" s="19">
        <f t="shared" si="0"/>
        <v>0.43474316000000002</v>
      </c>
      <c r="K10" s="19">
        <v>0</v>
      </c>
      <c r="L10" s="19">
        <v>0.43474316000000002</v>
      </c>
      <c r="M10" s="20">
        <f t="shared" si="1"/>
        <v>0</v>
      </c>
      <c r="N10" s="21">
        <f t="shared" si="2"/>
        <v>1.4992362999459158E-2</v>
      </c>
      <c r="O10" s="68">
        <v>5.0776349999999999</v>
      </c>
      <c r="P10" s="19">
        <v>4971</v>
      </c>
      <c r="Q10" s="21">
        <f t="shared" si="3"/>
        <v>978.99908126519529</v>
      </c>
    </row>
    <row r="11" spans="1:17" ht="25.5" x14ac:dyDescent="0.25">
      <c r="A11" s="15"/>
      <c r="B11" s="17">
        <v>5003072</v>
      </c>
      <c r="C11" s="17" t="s">
        <v>500</v>
      </c>
      <c r="D11" s="66">
        <v>3000372</v>
      </c>
      <c r="E11" s="17" t="s">
        <v>480</v>
      </c>
      <c r="F11" s="67">
        <v>86</v>
      </c>
      <c r="G11" s="17" t="s">
        <v>504</v>
      </c>
      <c r="H11" s="18">
        <v>32.368151999999988</v>
      </c>
      <c r="I11" s="19">
        <v>35.410125000000001</v>
      </c>
      <c r="J11" s="19">
        <f t="shared" si="0"/>
        <v>0.51225617000000001</v>
      </c>
      <c r="K11" s="19">
        <v>0</v>
      </c>
      <c r="L11" s="19">
        <v>0.51225617000000001</v>
      </c>
      <c r="M11" s="20">
        <f t="shared" si="1"/>
        <v>0</v>
      </c>
      <c r="N11" s="21">
        <f t="shared" si="2"/>
        <v>1.4466375648207963E-2</v>
      </c>
      <c r="O11" s="68">
        <v>11.124401079999998</v>
      </c>
      <c r="P11" s="19">
        <v>604</v>
      </c>
      <c r="Q11" s="21">
        <f t="shared" si="3"/>
        <v>54.295057833351699</v>
      </c>
    </row>
    <row r="12" spans="1:17" ht="38.25" x14ac:dyDescent="0.25">
      <c r="A12" s="15"/>
      <c r="B12" s="17">
        <v>5004441</v>
      </c>
      <c r="C12" s="17" t="s">
        <v>501</v>
      </c>
      <c r="D12" s="66">
        <v>3000001</v>
      </c>
      <c r="E12" s="17" t="s">
        <v>281</v>
      </c>
      <c r="F12" s="67">
        <v>60</v>
      </c>
      <c r="G12" s="17" t="s">
        <v>315</v>
      </c>
      <c r="H12" s="18">
        <v>18.469294000000001</v>
      </c>
      <c r="I12" s="19">
        <v>19.740498999999993</v>
      </c>
      <c r="J12" s="19">
        <f t="shared" si="0"/>
        <v>0.67356810999999994</v>
      </c>
      <c r="K12" s="19">
        <v>0</v>
      </c>
      <c r="L12" s="19">
        <v>0.67356810999999994</v>
      </c>
      <c r="M12" s="20">
        <f t="shared" si="1"/>
        <v>0</v>
      </c>
      <c r="N12" s="21">
        <f t="shared" si="2"/>
        <v>3.4121128852923129E-2</v>
      </c>
      <c r="O12" s="68">
        <v>0.75029203</v>
      </c>
      <c r="P12" s="19">
        <v>155</v>
      </c>
      <c r="Q12" s="21">
        <f t="shared" si="3"/>
        <v>206.58622749864477</v>
      </c>
    </row>
    <row r="13" spans="1:17" ht="25.5" x14ac:dyDescent="0.25">
      <c r="A13" s="15"/>
      <c r="B13" s="17">
        <v>5004442</v>
      </c>
      <c r="C13" s="17" t="s">
        <v>502</v>
      </c>
      <c r="D13" s="66">
        <v>3000001</v>
      </c>
      <c r="E13" s="17" t="s">
        <v>281</v>
      </c>
      <c r="F13" s="67">
        <v>80</v>
      </c>
      <c r="G13" s="17" t="s">
        <v>316</v>
      </c>
      <c r="H13" s="18">
        <v>1.3759669999999999</v>
      </c>
      <c r="I13" s="19">
        <v>1.411</v>
      </c>
      <c r="J13" s="19">
        <f t="shared" si="0"/>
        <v>2.8057980000000003E-2</v>
      </c>
      <c r="K13" s="19">
        <v>0</v>
      </c>
      <c r="L13" s="19">
        <v>2.8057980000000003E-2</v>
      </c>
      <c r="M13" s="20">
        <f t="shared" si="1"/>
        <v>0</v>
      </c>
      <c r="N13" s="21">
        <f t="shared" si="2"/>
        <v>1.9885173635719351E-2</v>
      </c>
      <c r="O13" s="68">
        <v>2.8345069999999997E-2</v>
      </c>
      <c r="P13" s="19">
        <v>5</v>
      </c>
      <c r="Q13" s="21">
        <f t="shared" si="3"/>
        <v>176.39751815747854</v>
      </c>
    </row>
    <row r="14" spans="1:17" ht="25.5" x14ac:dyDescent="0.25">
      <c r="A14" s="15"/>
      <c r="B14" s="17">
        <v>5005137</v>
      </c>
      <c r="C14" s="17" t="s">
        <v>503</v>
      </c>
      <c r="D14" s="66">
        <v>3000683</v>
      </c>
      <c r="E14" s="17" t="s">
        <v>485</v>
      </c>
      <c r="F14" s="67">
        <v>218</v>
      </c>
      <c r="G14" s="17" t="s">
        <v>311</v>
      </c>
      <c r="H14" s="18">
        <v>41.974084999999995</v>
      </c>
      <c r="I14" s="19">
        <v>42.035678999999995</v>
      </c>
      <c r="J14" s="19">
        <f t="shared" si="0"/>
        <v>9.1741589999999984E-2</v>
      </c>
      <c r="K14" s="19">
        <v>0</v>
      </c>
      <c r="L14" s="19">
        <v>9.1741589999999984E-2</v>
      </c>
      <c r="M14" s="20">
        <f t="shared" si="1"/>
        <v>0</v>
      </c>
      <c r="N14" s="21">
        <f t="shared" si="2"/>
        <v>2.1824695635343488E-3</v>
      </c>
      <c r="O14" s="68">
        <v>0.18470161999999998</v>
      </c>
      <c r="P14" s="19">
        <v>13300.5</v>
      </c>
      <c r="Q14" s="21">
        <f t="shared" si="3"/>
        <v>72010.738184104732</v>
      </c>
    </row>
    <row r="15" spans="1:17" x14ac:dyDescent="0.25">
      <c r="A15" s="15"/>
      <c r="B15" s="17">
        <v>9000000</v>
      </c>
      <c r="C15" s="17" t="s">
        <v>309</v>
      </c>
      <c r="D15" s="66">
        <v>9000000</v>
      </c>
      <c r="E15" s="17" t="s">
        <v>310</v>
      </c>
      <c r="F15" s="67"/>
      <c r="G15" s="17" t="s">
        <v>317</v>
      </c>
      <c r="H15" s="18">
        <v>183.63166699999994</v>
      </c>
      <c r="I15" s="19">
        <v>193.97667699999991</v>
      </c>
      <c r="J15" s="19">
        <f t="shared" si="0"/>
        <v>18.844064790000012</v>
      </c>
      <c r="K15" s="19">
        <v>0</v>
      </c>
      <c r="L15" s="19">
        <v>18.844064790000012</v>
      </c>
      <c r="M15" s="20">
        <f t="shared" si="1"/>
        <v>0</v>
      </c>
      <c r="N15" s="21">
        <f t="shared" si="2"/>
        <v>9.7146033644034541E-2</v>
      </c>
      <c r="O15" s="68">
        <v>18.187116259999996</v>
      </c>
      <c r="P15" s="19"/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60.020000000000152</v>
      </c>
      <c r="I16" s="43">
        <f t="shared" ref="I16:L16" ca="1" si="4">OFFSET(I16,-MATCH("PROYECTOS",$A$8:$A$50,0)-1,0)-(OFFSET(I16,-MATCH("PROYECTOS",$A$8:$A$50,0),0))</f>
        <v>65.034989999999993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118</v>
      </c>
      <c r="B1" s="49" t="s">
        <v>1731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1733</v>
      </c>
      <c r="L2" s="70" t="s">
        <v>1746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115.00048100000001</v>
      </c>
      <c r="E6" s="12">
        <f ca="1">SUM(E7:OFFSET(E7,50,0))</f>
        <v>116.89162300000002</v>
      </c>
      <c r="F6" s="12">
        <f ca="1">SUM(F7:OFFSET(F7,50,0))</f>
        <v>1.2198973000000002</v>
      </c>
      <c r="G6" s="12">
        <f ca="1">SUM(G7:OFFSET(G7,50,0))</f>
        <v>0</v>
      </c>
      <c r="H6" s="12">
        <f ca="1">SUM(H7:OFFSET(H7,50,0))</f>
        <v>1.2198973000000002</v>
      </c>
      <c r="I6" s="13">
        <f ca="1">IFERROR(G6/E6,0)</f>
        <v>0</v>
      </c>
      <c r="J6" s="14">
        <f ca="1">IFERROR(SUM(G6,H6)/E6,0)</f>
        <v>1.0436139636798437E-2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3.3648400000000001</v>
      </c>
      <c r="E7" s="19">
        <v>3.3648400000000001</v>
      </c>
      <c r="F7" s="19">
        <f t="shared" ref="F7:F27" si="0">SUM(G7,H7)</f>
        <v>2.3545590000000002E-2</v>
      </c>
      <c r="G7" s="19">
        <v>0</v>
      </c>
      <c r="H7" s="19">
        <v>2.3545590000000002E-2</v>
      </c>
      <c r="I7" s="20">
        <f t="shared" ref="I7:I27" si="1">IFERROR(G7/E7,0)</f>
        <v>0</v>
      </c>
      <c r="J7" s="21">
        <f t="shared" ref="J7:J27" si="2">IFERROR(SUM(G7,H7)/E7,0)</f>
        <v>6.9975362870151334E-3</v>
      </c>
      <c r="K7" s="4"/>
      <c r="L7" t="s">
        <v>279</v>
      </c>
      <c r="M7" s="5">
        <v>3.4828079999999997E-2</v>
      </c>
      <c r="N7" s="69">
        <v>0.10763160334501493</v>
      </c>
    </row>
    <row r="8" spans="1:14" x14ac:dyDescent="0.25">
      <c r="A8" s="15"/>
      <c r="B8" s="53">
        <v>2</v>
      </c>
      <c r="C8" s="17" t="s">
        <v>256</v>
      </c>
      <c r="D8" s="18">
        <v>3.5747800000000001</v>
      </c>
      <c r="E8" s="19">
        <v>3.57978</v>
      </c>
      <c r="F8" s="19">
        <f t="shared" si="0"/>
        <v>5.2138440000000001E-2</v>
      </c>
      <c r="G8" s="19">
        <v>0</v>
      </c>
      <c r="H8" s="19">
        <v>5.2138440000000001E-2</v>
      </c>
      <c r="I8" s="20">
        <f t="shared" si="1"/>
        <v>0</v>
      </c>
      <c r="J8" s="21">
        <f t="shared" si="2"/>
        <v>1.4564705093609106E-2</v>
      </c>
      <c r="K8" s="4"/>
      <c r="L8" t="s">
        <v>268</v>
      </c>
      <c r="M8" s="5">
        <v>2.9259039999999997E-2</v>
      </c>
      <c r="N8" s="69">
        <v>0.10678053070862117</v>
      </c>
    </row>
    <row r="9" spans="1:14" x14ac:dyDescent="0.25">
      <c r="A9" s="15"/>
      <c r="B9" s="53">
        <v>3</v>
      </c>
      <c r="C9" s="17" t="s">
        <v>257</v>
      </c>
      <c r="D9" s="18">
        <v>1.7989629999999996</v>
      </c>
      <c r="E9" s="19">
        <v>1.8227889999999995</v>
      </c>
      <c r="F9" s="19">
        <f t="shared" si="0"/>
        <v>2.5948720000000002E-2</v>
      </c>
      <c r="G9" s="19">
        <v>0</v>
      </c>
      <c r="H9" s="19">
        <v>2.5948720000000002E-2</v>
      </c>
      <c r="I9" s="20">
        <f t="shared" si="1"/>
        <v>0</v>
      </c>
      <c r="J9" s="21">
        <f t="shared" si="2"/>
        <v>1.423572338871916E-2</v>
      </c>
      <c r="K9" s="4"/>
      <c r="L9" t="s">
        <v>265</v>
      </c>
      <c r="M9" s="5">
        <v>2.790989E-2</v>
      </c>
      <c r="N9" s="69">
        <v>8.887481053127666E-2</v>
      </c>
    </row>
    <row r="10" spans="1:14" x14ac:dyDescent="0.25">
      <c r="A10" s="15"/>
      <c r="B10" s="53">
        <v>4</v>
      </c>
      <c r="C10" s="17" t="s">
        <v>258</v>
      </c>
      <c r="D10" s="18">
        <v>1.3708E-2</v>
      </c>
      <c r="E10" s="19">
        <v>1.3708E-2</v>
      </c>
      <c r="F10" s="19">
        <f t="shared" si="0"/>
        <v>1.09E-3</v>
      </c>
      <c r="G10" s="19">
        <v>0</v>
      </c>
      <c r="H10" s="19">
        <v>1.09E-3</v>
      </c>
      <c r="I10" s="20">
        <f t="shared" si="1"/>
        <v>0</v>
      </c>
      <c r="J10" s="21">
        <f t="shared" si="2"/>
        <v>7.9515611321855861E-2</v>
      </c>
      <c r="K10" s="4"/>
      <c r="L10" t="s">
        <v>258</v>
      </c>
      <c r="M10" s="5">
        <v>1.09E-3</v>
      </c>
      <c r="N10" s="69">
        <v>7.9515611321855861E-2</v>
      </c>
    </row>
    <row r="11" spans="1:14" x14ac:dyDescent="0.25">
      <c r="A11" s="15"/>
      <c r="B11" s="53">
        <v>5</v>
      </c>
      <c r="C11" s="17" t="s">
        <v>259</v>
      </c>
      <c r="D11" s="18">
        <v>3.3561030000000001</v>
      </c>
      <c r="E11" s="19">
        <v>3.3561030000000001</v>
      </c>
      <c r="F11" s="19">
        <f t="shared" si="0"/>
        <v>1.7838710000000001E-2</v>
      </c>
      <c r="G11" s="19">
        <v>0</v>
      </c>
      <c r="H11" s="19">
        <v>1.7838710000000001E-2</v>
      </c>
      <c r="I11" s="20">
        <f t="shared" si="1"/>
        <v>0</v>
      </c>
      <c r="J11" s="21">
        <f t="shared" si="2"/>
        <v>5.315304685225692E-3</v>
      </c>
      <c r="K11" s="4"/>
      <c r="L11" t="s">
        <v>269</v>
      </c>
      <c r="M11" s="5">
        <v>0.63136939000000003</v>
      </c>
      <c r="N11" s="69">
        <v>4.9566681881251184E-2</v>
      </c>
    </row>
    <row r="12" spans="1:14" x14ac:dyDescent="0.25">
      <c r="A12" s="15"/>
      <c r="B12" s="53">
        <v>6</v>
      </c>
      <c r="C12" s="17" t="s">
        <v>260</v>
      </c>
      <c r="D12" s="18">
        <v>8.1203809999999983</v>
      </c>
      <c r="E12" s="19">
        <v>8.7503949999999975</v>
      </c>
      <c r="F12" s="19">
        <f t="shared" si="0"/>
        <v>3.7272859999999998E-2</v>
      </c>
      <c r="G12" s="19">
        <v>0</v>
      </c>
      <c r="H12" s="19">
        <v>3.7272859999999998E-2</v>
      </c>
      <c r="I12" s="20">
        <f t="shared" si="1"/>
        <v>0</v>
      </c>
      <c r="J12" s="21">
        <f t="shared" si="2"/>
        <v>4.2595631397211219E-3</v>
      </c>
      <c r="K12" s="4"/>
      <c r="L12" t="s">
        <v>263</v>
      </c>
      <c r="M12" s="5">
        <v>8.1788349999999996E-2</v>
      </c>
      <c r="N12" s="69">
        <v>1.4802916698566249E-2</v>
      </c>
    </row>
    <row r="13" spans="1:14" x14ac:dyDescent="0.25">
      <c r="A13" s="15"/>
      <c r="B13" s="53">
        <v>8</v>
      </c>
      <c r="C13" s="17" t="s">
        <v>262</v>
      </c>
      <c r="D13" s="18">
        <v>6.5155729999999998</v>
      </c>
      <c r="E13" s="19">
        <v>6.6079290000000004</v>
      </c>
      <c r="F13" s="19">
        <f t="shared" si="0"/>
        <v>3.1599059999999998E-2</v>
      </c>
      <c r="G13" s="19">
        <v>0</v>
      </c>
      <c r="H13" s="19">
        <v>3.1599059999999998E-2</v>
      </c>
      <c r="I13" s="20">
        <f t="shared" si="1"/>
        <v>0</v>
      </c>
      <c r="J13" s="21">
        <f t="shared" si="2"/>
        <v>4.7819914529953324E-3</v>
      </c>
      <c r="K13" s="4"/>
      <c r="L13" t="s">
        <v>256</v>
      </c>
      <c r="M13" s="5">
        <v>5.2138440000000001E-2</v>
      </c>
      <c r="N13" s="69">
        <v>1.4564705093609106E-2</v>
      </c>
    </row>
    <row r="14" spans="1:14" x14ac:dyDescent="0.25">
      <c r="A14" s="15"/>
      <c r="B14" s="53">
        <v>9</v>
      </c>
      <c r="C14" s="17" t="s">
        <v>263</v>
      </c>
      <c r="D14" s="18">
        <v>5.5251509999999993</v>
      </c>
      <c r="E14" s="19">
        <v>5.5251509999999993</v>
      </c>
      <c r="F14" s="19">
        <f t="shared" si="0"/>
        <v>8.1788349999999996E-2</v>
      </c>
      <c r="G14" s="19">
        <v>0</v>
      </c>
      <c r="H14" s="19">
        <v>8.1788349999999996E-2</v>
      </c>
      <c r="I14" s="20">
        <f t="shared" si="1"/>
        <v>0</v>
      </c>
      <c r="J14" s="21">
        <f t="shared" si="2"/>
        <v>1.4802916698566249E-2</v>
      </c>
      <c r="K14" s="4"/>
      <c r="L14" t="s">
        <v>257</v>
      </c>
      <c r="M14" s="5">
        <v>2.5948720000000002E-2</v>
      </c>
      <c r="N14" s="69">
        <v>1.423572338871916E-2</v>
      </c>
    </row>
    <row r="15" spans="1:14" x14ac:dyDescent="0.25">
      <c r="A15" s="15"/>
      <c r="B15" s="53">
        <v>10</v>
      </c>
      <c r="C15" s="17" t="s">
        <v>264</v>
      </c>
      <c r="D15" s="18">
        <v>4.934260000000001</v>
      </c>
      <c r="E15" s="19">
        <v>5.3068640000000018</v>
      </c>
      <c r="F15" s="19">
        <f t="shared" si="0"/>
        <v>2.871495E-2</v>
      </c>
      <c r="G15" s="19">
        <v>0</v>
      </c>
      <c r="H15" s="19">
        <v>2.871495E-2</v>
      </c>
      <c r="I15" s="20">
        <f t="shared" si="1"/>
        <v>0</v>
      </c>
      <c r="J15" s="21">
        <f t="shared" si="2"/>
        <v>5.4109074587176138E-3</v>
      </c>
      <c r="K15" s="4"/>
      <c r="L15" t="s">
        <v>273</v>
      </c>
      <c r="M15" s="5">
        <v>2.8385830000000001E-2</v>
      </c>
      <c r="N15" s="69">
        <v>9.1082020193722912E-3</v>
      </c>
    </row>
    <row r="16" spans="1:14" x14ac:dyDescent="0.25">
      <c r="A16" s="15"/>
      <c r="B16" s="53">
        <v>11</v>
      </c>
      <c r="C16" s="17" t="s">
        <v>265</v>
      </c>
      <c r="D16" s="18">
        <v>0.31403600000000004</v>
      </c>
      <c r="E16" s="19">
        <v>0.31403600000000004</v>
      </c>
      <c r="F16" s="19">
        <f t="shared" si="0"/>
        <v>2.790989E-2</v>
      </c>
      <c r="G16" s="19">
        <v>0</v>
      </c>
      <c r="H16" s="19">
        <v>2.790989E-2</v>
      </c>
      <c r="I16" s="20">
        <f t="shared" si="1"/>
        <v>0</v>
      </c>
      <c r="J16" s="21">
        <f t="shared" si="2"/>
        <v>8.887481053127666E-2</v>
      </c>
      <c r="K16" s="4"/>
      <c r="L16" t="s">
        <v>255</v>
      </c>
      <c r="M16" s="5">
        <v>2.3545590000000002E-2</v>
      </c>
      <c r="N16" s="69">
        <v>6.9975362870151334E-3</v>
      </c>
    </row>
    <row r="17" spans="1:14" x14ac:dyDescent="0.25">
      <c r="A17" s="15"/>
      <c r="B17" s="53">
        <v>12</v>
      </c>
      <c r="C17" s="17" t="s">
        <v>266</v>
      </c>
      <c r="D17" s="18">
        <v>8.2912500000000016</v>
      </c>
      <c r="E17" s="19">
        <v>8.2912500000000016</v>
      </c>
      <c r="F17" s="19">
        <f t="shared" si="0"/>
        <v>2.0373740000000001E-2</v>
      </c>
      <c r="G17" s="19">
        <v>0</v>
      </c>
      <c r="H17" s="19">
        <v>2.0373740000000001E-2</v>
      </c>
      <c r="I17" s="20">
        <f t="shared" si="1"/>
        <v>0</v>
      </c>
      <c r="J17" s="21">
        <f t="shared" si="2"/>
        <v>2.4572579526609376E-3</v>
      </c>
      <c r="K17" s="4"/>
      <c r="L17" t="s">
        <v>264</v>
      </c>
      <c r="M17" s="5">
        <v>2.871495E-2</v>
      </c>
      <c r="N17" s="69">
        <v>5.4109074587176138E-3</v>
      </c>
    </row>
    <row r="18" spans="1:14" x14ac:dyDescent="0.25">
      <c r="A18" s="15"/>
      <c r="B18" s="53">
        <v>13</v>
      </c>
      <c r="C18" s="17" t="s">
        <v>267</v>
      </c>
      <c r="D18" s="18">
        <v>7.9052510000000007</v>
      </c>
      <c r="E18" s="19">
        <v>7.9052510000000007</v>
      </c>
      <c r="F18" s="19">
        <f t="shared" si="0"/>
        <v>2.2666140000000001E-2</v>
      </c>
      <c r="G18" s="19">
        <v>0</v>
      </c>
      <c r="H18" s="19">
        <v>2.2666140000000001E-2</v>
      </c>
      <c r="I18" s="20">
        <f t="shared" si="1"/>
        <v>0</v>
      </c>
      <c r="J18" s="21">
        <f t="shared" si="2"/>
        <v>2.867225847730831E-3</v>
      </c>
      <c r="K18" s="4"/>
      <c r="L18" t="s">
        <v>259</v>
      </c>
      <c r="M18" s="5">
        <v>1.7838710000000001E-2</v>
      </c>
      <c r="N18" s="69">
        <v>5.315304685225692E-3</v>
      </c>
    </row>
    <row r="19" spans="1:14" x14ac:dyDescent="0.25">
      <c r="A19" s="15"/>
      <c r="B19" s="53">
        <v>14</v>
      </c>
      <c r="C19" s="17" t="s">
        <v>268</v>
      </c>
      <c r="D19" s="18">
        <v>0.274011</v>
      </c>
      <c r="E19" s="19">
        <v>0.274011</v>
      </c>
      <c r="F19" s="19">
        <f t="shared" si="0"/>
        <v>2.9259039999999997E-2</v>
      </c>
      <c r="G19" s="19">
        <v>0</v>
      </c>
      <c r="H19" s="19">
        <v>2.9259039999999997E-2</v>
      </c>
      <c r="I19" s="20">
        <f t="shared" si="1"/>
        <v>0</v>
      </c>
      <c r="J19" s="21">
        <f t="shared" si="2"/>
        <v>0.10678053070862117</v>
      </c>
      <c r="K19" s="4"/>
      <c r="L19" t="s">
        <v>262</v>
      </c>
      <c r="M19" s="5">
        <v>3.1599059999999998E-2</v>
      </c>
      <c r="N19" s="69">
        <v>4.7819914529953324E-3</v>
      </c>
    </row>
    <row r="20" spans="1:14" x14ac:dyDescent="0.25">
      <c r="A20" s="15"/>
      <c r="B20" s="53">
        <v>15</v>
      </c>
      <c r="C20" s="17" t="s">
        <v>269</v>
      </c>
      <c r="D20" s="18">
        <v>12.737778</v>
      </c>
      <c r="E20" s="19">
        <v>12.737778000000002</v>
      </c>
      <c r="F20" s="19">
        <f t="shared" si="0"/>
        <v>0.63136939000000003</v>
      </c>
      <c r="G20" s="19">
        <v>0</v>
      </c>
      <c r="H20" s="19">
        <v>0.63136939000000003</v>
      </c>
      <c r="I20" s="20">
        <f t="shared" si="1"/>
        <v>0</v>
      </c>
      <c r="J20" s="21">
        <f t="shared" si="2"/>
        <v>4.9566681881251184E-2</v>
      </c>
      <c r="K20" s="4"/>
      <c r="L20" t="s">
        <v>260</v>
      </c>
      <c r="M20" s="5">
        <v>3.7272859999999998E-2</v>
      </c>
      <c r="N20" s="69">
        <v>4.2595631397211219E-3</v>
      </c>
    </row>
    <row r="21" spans="1:14" x14ac:dyDescent="0.25">
      <c r="A21" s="15"/>
      <c r="B21" s="53">
        <v>16</v>
      </c>
      <c r="C21" s="17" t="s">
        <v>270</v>
      </c>
      <c r="D21" s="18">
        <v>9.5441530000000032</v>
      </c>
      <c r="E21" s="19">
        <v>9.5441530000000032</v>
      </c>
      <c r="F21" s="19">
        <f t="shared" si="0"/>
        <v>3.095695E-2</v>
      </c>
      <c r="G21" s="19">
        <v>0</v>
      </c>
      <c r="H21" s="19">
        <v>3.095695E-2</v>
      </c>
      <c r="I21" s="20">
        <f t="shared" si="1"/>
        <v>0</v>
      </c>
      <c r="J21" s="21">
        <f t="shared" si="2"/>
        <v>3.2435513135633922E-3</v>
      </c>
      <c r="K21" s="4"/>
      <c r="L21" t="s">
        <v>276</v>
      </c>
      <c r="M21" s="5">
        <v>3.325181E-2</v>
      </c>
      <c r="N21" s="69">
        <v>4.0800242456813908E-3</v>
      </c>
    </row>
    <row r="22" spans="1:14" x14ac:dyDescent="0.25">
      <c r="A22" s="15"/>
      <c r="B22" s="53">
        <v>19</v>
      </c>
      <c r="C22" s="17" t="s">
        <v>273</v>
      </c>
      <c r="D22" s="18">
        <v>3.1165130000000003</v>
      </c>
      <c r="E22" s="19">
        <v>3.1165130000000003</v>
      </c>
      <c r="F22" s="19">
        <f t="shared" si="0"/>
        <v>2.8385830000000001E-2</v>
      </c>
      <c r="G22" s="19">
        <v>0</v>
      </c>
      <c r="H22" s="19">
        <v>2.8385830000000001E-2</v>
      </c>
      <c r="I22" s="20">
        <f t="shared" si="1"/>
        <v>0</v>
      </c>
      <c r="J22" s="21">
        <f t="shared" si="2"/>
        <v>9.1082020193722912E-3</v>
      </c>
      <c r="K22" s="4"/>
      <c r="L22" t="s">
        <v>270</v>
      </c>
      <c r="M22" s="5">
        <v>3.095695E-2</v>
      </c>
      <c r="N22" s="69">
        <v>3.2435513135633922E-3</v>
      </c>
    </row>
    <row r="23" spans="1:14" x14ac:dyDescent="0.25">
      <c r="A23" s="15"/>
      <c r="B23" s="53">
        <v>20</v>
      </c>
      <c r="C23" s="17" t="s">
        <v>274</v>
      </c>
      <c r="D23" s="18">
        <v>7.3914400000000002</v>
      </c>
      <c r="E23" s="19">
        <v>7.3914400000000002</v>
      </c>
      <c r="F23" s="19">
        <f t="shared" si="0"/>
        <v>1.6625879999999999E-2</v>
      </c>
      <c r="G23" s="19">
        <v>0</v>
      </c>
      <c r="H23" s="19">
        <v>1.6625879999999999E-2</v>
      </c>
      <c r="I23" s="20">
        <f t="shared" si="1"/>
        <v>0</v>
      </c>
      <c r="J23" s="21">
        <f t="shared" si="2"/>
        <v>2.2493424826556122E-3</v>
      </c>
      <c r="K23" s="4"/>
      <c r="L23" t="s">
        <v>267</v>
      </c>
      <c r="M23" s="5">
        <v>2.2666140000000001E-2</v>
      </c>
      <c r="N23" s="69">
        <v>2.867225847730831E-3</v>
      </c>
    </row>
    <row r="24" spans="1:14" x14ac:dyDescent="0.25">
      <c r="A24" s="15"/>
      <c r="B24" s="53">
        <v>21</v>
      </c>
      <c r="C24" s="17" t="s">
        <v>275</v>
      </c>
      <c r="D24" s="18">
        <v>19.748798999999995</v>
      </c>
      <c r="E24" s="19">
        <v>19.863298999999998</v>
      </c>
      <c r="F24" s="19">
        <f t="shared" si="0"/>
        <v>4.4333870000000004E-2</v>
      </c>
      <c r="G24" s="19">
        <v>0</v>
      </c>
      <c r="H24" s="19">
        <v>4.4333870000000004E-2</v>
      </c>
      <c r="I24" s="20">
        <f t="shared" si="1"/>
        <v>0</v>
      </c>
      <c r="J24" s="21">
        <f t="shared" si="2"/>
        <v>2.2319489828955407E-3</v>
      </c>
      <c r="K24" s="4"/>
      <c r="L24" t="s">
        <v>266</v>
      </c>
      <c r="M24" s="5">
        <v>2.0373740000000001E-2</v>
      </c>
      <c r="N24" s="69">
        <v>2.4572579526609376E-3</v>
      </c>
    </row>
    <row r="25" spans="1:14" x14ac:dyDescent="0.25">
      <c r="A25" s="15"/>
      <c r="B25" s="53">
        <v>22</v>
      </c>
      <c r="C25" s="17" t="s">
        <v>276</v>
      </c>
      <c r="D25" s="18">
        <v>8.1499050000000004</v>
      </c>
      <c r="E25" s="19">
        <v>8.1499050000000004</v>
      </c>
      <c r="F25" s="19">
        <f t="shared" si="0"/>
        <v>3.325181E-2</v>
      </c>
      <c r="G25" s="19">
        <v>0</v>
      </c>
      <c r="H25" s="19">
        <v>3.325181E-2</v>
      </c>
      <c r="I25" s="20">
        <f t="shared" si="1"/>
        <v>0</v>
      </c>
      <c r="J25" s="21">
        <f t="shared" si="2"/>
        <v>4.0800242456813908E-3</v>
      </c>
      <c r="K25" s="4"/>
      <c r="L25" t="s">
        <v>274</v>
      </c>
      <c r="M25" s="5">
        <v>1.6625879999999999E-2</v>
      </c>
      <c r="N25" s="69">
        <v>2.2493424826556122E-3</v>
      </c>
    </row>
    <row r="26" spans="1:14" x14ac:dyDescent="0.25">
      <c r="A26" s="15"/>
      <c r="B26" s="53">
        <v>23</v>
      </c>
      <c r="C26" s="17" t="s">
        <v>277</v>
      </c>
      <c r="D26" s="18">
        <v>0</v>
      </c>
      <c r="E26" s="19">
        <v>0.65284200000000003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  <c r="L26" t="s">
        <v>275</v>
      </c>
      <c r="M26" s="5">
        <v>4.4333870000000004E-2</v>
      </c>
      <c r="N26" s="69">
        <v>2.2319489828955407E-3</v>
      </c>
    </row>
    <row r="27" spans="1:14" ht="15.75" thickBot="1" x14ac:dyDescent="0.3">
      <c r="A27" s="22"/>
      <c r="B27" s="54">
        <v>25</v>
      </c>
      <c r="C27" s="24" t="s">
        <v>279</v>
      </c>
      <c r="D27" s="25">
        <v>0.32358599999999998</v>
      </c>
      <c r="E27" s="26">
        <v>0.32358599999999998</v>
      </c>
      <c r="F27" s="26">
        <f t="shared" si="0"/>
        <v>3.4828079999999997E-2</v>
      </c>
      <c r="G27" s="26">
        <v>0</v>
      </c>
      <c r="H27" s="26">
        <v>3.4828079999999997E-2</v>
      </c>
      <c r="I27" s="27">
        <f t="shared" si="1"/>
        <v>0</v>
      </c>
      <c r="J27" s="28">
        <f t="shared" si="2"/>
        <v>0.10763160334501493</v>
      </c>
      <c r="K27" s="4"/>
      <c r="L27" t="s">
        <v>277</v>
      </c>
      <c r="M27" s="5">
        <v>0</v>
      </c>
      <c r="N27" s="69">
        <v>0</v>
      </c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8" width="0" hidden="1" customWidth="1"/>
  </cols>
  <sheetData>
    <row r="1" spans="1:11" ht="15.75" x14ac:dyDescent="0.25">
      <c r="A1" s="48">
        <v>118</v>
      </c>
      <c r="B1" s="47" t="s">
        <v>1731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1734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115.00048100000001</v>
      </c>
      <c r="E6" s="12">
        <v>116.89162300000002</v>
      </c>
      <c r="F6" s="12">
        <v>1.2198973000000002</v>
      </c>
      <c r="G6" s="12">
        <v>0</v>
      </c>
      <c r="H6" s="12">
        <v>1.2198973000000002</v>
      </c>
      <c r="I6" s="13">
        <v>0</v>
      </c>
      <c r="J6" s="14">
        <v>1.0436139636798437E-2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115.00048099999985</v>
      </c>
      <c r="E7" s="36">
        <f ca="1">SUM(E8:OFFSET(E6,MATCH("PROYECTOS",$A$8:$A$50,0),0))</f>
        <v>115.23397299999985</v>
      </c>
      <c r="F7" s="36">
        <f ca="1">SUM(F8:OFFSET(F6,MATCH("PROYECTOS",$A$8:$A$50,0),0))</f>
        <v>1.2111050000000001</v>
      </c>
      <c r="G7" s="36">
        <f ca="1">SUM(G8:OFFSET(G6,MATCH("PROYECTOS",$A$8:$A$50,0),0))</f>
        <v>0</v>
      </c>
      <c r="H7" s="36">
        <f ca="1">SUM(H8:OFFSET(H6,MATCH("PROYECTOS",$A$8:$A$50,0),0))</f>
        <v>1.2111050000000001</v>
      </c>
      <c r="I7" s="37">
        <f ca="1">IFERROR(G7/E7,0)</f>
        <v>0</v>
      </c>
      <c r="J7" s="38">
        <f ca="1">IFERROR(SUM(G7,H7)/E7,0)</f>
        <v>1.0509964800050777E-2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15.179404</v>
      </c>
      <c r="E8" s="19">
        <v>15.184404000000002</v>
      </c>
      <c r="F8" s="19">
        <f t="shared" ref="F8:F10" si="0">SUM(G8,H8)</f>
        <v>1.2111050000000001</v>
      </c>
      <c r="G8" s="19">
        <v>0</v>
      </c>
      <c r="H8" s="19">
        <v>1.2111050000000001</v>
      </c>
      <c r="I8" s="20">
        <f t="shared" ref="I8:I11" si="1">IFERROR(G8/E8,0)</f>
        <v>0</v>
      </c>
      <c r="J8" s="21">
        <f t="shared" ref="J8:J11" si="2">IFERROR(SUM(G8,H8)/E8,0)</f>
        <v>7.9759798277232341E-2</v>
      </c>
      <c r="K8" s="4"/>
    </row>
    <row r="9" spans="1:11" ht="63.75" x14ac:dyDescent="0.25">
      <c r="A9" s="15"/>
      <c r="B9" s="17">
        <v>3000591</v>
      </c>
      <c r="C9" s="17" t="s">
        <v>1736</v>
      </c>
      <c r="D9" s="18">
        <v>73.85199999999989</v>
      </c>
      <c r="E9" s="19">
        <v>73.885425999999896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63.75" x14ac:dyDescent="0.25">
      <c r="A10" s="15"/>
      <c r="B10" s="17">
        <v>3000592</v>
      </c>
      <c r="C10" s="17" t="s">
        <v>1737</v>
      </c>
      <c r="D10" s="18">
        <v>25.969076999999956</v>
      </c>
      <c r="E10" s="19">
        <v>26.164142999999953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1.5631940186722204E-13</v>
      </c>
      <c r="E11" s="43">
        <f t="shared" ref="E11:H11" ca="1" si="3">OFFSET(E11,-MATCH("PROYECTOS",$A$8:$A$50,0)-1,0)-(OFFSET(E11,-MATCH("PROYECTOS",$A$8:$A$50,0),0))</f>
        <v>1.6576500000001744</v>
      </c>
      <c r="F11" s="43">
        <f t="shared" ca="1" si="3"/>
        <v>8.7923000000000862E-3</v>
      </c>
      <c r="G11" s="43">
        <f t="shared" ca="1" si="3"/>
        <v>0</v>
      </c>
      <c r="H11" s="43">
        <f t="shared" ca="1" si="3"/>
        <v>8.7923000000000862E-3</v>
      </c>
      <c r="I11" s="44">
        <f t="shared" ca="1" si="1"/>
        <v>0</v>
      </c>
      <c r="J11" s="45">
        <f t="shared" ca="1" si="2"/>
        <v>5.3040750459983476E-3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1747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7.9759798277232341E-2</v>
      </c>
    </row>
    <row r="18" spans="1:4" ht="63.75" x14ac:dyDescent="0.25">
      <c r="A18" s="15"/>
      <c r="B18" s="17">
        <v>3000591</v>
      </c>
      <c r="C18" s="17" t="s">
        <v>1736</v>
      </c>
      <c r="D18" s="21">
        <v>0</v>
      </c>
    </row>
    <row r="19" spans="1:4" ht="64.5" thickBot="1" x14ac:dyDescent="0.3">
      <c r="A19" s="22"/>
      <c r="B19" s="24">
        <v>3000592</v>
      </c>
      <c r="C19" s="24" t="s">
        <v>1737</v>
      </c>
      <c r="D19" s="28">
        <v>0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118</v>
      </c>
      <c r="B1" s="47" t="s">
        <v>1731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1735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115.00048100000001</v>
      </c>
      <c r="I6" s="12">
        <v>116.89162300000002</v>
      </c>
      <c r="J6" s="12">
        <v>1.2198973000000002</v>
      </c>
      <c r="K6" s="12">
        <v>0</v>
      </c>
      <c r="L6" s="12">
        <v>1.2198973000000002</v>
      </c>
      <c r="M6" s="13">
        <v>0</v>
      </c>
      <c r="N6" s="14">
        <v>1.0436139636798437E-2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115.00048099999995</v>
      </c>
      <c r="I7" s="36">
        <f ca="1">SUM(I8:OFFSET(I6,MATCH("PROYECTOS",$A$8:$A$50,0),0))</f>
        <v>115.23397299999995</v>
      </c>
      <c r="J7" s="36">
        <f ca="1">SUM(J8:OFFSET(J6,MATCH("PROYECTOS",$A$8:$A$50,0),0))</f>
        <v>1.2111049999999999</v>
      </c>
      <c r="K7" s="36">
        <f ca="1">SUM(K8:OFFSET(K6,MATCH("PROYECTOS",$A$8:$A$50,0),0))</f>
        <v>0</v>
      </c>
      <c r="L7" s="36">
        <f ca="1">SUM(L8:OFFSET(L6,MATCH("PROYECTOS",$A$8:$A$50,0),0))</f>
        <v>1.2111049999999999</v>
      </c>
      <c r="M7" s="37">
        <f ca="1">IFERROR(K7/I7,0)</f>
        <v>0</v>
      </c>
      <c r="N7" s="38">
        <f ca="1">IFERROR(SUM(K7,L7)/I7,0)</f>
        <v>1.0509964800050767E-2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15.179404000000002</v>
      </c>
      <c r="I8" s="19">
        <v>15.184404000000002</v>
      </c>
      <c r="J8" s="19">
        <f t="shared" ref="J8:J14" si="0">SUM(K8,L8)</f>
        <v>1.2111049999999999</v>
      </c>
      <c r="K8" s="19">
        <v>0</v>
      </c>
      <c r="L8" s="19">
        <v>1.2111049999999999</v>
      </c>
      <c r="M8" s="20">
        <f t="shared" ref="M8:M15" si="1">IFERROR(K8/I8,0)</f>
        <v>0</v>
      </c>
      <c r="N8" s="21">
        <f t="shared" ref="N8:N15" si="2">IFERROR(SUM(K8,L8)/I8,0)</f>
        <v>7.9759798277232327E-2</v>
      </c>
      <c r="O8" s="68">
        <v>1.11639541</v>
      </c>
      <c r="P8" s="19">
        <v>0</v>
      </c>
      <c r="Q8" s="21">
        <f>IFERROR(P8/O8,0)</f>
        <v>0</v>
      </c>
    </row>
    <row r="9" spans="1:17" ht="63.75" x14ac:dyDescent="0.25">
      <c r="A9" s="15"/>
      <c r="B9" s="17">
        <v>5004362</v>
      </c>
      <c r="C9" s="17" t="s">
        <v>1738</v>
      </c>
      <c r="D9" s="66">
        <v>3000591</v>
      </c>
      <c r="E9" s="17" t="s">
        <v>1736</v>
      </c>
      <c r="F9" s="67">
        <v>194</v>
      </c>
      <c r="G9" s="17" t="s">
        <v>1089</v>
      </c>
      <c r="H9" s="18">
        <v>0</v>
      </c>
      <c r="I9" s="19">
        <v>2.3826E-2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4" si="3">IFERROR(P9/O9,0)</f>
        <v>0</v>
      </c>
    </row>
    <row r="10" spans="1:17" ht="63.75" x14ac:dyDescent="0.25">
      <c r="A10" s="15"/>
      <c r="B10" s="17">
        <v>5004363</v>
      </c>
      <c r="C10" s="17" t="s">
        <v>1739</v>
      </c>
      <c r="D10" s="66">
        <v>3000591</v>
      </c>
      <c r="E10" s="17" t="s">
        <v>1736</v>
      </c>
      <c r="F10" s="67">
        <v>227</v>
      </c>
      <c r="G10" s="17" t="s">
        <v>767</v>
      </c>
      <c r="H10" s="18">
        <v>3.9919999999999982</v>
      </c>
      <c r="I10" s="19">
        <v>4.001599999999998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4.7999999999999996E-3</v>
      </c>
      <c r="P10" s="19">
        <v>0</v>
      </c>
      <c r="Q10" s="21">
        <f t="shared" si="3"/>
        <v>0</v>
      </c>
    </row>
    <row r="11" spans="1:17" ht="63.75" x14ac:dyDescent="0.25">
      <c r="A11" s="15"/>
      <c r="B11" s="17">
        <v>5004365</v>
      </c>
      <c r="C11" s="17" t="s">
        <v>1740</v>
      </c>
      <c r="D11" s="66">
        <v>3000592</v>
      </c>
      <c r="E11" s="17" t="s">
        <v>1737</v>
      </c>
      <c r="F11" s="67">
        <v>591</v>
      </c>
      <c r="G11" s="17" t="s">
        <v>1744</v>
      </c>
      <c r="H11" s="18">
        <v>0.99800000000000111</v>
      </c>
      <c r="I11" s="19">
        <v>0.99800000000000111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63.75" x14ac:dyDescent="0.25">
      <c r="A12" s="15"/>
      <c r="B12" s="17">
        <v>5004366</v>
      </c>
      <c r="C12" s="17" t="s">
        <v>1741</v>
      </c>
      <c r="D12" s="66">
        <v>3000592</v>
      </c>
      <c r="E12" s="17" t="s">
        <v>1737</v>
      </c>
      <c r="F12" s="67">
        <v>418</v>
      </c>
      <c r="G12" s="17" t="s">
        <v>1745</v>
      </c>
      <c r="H12" s="18">
        <v>21.977076999999991</v>
      </c>
      <c r="I12" s="19">
        <v>22.172142999999991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1.6936159999999999E-2</v>
      </c>
      <c r="P12" s="19">
        <v>0</v>
      </c>
      <c r="Q12" s="21">
        <f t="shared" si="3"/>
        <v>0</v>
      </c>
    </row>
    <row r="13" spans="1:17" ht="63.75" x14ac:dyDescent="0.25">
      <c r="A13" s="15"/>
      <c r="B13" s="17">
        <v>5004367</v>
      </c>
      <c r="C13" s="17" t="s">
        <v>1742</v>
      </c>
      <c r="D13" s="66">
        <v>3000592</v>
      </c>
      <c r="E13" s="17" t="s">
        <v>1737</v>
      </c>
      <c r="F13" s="67">
        <v>117</v>
      </c>
      <c r="G13" s="17" t="s">
        <v>813</v>
      </c>
      <c r="H13" s="18">
        <v>2.9939999999999998</v>
      </c>
      <c r="I13" s="19">
        <v>2.9939999999999998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63.75" x14ac:dyDescent="0.25">
      <c r="A14" s="15"/>
      <c r="B14" s="17">
        <v>5005649</v>
      </c>
      <c r="C14" s="17" t="s">
        <v>1743</v>
      </c>
      <c r="D14" s="66">
        <v>3000591</v>
      </c>
      <c r="E14" s="17" t="s">
        <v>1736</v>
      </c>
      <c r="F14" s="67">
        <v>217</v>
      </c>
      <c r="G14" s="17" t="s">
        <v>848</v>
      </c>
      <c r="H14" s="18">
        <v>69.859999999999957</v>
      </c>
      <c r="I14" s="19">
        <v>69.859999999999957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0</v>
      </c>
      <c r="I15" s="43">
        <f t="shared" ref="I15:L15" ca="1" si="4">OFFSET(I15,-MATCH("PROYECTOS",$A$8:$A$50,0)-1,0)-(OFFSET(I15,-MATCH("PROYECTOS",$A$8:$A$50,0),0))</f>
        <v>1.6576500000000749</v>
      </c>
      <c r="J15" s="43">
        <f t="shared" ca="1" si="4"/>
        <v>8.7923000000003082E-3</v>
      </c>
      <c r="K15" s="43">
        <f t="shared" ca="1" si="4"/>
        <v>0</v>
      </c>
      <c r="L15" s="43">
        <f t="shared" ca="1" si="4"/>
        <v>8.7923000000003082E-3</v>
      </c>
      <c r="M15" s="44">
        <f t="shared" ca="1" si="1"/>
        <v>0</v>
      </c>
      <c r="N15" s="45">
        <f t="shared" ca="1" si="2"/>
        <v>5.3040750459988004E-3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119</v>
      </c>
      <c r="B1" s="48" t="s">
        <v>1748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1749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7.8029929999999998</v>
      </c>
      <c r="E6" s="12">
        <v>8.6924960000000002</v>
      </c>
      <c r="F6" s="12">
        <v>1.06454172</v>
      </c>
      <c r="G6" s="12">
        <v>0</v>
      </c>
      <c r="H6" s="12">
        <v>1.06454172</v>
      </c>
      <c r="I6" s="13">
        <v>0</v>
      </c>
      <c r="J6" s="14">
        <v>0.12246674833097421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7.8029929999999998</v>
      </c>
      <c r="E7" s="36">
        <f ca="1">SUM(E8:OFFSET(E6,MATCH("GOBIERNOS REGIONALES",$A$8:$A$50,0),0))</f>
        <v>8.6924959999999984</v>
      </c>
      <c r="F7" s="36">
        <f ca="1">SUM(F8:OFFSET(F6,MATCH("GOBIERNOS REGIONALES",$A$8:$A$50,0),0))</f>
        <v>1.06454172</v>
      </c>
      <c r="G7" s="36">
        <f ca="1">SUM(G8:OFFSET(G6,MATCH("GOBIERNOS REGIONALES",$A$8:$A$50,0),0))</f>
        <v>0</v>
      </c>
      <c r="H7" s="36">
        <f ca="1">SUM(H8:OFFSET(H6,MATCH("GOBIERNOS REGIONALES",$A$8:$A$50,0),0))</f>
        <v>1.06454172</v>
      </c>
      <c r="I7" s="37">
        <f ca="1">IFERROR(G7/E7,0)</f>
        <v>0</v>
      </c>
      <c r="J7" s="38">
        <f ca="1">IFERROR(SUM(G7,H7)/E7,0)</f>
        <v>0.12246674833097423</v>
      </c>
      <c r="K7" s="4"/>
    </row>
    <row r="8" spans="1:11" x14ac:dyDescent="0.25">
      <c r="A8" s="15"/>
      <c r="B8" s="16">
        <v>4</v>
      </c>
      <c r="C8" s="17" t="s">
        <v>105</v>
      </c>
      <c r="D8" s="18">
        <v>7.8029929999999998</v>
      </c>
      <c r="E8" s="19">
        <v>8.6924959999999984</v>
      </c>
      <c r="F8" s="19">
        <f t="shared" ref="F8:F10" si="0">SUM(G8,H8)</f>
        <v>1.06454172</v>
      </c>
      <c r="G8" s="19">
        <v>0</v>
      </c>
      <c r="H8" s="19">
        <v>1.06454172</v>
      </c>
      <c r="I8" s="20">
        <f t="shared" ref="I8:I10" si="1">IFERROR(G8/E8,0)</f>
        <v>0</v>
      </c>
      <c r="J8" s="21">
        <f t="shared" ref="J8:J10" si="2">IFERROR(SUM(G8,H8)/E8,0)</f>
        <v>0.12246674833097423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119</v>
      </c>
      <c r="B1" s="49" t="s">
        <v>1748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1750</v>
      </c>
      <c r="L2" s="70" t="s">
        <v>1758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7.8029929999999998</v>
      </c>
      <c r="E6" s="12">
        <f ca="1">SUM(E7:OFFSET(E7,50,0))</f>
        <v>8.6924960000000002</v>
      </c>
      <c r="F6" s="12">
        <f ca="1">SUM(F7:OFFSET(F7,50,0))</f>
        <v>1.06454172</v>
      </c>
      <c r="G6" s="12">
        <f ca="1">SUM(G7:OFFSET(G7,50,0))</f>
        <v>0</v>
      </c>
      <c r="H6" s="12">
        <f ca="1">SUM(H7:OFFSET(H7,50,0))</f>
        <v>1.06454172</v>
      </c>
      <c r="I6" s="13">
        <f ca="1">IFERROR(G6/E6,0)</f>
        <v>0</v>
      </c>
      <c r="J6" s="14">
        <f ca="1">IFERROR(SUM(G6,H6)/E6,0)</f>
        <v>0.12246674833097421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7.8029929999999998</v>
      </c>
      <c r="E7" s="26">
        <v>8.6924960000000002</v>
      </c>
      <c r="F7" s="26">
        <f>SUM(G7,H7)</f>
        <v>1.06454172</v>
      </c>
      <c r="G7" s="26">
        <v>0</v>
      </c>
      <c r="H7" s="26">
        <v>1.06454172</v>
      </c>
      <c r="I7" s="27">
        <f>IFERROR(G7/E7,0)</f>
        <v>0</v>
      </c>
      <c r="J7" s="28">
        <f>IFERROR(SUM(G7,H7)/E7,0)</f>
        <v>0.12246674833097421</v>
      </c>
      <c r="K7" s="4"/>
      <c r="L7" t="s">
        <v>269</v>
      </c>
      <c r="M7" s="5">
        <v>1.06454172</v>
      </c>
      <c r="N7" s="69">
        <v>0.12246674833097421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8" width="0" hidden="1" customWidth="1"/>
  </cols>
  <sheetData>
    <row r="1" spans="1:11" ht="15.75" x14ac:dyDescent="0.25">
      <c r="A1" s="48">
        <v>119</v>
      </c>
      <c r="B1" s="47" t="s">
        <v>1748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1751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7.8029929999999998</v>
      </c>
      <c r="E6" s="12">
        <v>8.6924960000000002</v>
      </c>
      <c r="F6" s="12">
        <v>1.06454172</v>
      </c>
      <c r="G6" s="12">
        <v>0</v>
      </c>
      <c r="H6" s="12">
        <v>1.06454172</v>
      </c>
      <c r="I6" s="13">
        <v>0</v>
      </c>
      <c r="J6" s="14">
        <v>0.12246674833097421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7.8029929999999998</v>
      </c>
      <c r="E7" s="36">
        <f ca="1">SUM(E8:OFFSET(E6,MATCH("PROYECTOS",$A$8:$A$50,0),0))</f>
        <v>8.6924959999999984</v>
      </c>
      <c r="F7" s="36">
        <f ca="1">SUM(F8:OFFSET(F6,MATCH("PROYECTOS",$A$8:$A$50,0),0))</f>
        <v>1.06454172</v>
      </c>
      <c r="G7" s="36">
        <f ca="1">SUM(G8:OFFSET(G6,MATCH("PROYECTOS",$A$8:$A$50,0),0))</f>
        <v>0</v>
      </c>
      <c r="H7" s="36">
        <f ca="1">SUM(H8:OFFSET(H6,MATCH("PROYECTOS",$A$8:$A$50,0),0))</f>
        <v>1.06454172</v>
      </c>
      <c r="I7" s="37">
        <f ca="1">IFERROR(G7/E7,0)</f>
        <v>0</v>
      </c>
      <c r="J7" s="38">
        <f ca="1">IFERROR(SUM(G7,H7)/E7,0)</f>
        <v>0.12246674833097423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0.46701599999999999</v>
      </c>
      <c r="E8" s="19">
        <v>0.46701599999999999</v>
      </c>
      <c r="F8" s="19">
        <f t="shared" ref="F8:F11" si="0">SUM(G8,H8)</f>
        <v>3.4432569999999996E-2</v>
      </c>
      <c r="G8" s="19">
        <v>0</v>
      </c>
      <c r="H8" s="19">
        <v>3.4432569999999996E-2</v>
      </c>
      <c r="I8" s="20">
        <f t="shared" ref="I8:I12" si="1">IFERROR(G8/E8,0)</f>
        <v>0</v>
      </c>
      <c r="J8" s="21">
        <f t="shared" ref="J8:J12" si="2">IFERROR(SUM(G8,H8)/E8,0)</f>
        <v>7.3728887232985582E-2</v>
      </c>
      <c r="K8" s="4"/>
    </row>
    <row r="9" spans="1:11" ht="25.5" x14ac:dyDescent="0.25">
      <c r="A9" s="15"/>
      <c r="B9" s="17">
        <v>3000513</v>
      </c>
      <c r="C9" s="17" t="s">
        <v>1024</v>
      </c>
      <c r="D9" s="18">
        <v>2.9198999999999999E-2</v>
      </c>
      <c r="E9" s="19">
        <v>5.4546999999999991E-2</v>
      </c>
      <c r="F9" s="19">
        <f t="shared" si="0"/>
        <v>1.6891500000000002E-3</v>
      </c>
      <c r="G9" s="19">
        <v>0</v>
      </c>
      <c r="H9" s="19">
        <v>1.6891500000000002E-3</v>
      </c>
      <c r="I9" s="20">
        <f t="shared" si="1"/>
        <v>0</v>
      </c>
      <c r="J9" s="21">
        <f t="shared" si="2"/>
        <v>3.0966872605276193E-2</v>
      </c>
      <c r="K9" s="4"/>
    </row>
    <row r="10" spans="1:11" x14ac:dyDescent="0.25">
      <c r="A10" s="15"/>
      <c r="B10" s="17">
        <v>3000593</v>
      </c>
      <c r="C10" s="17" t="s">
        <v>1753</v>
      </c>
      <c r="D10" s="18">
        <v>7.0679519999999991</v>
      </c>
      <c r="E10" s="19">
        <v>7.9321069999999994</v>
      </c>
      <c r="F10" s="19">
        <f t="shared" si="0"/>
        <v>1.0033056500000002</v>
      </c>
      <c r="G10" s="19">
        <v>0</v>
      </c>
      <c r="H10" s="19">
        <v>1.0033056500000002</v>
      </c>
      <c r="I10" s="20">
        <f t="shared" si="1"/>
        <v>0</v>
      </c>
      <c r="J10" s="21">
        <f t="shared" si="2"/>
        <v>0.12648665102475298</v>
      </c>
      <c r="K10" s="4"/>
    </row>
    <row r="11" spans="1:11" x14ac:dyDescent="0.25">
      <c r="A11" s="15"/>
      <c r="B11" s="17">
        <v>3000594</v>
      </c>
      <c r="C11" s="17" t="s">
        <v>1754</v>
      </c>
      <c r="D11" s="18">
        <v>0.23882600000000001</v>
      </c>
      <c r="E11" s="19">
        <v>0.23882599999999998</v>
      </c>
      <c r="F11" s="19">
        <f t="shared" si="0"/>
        <v>2.5114349999999997E-2</v>
      </c>
      <c r="G11" s="19">
        <v>0</v>
      </c>
      <c r="H11" s="19">
        <v>2.5114349999999997E-2</v>
      </c>
      <c r="I11" s="20">
        <f t="shared" si="1"/>
        <v>0</v>
      </c>
      <c r="J11" s="21">
        <f t="shared" si="2"/>
        <v>0.10515752053796487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1759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7.3728887232985582E-2</v>
      </c>
    </row>
    <row r="19" spans="1:4" ht="25.5" x14ac:dyDescent="0.25">
      <c r="A19" s="15"/>
      <c r="B19" s="17">
        <v>3000513</v>
      </c>
      <c r="C19" s="17" t="s">
        <v>1024</v>
      </c>
      <c r="D19" s="21">
        <v>3.0966872605276193E-2</v>
      </c>
    </row>
    <row r="20" spans="1:4" ht="15.75" thickBot="1" x14ac:dyDescent="0.3">
      <c r="A20" s="22"/>
      <c r="B20" s="24">
        <v>3000594</v>
      </c>
      <c r="C20" s="24" t="s">
        <v>1754</v>
      </c>
      <c r="D20" s="28">
        <v>0.10515752053796487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119</v>
      </c>
      <c r="B1" s="47" t="s">
        <v>1748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1752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7.8029929999999998</v>
      </c>
      <c r="I6" s="12">
        <v>8.6924960000000002</v>
      </c>
      <c r="J6" s="12">
        <v>1.06454172</v>
      </c>
      <c r="K6" s="12">
        <v>0</v>
      </c>
      <c r="L6" s="12">
        <v>1.06454172</v>
      </c>
      <c r="M6" s="13">
        <v>0</v>
      </c>
      <c r="N6" s="14">
        <v>0.12246674833097421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7.8029929999999998</v>
      </c>
      <c r="I7" s="36">
        <f ca="1">SUM(I8:OFFSET(I6,MATCH("PROYECTOS",$A$8:$A$50,0),0))</f>
        <v>8.6924960000000002</v>
      </c>
      <c r="J7" s="36">
        <f ca="1">SUM(J8:OFFSET(J6,MATCH("PROYECTOS",$A$8:$A$50,0),0))</f>
        <v>1.06454172</v>
      </c>
      <c r="K7" s="36">
        <f ca="1">SUM(K8:OFFSET(K6,MATCH("PROYECTOS",$A$8:$A$50,0),0))</f>
        <v>0</v>
      </c>
      <c r="L7" s="36">
        <f ca="1">SUM(L8:OFFSET(L6,MATCH("PROYECTOS",$A$8:$A$50,0),0))</f>
        <v>1.06454172</v>
      </c>
      <c r="M7" s="37">
        <f ca="1">IFERROR(K7/I7,0)</f>
        <v>0</v>
      </c>
      <c r="N7" s="38">
        <f ca="1">IFERROR(SUM(K7,L7)/I7,0)</f>
        <v>0.12246674833097421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0.46701599999999999</v>
      </c>
      <c r="I8" s="19">
        <v>0.46701599999999999</v>
      </c>
      <c r="J8" s="19">
        <f t="shared" ref="J8:J13" si="0">SUM(K8,L8)</f>
        <v>3.4432569999999996E-2</v>
      </c>
      <c r="K8" s="19">
        <v>0</v>
      </c>
      <c r="L8" s="19">
        <v>3.4432569999999996E-2</v>
      </c>
      <c r="M8" s="20">
        <f t="shared" ref="M8:M14" si="1">IFERROR(K8/I8,0)</f>
        <v>0</v>
      </c>
      <c r="N8" s="21">
        <f t="shared" ref="N8:N14" si="2">IFERROR(SUM(K8,L8)/I8,0)</f>
        <v>7.3728887232985582E-2</v>
      </c>
      <c r="O8" s="68">
        <v>3.4639900000000001E-2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5002360</v>
      </c>
      <c r="C9" s="17" t="s">
        <v>1026</v>
      </c>
      <c r="D9" s="66">
        <v>3000593</v>
      </c>
      <c r="E9" s="17" t="s">
        <v>1753</v>
      </c>
      <c r="F9" s="67">
        <v>105</v>
      </c>
      <c r="G9" s="17" t="s">
        <v>664</v>
      </c>
      <c r="H9" s="18">
        <v>6.9490469999999993</v>
      </c>
      <c r="I9" s="19">
        <v>7.8132019999999995</v>
      </c>
      <c r="J9" s="19">
        <f t="shared" si="0"/>
        <v>0.99778570000000011</v>
      </c>
      <c r="K9" s="19">
        <v>0</v>
      </c>
      <c r="L9" s="19">
        <v>0.99778570000000011</v>
      </c>
      <c r="M9" s="20">
        <f t="shared" si="1"/>
        <v>0</v>
      </c>
      <c r="N9" s="21">
        <f t="shared" si="2"/>
        <v>0.12770509453102585</v>
      </c>
      <c r="O9" s="68">
        <v>0.90799224999999995</v>
      </c>
      <c r="P9" s="19">
        <v>0</v>
      </c>
      <c r="Q9" s="21">
        <f t="shared" ref="Q9:Q13" si="3">IFERROR(P9/O9,0)</f>
        <v>0</v>
      </c>
    </row>
    <row r="10" spans="1:17" ht="25.5" x14ac:dyDescent="0.25">
      <c r="A10" s="15"/>
      <c r="B10" s="17">
        <v>5004132</v>
      </c>
      <c r="C10" s="17" t="s">
        <v>1469</v>
      </c>
      <c r="D10" s="66">
        <v>3000513</v>
      </c>
      <c r="E10" s="17" t="s">
        <v>1024</v>
      </c>
      <c r="F10" s="67">
        <v>538</v>
      </c>
      <c r="G10" s="17" t="s">
        <v>1030</v>
      </c>
      <c r="H10" s="18">
        <v>2.9198999999999999E-2</v>
      </c>
      <c r="I10" s="19">
        <v>5.4546999999999991E-2</v>
      </c>
      <c r="J10" s="19">
        <f t="shared" si="0"/>
        <v>1.6891500000000002E-3</v>
      </c>
      <c r="K10" s="19">
        <v>0</v>
      </c>
      <c r="L10" s="19">
        <v>1.6891500000000002E-3</v>
      </c>
      <c r="M10" s="20">
        <f t="shared" si="1"/>
        <v>0</v>
      </c>
      <c r="N10" s="21">
        <f t="shared" si="2"/>
        <v>3.0966872605276193E-2</v>
      </c>
      <c r="O10" s="68">
        <v>3.0352999999999999E-3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5004369</v>
      </c>
      <c r="C11" s="17" t="s">
        <v>1755</v>
      </c>
      <c r="D11" s="66">
        <v>3000593</v>
      </c>
      <c r="E11" s="17" t="s">
        <v>1753</v>
      </c>
      <c r="F11" s="67">
        <v>51</v>
      </c>
      <c r="G11" s="17" t="s">
        <v>637</v>
      </c>
      <c r="H11" s="18">
        <v>7.2081000000000006E-2</v>
      </c>
      <c r="I11" s="19">
        <v>7.2080999999999992E-2</v>
      </c>
      <c r="J11" s="19">
        <f t="shared" si="0"/>
        <v>5.51995E-3</v>
      </c>
      <c r="K11" s="19">
        <v>0</v>
      </c>
      <c r="L11" s="19">
        <v>5.51995E-3</v>
      </c>
      <c r="M11" s="20">
        <f t="shared" si="1"/>
        <v>0</v>
      </c>
      <c r="N11" s="21">
        <f t="shared" si="2"/>
        <v>7.6579819924806822E-2</v>
      </c>
      <c r="O11" s="68">
        <v>4.2132999999999997E-3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5004370</v>
      </c>
      <c r="C12" s="17" t="s">
        <v>1756</v>
      </c>
      <c r="D12" s="66">
        <v>3000593</v>
      </c>
      <c r="E12" s="17" t="s">
        <v>1753</v>
      </c>
      <c r="F12" s="67">
        <v>152</v>
      </c>
      <c r="G12" s="17" t="s">
        <v>1010</v>
      </c>
      <c r="H12" s="18">
        <v>4.6823999999999998E-2</v>
      </c>
      <c r="I12" s="19">
        <v>4.6823999999999998E-2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5004372</v>
      </c>
      <c r="C13" s="17" t="s">
        <v>1757</v>
      </c>
      <c r="D13" s="66">
        <v>3000594</v>
      </c>
      <c r="E13" s="17" t="s">
        <v>1754</v>
      </c>
      <c r="F13" s="67">
        <v>533</v>
      </c>
      <c r="G13" s="17" t="s">
        <v>895</v>
      </c>
      <c r="H13" s="18">
        <v>0.23882600000000001</v>
      </c>
      <c r="I13" s="19">
        <v>0.23882599999999998</v>
      </c>
      <c r="J13" s="19">
        <f t="shared" si="0"/>
        <v>2.5114349999999997E-2</v>
      </c>
      <c r="K13" s="19">
        <v>0</v>
      </c>
      <c r="L13" s="19">
        <v>2.5114349999999997E-2</v>
      </c>
      <c r="M13" s="20">
        <f t="shared" si="1"/>
        <v>0</v>
      </c>
      <c r="N13" s="21">
        <f t="shared" si="2"/>
        <v>0.10515752053796487</v>
      </c>
      <c r="O13" s="68">
        <v>1.74266E-2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</v>
      </c>
      <c r="I14" s="43">
        <f t="shared" ref="I14:L14" ca="1" si="4">OFFSET(I14,-MATCH("PROYECTOS",$A$8:$A$50,0)-1,0)-(OFFSET(I14,-MATCH("PROYECTOS",$A$8:$A$50,0),0))</f>
        <v>0</v>
      </c>
      <c r="J14" s="43">
        <f t="shared" ca="1" si="4"/>
        <v>0</v>
      </c>
      <c r="K14" s="43">
        <f t="shared" ca="1" si="4"/>
        <v>0</v>
      </c>
      <c r="L14" s="43">
        <f t="shared" ca="1" si="4"/>
        <v>0</v>
      </c>
      <c r="M14" s="44">
        <f t="shared" ca="1" si="1"/>
        <v>0</v>
      </c>
      <c r="N14" s="45">
        <f t="shared" ca="1" si="2"/>
        <v>0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120</v>
      </c>
      <c r="B1" s="48" t="s">
        <v>78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1760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3.3961969999999999</v>
      </c>
      <c r="E6" s="12">
        <v>3.3961969999999999</v>
      </c>
      <c r="F6" s="12">
        <v>0.17008605000000002</v>
      </c>
      <c r="G6" s="12">
        <v>0</v>
      </c>
      <c r="H6" s="12">
        <v>0.17008605000000002</v>
      </c>
      <c r="I6" s="13">
        <v>0</v>
      </c>
      <c r="J6" s="14">
        <v>5.0081326259931336E-2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3.3961969999999999</v>
      </c>
      <c r="E7" s="36">
        <f ca="1">SUM(E8:OFFSET(E6,MATCH("GOBIERNOS REGIONALES",$A$8:$A$50,0),0))</f>
        <v>3.3961969999999999</v>
      </c>
      <c r="F7" s="36">
        <f ca="1">SUM(F8:OFFSET(F6,MATCH("GOBIERNOS REGIONALES",$A$8:$A$50,0),0))</f>
        <v>0.17008605000000002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0.17008605000000002</v>
      </c>
      <c r="I7" s="37">
        <f ca="1">IFERROR(G7/E7,0)</f>
        <v>0</v>
      </c>
      <c r="J7" s="38">
        <f ca="1">IFERROR(SUM(G7,H7)/E7,0)</f>
        <v>5.0081326259931336E-2</v>
      </c>
      <c r="K7" s="4"/>
    </row>
    <row r="8" spans="1:11" x14ac:dyDescent="0.25">
      <c r="A8" s="15"/>
      <c r="B8" s="16">
        <v>16</v>
      </c>
      <c r="C8" s="17" t="s">
        <v>117</v>
      </c>
      <c r="D8" s="18">
        <v>3.3961969999999999</v>
      </c>
      <c r="E8" s="19">
        <v>3.3961969999999999</v>
      </c>
      <c r="F8" s="19">
        <f t="shared" ref="F8:F10" si="0">SUM(G8,H8)</f>
        <v>0.17008605000000002</v>
      </c>
      <c r="G8" s="19">
        <v>0</v>
      </c>
      <c r="H8" s="19">
        <v>0.17008605000000002</v>
      </c>
      <c r="I8" s="20">
        <f t="shared" ref="I8:I10" si="1">IFERROR(G8/E8,0)</f>
        <v>0</v>
      </c>
      <c r="J8" s="21">
        <f t="shared" ref="J8:J10" si="2">IFERROR(SUM(G8,H8)/E8,0)</f>
        <v>5.0081326259931336E-2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120</v>
      </c>
      <c r="B1" s="49" t="s">
        <v>78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1761</v>
      </c>
      <c r="L2" s="70" t="s">
        <v>1770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3.3961969999999999</v>
      </c>
      <c r="E6" s="12">
        <f ca="1">SUM(E7:OFFSET(E7,50,0))</f>
        <v>3.3961969999999999</v>
      </c>
      <c r="F6" s="12">
        <f ca="1">SUM(F7:OFFSET(F7,50,0))</f>
        <v>0.17008605000000002</v>
      </c>
      <c r="G6" s="12">
        <f ca="1">SUM(G7:OFFSET(G7,50,0))</f>
        <v>0</v>
      </c>
      <c r="H6" s="12">
        <f ca="1">SUM(H7:OFFSET(H7,50,0))</f>
        <v>0.17008605000000002</v>
      </c>
      <c r="I6" s="13">
        <f ca="1">IFERROR(G6/E6,0)</f>
        <v>0</v>
      </c>
      <c r="J6" s="14">
        <f ca="1">IFERROR(SUM(G6,H6)/E6,0)</f>
        <v>5.0081326259931336E-2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</v>
      </c>
      <c r="E7" s="19">
        <v>0.45891500000000002</v>
      </c>
      <c r="F7" s="19">
        <f t="shared" ref="F7:F9" si="0">SUM(G7,H7)</f>
        <v>0</v>
      </c>
      <c r="G7" s="19">
        <v>0</v>
      </c>
      <c r="H7" s="19">
        <v>0</v>
      </c>
      <c r="I7" s="20">
        <f t="shared" ref="I7:I9" si="1">IFERROR(G7/E7,0)</f>
        <v>0</v>
      </c>
      <c r="J7" s="21">
        <f t="shared" ref="J7:J9" si="2">IFERROR(SUM(G7,H7)/E7,0)</f>
        <v>0</v>
      </c>
      <c r="K7" s="4"/>
      <c r="L7" t="s">
        <v>269</v>
      </c>
      <c r="M7" s="5">
        <v>0.17008605000000002</v>
      </c>
      <c r="N7" s="69">
        <v>9.6855028418263545E-2</v>
      </c>
    </row>
    <row r="8" spans="1:14" x14ac:dyDescent="0.25">
      <c r="A8" s="15"/>
      <c r="B8" s="53">
        <v>15</v>
      </c>
      <c r="C8" s="17" t="s">
        <v>269</v>
      </c>
      <c r="D8" s="18">
        <v>2.699157</v>
      </c>
      <c r="E8" s="19">
        <v>1.756089</v>
      </c>
      <c r="F8" s="19">
        <f t="shared" si="0"/>
        <v>0.17008605000000002</v>
      </c>
      <c r="G8" s="19">
        <v>0</v>
      </c>
      <c r="H8" s="19">
        <v>0.17008605000000002</v>
      </c>
      <c r="I8" s="20">
        <f t="shared" si="1"/>
        <v>0</v>
      </c>
      <c r="J8" s="21">
        <f t="shared" si="2"/>
        <v>9.6855028418263545E-2</v>
      </c>
      <c r="K8" s="4"/>
      <c r="L8" t="s">
        <v>256</v>
      </c>
      <c r="M8" s="5">
        <v>0</v>
      </c>
      <c r="N8" s="69">
        <v>0</v>
      </c>
    </row>
    <row r="9" spans="1:14" ht="15.75" thickBot="1" x14ac:dyDescent="0.3">
      <c r="A9" s="22"/>
      <c r="B9" s="54">
        <v>21</v>
      </c>
      <c r="C9" s="24" t="s">
        <v>275</v>
      </c>
      <c r="D9" s="25">
        <v>0.6970400000000001</v>
      </c>
      <c r="E9" s="26">
        <v>1.1811930000000002</v>
      </c>
      <c r="F9" s="26">
        <f t="shared" si="0"/>
        <v>0</v>
      </c>
      <c r="G9" s="26">
        <v>0</v>
      </c>
      <c r="H9" s="26">
        <v>0</v>
      </c>
      <c r="I9" s="27">
        <f t="shared" si="1"/>
        <v>0</v>
      </c>
      <c r="J9" s="28">
        <f t="shared" si="2"/>
        <v>0</v>
      </c>
      <c r="K9" s="4"/>
      <c r="L9" t="s">
        <v>275</v>
      </c>
      <c r="M9" s="5">
        <v>0</v>
      </c>
      <c r="N9" s="69">
        <v>0</v>
      </c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8" width="0" hidden="1" customWidth="1"/>
  </cols>
  <sheetData>
    <row r="1" spans="1:11" ht="15.75" x14ac:dyDescent="0.25">
      <c r="A1" s="48">
        <v>120</v>
      </c>
      <c r="B1" s="47" t="s">
        <v>78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1762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3.3961969999999999</v>
      </c>
      <c r="E6" s="12">
        <v>3.3961969999999999</v>
      </c>
      <c r="F6" s="12">
        <v>0.17008605000000002</v>
      </c>
      <c r="G6" s="12">
        <v>0</v>
      </c>
      <c r="H6" s="12">
        <v>0.17008605000000002</v>
      </c>
      <c r="I6" s="13">
        <v>0</v>
      </c>
      <c r="J6" s="14">
        <v>5.0081326259931336E-2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1.3503769999999999</v>
      </c>
      <c r="E7" s="36">
        <f ca="1">SUM(E8:OFFSET(E6,MATCH("PROYECTOS",$A$8:$A$50,0),0))</f>
        <v>1.3503769999999999</v>
      </c>
      <c r="F7" s="36">
        <f ca="1">SUM(F8:OFFSET(F6,MATCH("PROYECTOS",$A$8:$A$50,0),0))</f>
        <v>1.42133E-2</v>
      </c>
      <c r="G7" s="36">
        <f ca="1">SUM(G8:OFFSET(G6,MATCH("PROYECTOS",$A$8:$A$50,0),0))</f>
        <v>0</v>
      </c>
      <c r="H7" s="36">
        <f ca="1">SUM(H8:OFFSET(H6,MATCH("PROYECTOS",$A$8:$A$50,0),0))</f>
        <v>1.42133E-2</v>
      </c>
      <c r="I7" s="37">
        <f ca="1">IFERROR(G7/E7,0)</f>
        <v>0</v>
      </c>
      <c r="J7" s="38">
        <f ca="1">IFERROR(SUM(G7,H7)/E7,0)</f>
        <v>1.0525431046292999E-2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0.55771599999999999</v>
      </c>
      <c r="E8" s="19">
        <v>0.55771599999999999</v>
      </c>
      <c r="F8" s="19">
        <f t="shared" ref="F8:F10" si="0">SUM(G8,H8)</f>
        <v>1.42133E-2</v>
      </c>
      <c r="G8" s="19">
        <v>0</v>
      </c>
      <c r="H8" s="19">
        <v>1.42133E-2</v>
      </c>
      <c r="I8" s="20">
        <f t="shared" ref="I8:I11" si="1">IFERROR(G8/E8,0)</f>
        <v>0</v>
      </c>
      <c r="J8" s="21">
        <f t="shared" ref="J8:J11" si="2">IFERROR(SUM(G8,H8)/E8,0)</f>
        <v>2.548483457530356E-2</v>
      </c>
      <c r="K8" s="4"/>
    </row>
    <row r="9" spans="1:11" ht="25.5" x14ac:dyDescent="0.25">
      <c r="A9" s="15"/>
      <c r="B9" s="17">
        <v>3000517</v>
      </c>
      <c r="C9" s="17" t="s">
        <v>1764</v>
      </c>
      <c r="D9" s="18">
        <v>0.343615</v>
      </c>
      <c r="E9" s="19">
        <v>0.343615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51" x14ac:dyDescent="0.25">
      <c r="A10" s="15"/>
      <c r="B10" s="17">
        <v>3000518</v>
      </c>
      <c r="C10" s="17" t="s">
        <v>1765</v>
      </c>
      <c r="D10" s="18">
        <v>0.449046</v>
      </c>
      <c r="E10" s="19">
        <v>0.449046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2.04582</v>
      </c>
      <c r="E11" s="43">
        <f t="shared" ref="E11:H11" ca="1" si="3">OFFSET(E11,-MATCH("PROYECTOS",$A$8:$A$50,0)-1,0)-(OFFSET(E11,-MATCH("PROYECTOS",$A$8:$A$50,0),0))</f>
        <v>2.04582</v>
      </c>
      <c r="F11" s="43">
        <f t="shared" ca="1" si="3"/>
        <v>0.15587275</v>
      </c>
      <c r="G11" s="43">
        <f t="shared" ca="1" si="3"/>
        <v>0</v>
      </c>
      <c r="H11" s="43">
        <f t="shared" ca="1" si="3"/>
        <v>0.15587275</v>
      </c>
      <c r="I11" s="44">
        <f t="shared" ca="1" si="1"/>
        <v>0</v>
      </c>
      <c r="J11" s="45">
        <f t="shared" ca="1" si="2"/>
        <v>7.6190842791643454E-2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1771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2.548483457530356E-2</v>
      </c>
    </row>
    <row r="18" spans="1:4" ht="25.5" x14ac:dyDescent="0.25">
      <c r="A18" s="15"/>
      <c r="B18" s="17">
        <v>3000517</v>
      </c>
      <c r="C18" s="17" t="s">
        <v>1764</v>
      </c>
      <c r="D18" s="21">
        <v>0</v>
      </c>
    </row>
    <row r="19" spans="1:4" ht="51.75" thickBot="1" x14ac:dyDescent="0.3">
      <c r="A19" s="22"/>
      <c r="B19" s="24">
        <v>3000518</v>
      </c>
      <c r="C19" s="24" t="s">
        <v>1765</v>
      </c>
      <c r="D19" s="28">
        <v>0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30</v>
      </c>
      <c r="B1" s="48" t="s">
        <v>18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507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4256.864099999998</v>
      </c>
      <c r="E6" s="12">
        <v>4497.9435099999992</v>
      </c>
      <c r="F6" s="12">
        <v>318.02177302999985</v>
      </c>
      <c r="G6" s="12">
        <v>0</v>
      </c>
      <c r="H6" s="12">
        <v>318.02177302999985</v>
      </c>
      <c r="I6" s="13">
        <v>0</v>
      </c>
      <c r="J6" s="14">
        <v>7.0703816604846578E-2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3679.3637470000021</v>
      </c>
      <c r="E7" s="36">
        <f ca="1">SUM(E8:OFFSET(E6,MATCH("GOBIERNOS REGIONALES",$A$8:$A$50,0),0))</f>
        <v>3796.483682000006</v>
      </c>
      <c r="F7" s="36">
        <f ca="1">SUM(F8:OFFSET(F6,MATCH("GOBIERNOS REGIONALES",$A$8:$A$50,0),0))</f>
        <v>289.46939061000006</v>
      </c>
      <c r="G7" s="36">
        <f ca="1">SUM(G8:OFFSET(G6,MATCH("GOBIERNOS REGIONALES",$A$8:$A$50,0),0))</f>
        <v>0</v>
      </c>
      <c r="H7" s="36">
        <f ca="1">SUM(H8:OFFSET(H6,MATCH("GOBIERNOS REGIONALES",$A$8:$A$50,0),0))</f>
        <v>289.46939061000006</v>
      </c>
      <c r="I7" s="37">
        <f ca="1">IFERROR(G7/E7,0)</f>
        <v>0</v>
      </c>
      <c r="J7" s="38">
        <f ca="1">IFERROR(SUM(G7,H7)/E7,0)</f>
        <v>7.624671007607392E-2</v>
      </c>
      <c r="K7" s="4"/>
    </row>
    <row r="8" spans="1:11" x14ac:dyDescent="0.25">
      <c r="A8" s="15"/>
      <c r="B8" s="16">
        <v>7</v>
      </c>
      <c r="C8" s="17" t="s">
        <v>109</v>
      </c>
      <c r="D8" s="18">
        <v>3679.3637470000021</v>
      </c>
      <c r="E8" s="19">
        <v>3796.483682000006</v>
      </c>
      <c r="F8" s="19">
        <f t="shared" ref="F8:F16" si="0">SUM(G8,H8)</f>
        <v>289.46939061000006</v>
      </c>
      <c r="G8" s="19">
        <v>0</v>
      </c>
      <c r="H8" s="19">
        <v>289.46939061000006</v>
      </c>
      <c r="I8" s="20">
        <f t="shared" ref="I8:I16" si="1">IFERROR(G8/E8,0)</f>
        <v>0</v>
      </c>
      <c r="J8" s="21">
        <f t="shared" ref="J8:J16" si="2">IFERROR(SUM(G8,H8)/E8,0)</f>
        <v>7.624671007607392E-2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3.1377459999999999</v>
      </c>
      <c r="E9" s="36">
        <f ca="1">SUM(E10:OFFSET(E8,(MATCH("GOBIERNOS LOCALES",$A$8:$A$50,0)-MATCH("GOBIERNOS REGIONALES",$A$8:$A$50,0)),0))</f>
        <v>18.372111</v>
      </c>
      <c r="F9" s="36">
        <f ca="1">SUM(F10:OFFSET(F8,(MATCH("GOBIERNOS LOCALES",$A$8:$A$50,0)-MATCH("GOBIERNOS REGIONALES",$A$8:$A$50,0)),0))</f>
        <v>4.5071649999999998E-2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4.5071649999999998E-2</v>
      </c>
      <c r="I9" s="37">
        <f t="shared" ca="1" si="1"/>
        <v>0</v>
      </c>
      <c r="J9" s="38">
        <f t="shared" ca="1" si="2"/>
        <v>2.453264624843601E-3</v>
      </c>
      <c r="K9" s="4"/>
    </row>
    <row r="10" spans="1:11" x14ac:dyDescent="0.25">
      <c r="A10" s="15"/>
      <c r="B10" s="16">
        <v>445</v>
      </c>
      <c r="C10" s="17" t="s">
        <v>217</v>
      </c>
      <c r="D10" s="18">
        <v>0.27495700000000001</v>
      </c>
      <c r="E10" s="19">
        <v>0.27495700000000001</v>
      </c>
      <c r="F10" s="19">
        <f t="shared" si="0"/>
        <v>3.1066499999999999E-3</v>
      </c>
      <c r="G10" s="19">
        <v>0</v>
      </c>
      <c r="H10" s="19">
        <v>3.1066499999999999E-3</v>
      </c>
      <c r="I10" s="20">
        <f t="shared" si="1"/>
        <v>0</v>
      </c>
      <c r="J10" s="21">
        <f t="shared" si="2"/>
        <v>1.1298675792942168E-2</v>
      </c>
      <c r="K10" s="4"/>
    </row>
    <row r="11" spans="1:11" x14ac:dyDescent="0.25">
      <c r="A11" s="15"/>
      <c r="B11" s="16">
        <v>448</v>
      </c>
      <c r="C11" s="17" t="s">
        <v>220</v>
      </c>
      <c r="D11" s="18">
        <v>0.97224599999999994</v>
      </c>
      <c r="E11" s="19">
        <v>0.97224599999999994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451</v>
      </c>
      <c r="C12" s="17" t="s">
        <v>223</v>
      </c>
      <c r="D12" s="18">
        <v>0.59054300000000004</v>
      </c>
      <c r="E12" s="19">
        <v>0.59054300000000004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458</v>
      </c>
      <c r="C13" s="17" t="s">
        <v>230</v>
      </c>
      <c r="D13" s="18">
        <v>1.3</v>
      </c>
      <c r="E13" s="19">
        <v>1.3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459</v>
      </c>
      <c r="C14" s="17" t="s">
        <v>231</v>
      </c>
      <c r="D14" s="18">
        <v>0</v>
      </c>
      <c r="E14" s="19">
        <v>0.20402000000000001</v>
      </c>
      <c r="F14" s="19">
        <f t="shared" si="0"/>
        <v>1.2215E-2</v>
      </c>
      <c r="G14" s="19">
        <v>0</v>
      </c>
      <c r="H14" s="19">
        <v>1.2215E-2</v>
      </c>
      <c r="I14" s="20">
        <f t="shared" si="1"/>
        <v>0</v>
      </c>
      <c r="J14" s="21">
        <f t="shared" si="2"/>
        <v>5.987158121752769E-2</v>
      </c>
      <c r="K14" s="4"/>
    </row>
    <row r="15" spans="1:11" x14ac:dyDescent="0.25">
      <c r="A15" s="15"/>
      <c r="B15" s="16">
        <v>464</v>
      </c>
      <c r="C15" s="17" t="s">
        <v>236</v>
      </c>
      <c r="D15" s="18">
        <v>0</v>
      </c>
      <c r="E15" s="19">
        <v>15.030345000000001</v>
      </c>
      <c r="F15" s="19">
        <f t="shared" si="0"/>
        <v>2.9749999999999999E-2</v>
      </c>
      <c r="G15" s="19">
        <v>0</v>
      </c>
      <c r="H15" s="19">
        <v>2.9749999999999999E-2</v>
      </c>
      <c r="I15" s="20">
        <f t="shared" si="1"/>
        <v>0</v>
      </c>
      <c r="J15" s="21">
        <f t="shared" si="2"/>
        <v>1.9793291504619486E-3</v>
      </c>
      <c r="K15" s="4"/>
    </row>
    <row r="16" spans="1:11" ht="15.75" thickBot="1" x14ac:dyDescent="0.3">
      <c r="A16" s="39" t="s">
        <v>238</v>
      </c>
      <c r="B16" s="56"/>
      <c r="C16" s="41"/>
      <c r="D16" s="42">
        <v>574.36260699999741</v>
      </c>
      <c r="E16" s="43">
        <v>683.08771699999738</v>
      </c>
      <c r="F16" s="43">
        <f t="shared" si="0"/>
        <v>28.507310770000014</v>
      </c>
      <c r="G16" s="43">
        <v>0</v>
      </c>
      <c r="H16" s="43">
        <v>28.507310770000014</v>
      </c>
      <c r="I16" s="44">
        <f t="shared" si="1"/>
        <v>0</v>
      </c>
      <c r="J16" s="45">
        <f t="shared" si="2"/>
        <v>4.1733016215251495E-2</v>
      </c>
      <c r="K16" s="4"/>
    </row>
    <row r="17" spans="4:11" x14ac:dyDescent="0.25">
      <c r="D17" s="5"/>
      <c r="E17" s="5"/>
      <c r="F17" s="5"/>
      <c r="G17" s="5"/>
      <c r="H17" s="5"/>
      <c r="I17" s="4"/>
      <c r="J17" s="4"/>
      <c r="K17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120</v>
      </c>
      <c r="B1" s="47" t="s">
        <v>78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1763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3.3961969999999999</v>
      </c>
      <c r="I6" s="12">
        <v>3.3961969999999999</v>
      </c>
      <c r="J6" s="12">
        <v>0.17008605000000002</v>
      </c>
      <c r="K6" s="12">
        <v>0</v>
      </c>
      <c r="L6" s="12">
        <v>0.17008605000000002</v>
      </c>
      <c r="M6" s="13">
        <v>0</v>
      </c>
      <c r="N6" s="14">
        <v>5.0081326259931336E-2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1.3503770000000002</v>
      </c>
      <c r="I7" s="36">
        <f ca="1">SUM(I8:OFFSET(I6,MATCH("PROYECTOS",$A$8:$A$50,0),0))</f>
        <v>1.3503770000000002</v>
      </c>
      <c r="J7" s="36">
        <f ca="1">SUM(J8:OFFSET(J6,MATCH("PROYECTOS",$A$8:$A$50,0),0))</f>
        <v>1.42133E-2</v>
      </c>
      <c r="K7" s="36">
        <f ca="1">SUM(K8:OFFSET(K6,MATCH("PROYECTOS",$A$8:$A$50,0),0))</f>
        <v>0</v>
      </c>
      <c r="L7" s="36">
        <f ca="1">SUM(L8:OFFSET(L6,MATCH("PROYECTOS",$A$8:$A$50,0),0))</f>
        <v>1.42133E-2</v>
      </c>
      <c r="M7" s="37">
        <f ca="1">IFERROR(K7/I7,0)</f>
        <v>0</v>
      </c>
      <c r="N7" s="38">
        <f ca="1">IFERROR(SUM(K7,L7)/I7,0)</f>
        <v>1.0525431046292997E-2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0.55771599999999999</v>
      </c>
      <c r="I8" s="19">
        <v>0.55771599999999999</v>
      </c>
      <c r="J8" s="19">
        <f t="shared" ref="J8:J13" si="0">SUM(K8,L8)</f>
        <v>1.42133E-2</v>
      </c>
      <c r="K8" s="19">
        <v>0</v>
      </c>
      <c r="L8" s="19">
        <v>1.42133E-2</v>
      </c>
      <c r="M8" s="20">
        <f t="shared" ref="M8:M14" si="1">IFERROR(K8/I8,0)</f>
        <v>0</v>
      </c>
      <c r="N8" s="21">
        <f t="shared" ref="N8:N14" si="2">IFERROR(SUM(K8,L8)/I8,0)</f>
        <v>2.548483457530356E-2</v>
      </c>
      <c r="O8" s="68">
        <v>1.42133E-2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5004349</v>
      </c>
      <c r="C9" s="17" t="s">
        <v>1766</v>
      </c>
      <c r="D9" s="66">
        <v>3000517</v>
      </c>
      <c r="E9" s="17" t="s">
        <v>1764</v>
      </c>
      <c r="F9" s="67">
        <v>60</v>
      </c>
      <c r="G9" s="17" t="s">
        <v>315</v>
      </c>
      <c r="H9" s="18">
        <v>0.28000000000000003</v>
      </c>
      <c r="I9" s="19">
        <v>0.28000000000000003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3" si="3">IFERROR(P9/O9,0)</f>
        <v>0</v>
      </c>
    </row>
    <row r="10" spans="1:17" ht="38.25" x14ac:dyDescent="0.25">
      <c r="A10" s="15"/>
      <c r="B10" s="17">
        <v>5004375</v>
      </c>
      <c r="C10" s="17" t="s">
        <v>780</v>
      </c>
      <c r="D10" s="66">
        <v>3000517</v>
      </c>
      <c r="E10" s="17" t="s">
        <v>1764</v>
      </c>
      <c r="F10" s="67">
        <v>120</v>
      </c>
      <c r="G10" s="17" t="s">
        <v>690</v>
      </c>
      <c r="H10" s="18">
        <v>9.6849999999999992E-3</v>
      </c>
      <c r="I10" s="19">
        <v>9.6849999999999992E-3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5004376</v>
      </c>
      <c r="C11" s="17" t="s">
        <v>1767</v>
      </c>
      <c r="D11" s="66">
        <v>3000517</v>
      </c>
      <c r="E11" s="17" t="s">
        <v>1764</v>
      </c>
      <c r="F11" s="67">
        <v>60</v>
      </c>
      <c r="G11" s="17" t="s">
        <v>315</v>
      </c>
      <c r="H11" s="18">
        <v>5.3929999999999999E-2</v>
      </c>
      <c r="I11" s="19">
        <v>5.3929999999999999E-2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0.01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5004377</v>
      </c>
      <c r="C12" s="17" t="s">
        <v>1768</v>
      </c>
      <c r="D12" s="66">
        <v>3000518</v>
      </c>
      <c r="E12" s="17" t="s">
        <v>1765</v>
      </c>
      <c r="F12" s="67">
        <v>86</v>
      </c>
      <c r="G12" s="17" t="s">
        <v>504</v>
      </c>
      <c r="H12" s="18">
        <v>0.41704000000000002</v>
      </c>
      <c r="I12" s="19">
        <v>0.41704000000000002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5.0000000000000001E-3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5004378</v>
      </c>
      <c r="C13" s="17" t="s">
        <v>1769</v>
      </c>
      <c r="D13" s="66">
        <v>3000518</v>
      </c>
      <c r="E13" s="17" t="s">
        <v>1765</v>
      </c>
      <c r="F13" s="67">
        <v>60</v>
      </c>
      <c r="G13" s="17" t="s">
        <v>315</v>
      </c>
      <c r="H13" s="18">
        <v>3.2006E-2</v>
      </c>
      <c r="I13" s="19">
        <v>3.2006E-2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2.04582</v>
      </c>
      <c r="I14" s="43">
        <f t="shared" ref="I14:L14" ca="1" si="4">OFFSET(I14,-MATCH("PROYECTOS",$A$8:$A$50,0)-1,0)-(OFFSET(I14,-MATCH("PROYECTOS",$A$8:$A$50,0),0))</f>
        <v>2.04582</v>
      </c>
      <c r="J14" s="43">
        <f t="shared" ca="1" si="4"/>
        <v>0.15587275</v>
      </c>
      <c r="K14" s="43">
        <f t="shared" ca="1" si="4"/>
        <v>0</v>
      </c>
      <c r="L14" s="43">
        <f t="shared" ca="1" si="4"/>
        <v>0.15587275</v>
      </c>
      <c r="M14" s="44">
        <f t="shared" ca="1" si="1"/>
        <v>0</v>
      </c>
      <c r="N14" s="45">
        <f t="shared" ca="1" si="2"/>
        <v>7.6190842791643454E-2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121</v>
      </c>
      <c r="B1" s="48" t="s">
        <v>79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1772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313.93598300000002</v>
      </c>
      <c r="E6" s="12">
        <v>325.05586599999998</v>
      </c>
      <c r="F6" s="12">
        <v>52.570407789999976</v>
      </c>
      <c r="G6" s="12">
        <v>0</v>
      </c>
      <c r="H6" s="12">
        <v>52.570407789999976</v>
      </c>
      <c r="I6" s="13">
        <v>0</v>
      </c>
      <c r="J6" s="14">
        <v>0.16172730071574828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272.84126800000001</v>
      </c>
      <c r="E7" s="36">
        <f ca="1">SUM(E8:OFFSET(E6,MATCH("GOBIERNOS REGIONALES",$A$8:$A$50,0),0))</f>
        <v>274.72137600000002</v>
      </c>
      <c r="F7" s="36">
        <f ca="1">SUM(F8:OFFSET(F6,MATCH("GOBIERNOS REGIONALES",$A$8:$A$50,0),0))</f>
        <v>51.097050900000006</v>
      </c>
      <c r="G7" s="36">
        <f ca="1">SUM(G8:OFFSET(G6,MATCH("GOBIERNOS REGIONALES",$A$8:$A$50,0),0))</f>
        <v>0</v>
      </c>
      <c r="H7" s="36">
        <f ca="1">SUM(H8:OFFSET(H6,MATCH("GOBIERNOS REGIONALES",$A$8:$A$50,0),0))</f>
        <v>51.097050900000006</v>
      </c>
      <c r="I7" s="37">
        <f ca="1">IFERROR(G7/E7,0)</f>
        <v>0</v>
      </c>
      <c r="J7" s="38">
        <f ca="1">IFERROR(SUM(G7,H7)/E7,0)</f>
        <v>0.18599590481084372</v>
      </c>
      <c r="K7" s="4"/>
    </row>
    <row r="8" spans="1:11" x14ac:dyDescent="0.25">
      <c r="A8" s="15"/>
      <c r="B8" s="16">
        <v>13</v>
      </c>
      <c r="C8" s="17" t="s">
        <v>116</v>
      </c>
      <c r="D8" s="18">
        <v>246.64047500000001</v>
      </c>
      <c r="E8" s="19">
        <v>248.27147500000004</v>
      </c>
      <c r="F8" s="19">
        <f t="shared" ref="F8:F37" si="0">SUM(G8,H8)</f>
        <v>50.134660970000006</v>
      </c>
      <c r="G8" s="19">
        <v>0</v>
      </c>
      <c r="H8" s="19">
        <v>50.134660970000006</v>
      </c>
      <c r="I8" s="20">
        <f t="shared" ref="I8:I37" si="1">IFERROR(G8/E8,0)</f>
        <v>0</v>
      </c>
      <c r="J8" s="21">
        <f t="shared" ref="J8:J37" si="2">IFERROR(SUM(G8,H8)/E8,0)</f>
        <v>0.20193484156808589</v>
      </c>
      <c r="K8" s="4"/>
    </row>
    <row r="9" spans="1:11" ht="25.5" x14ac:dyDescent="0.25">
      <c r="A9" s="15"/>
      <c r="B9" s="16">
        <v>163</v>
      </c>
      <c r="C9" s="17" t="s">
        <v>150</v>
      </c>
      <c r="D9" s="18">
        <v>26.200792999999997</v>
      </c>
      <c r="E9" s="19">
        <v>26.44990099999999</v>
      </c>
      <c r="F9" s="19">
        <f t="shared" si="0"/>
        <v>0.96238993000000006</v>
      </c>
      <c r="G9" s="19">
        <v>0</v>
      </c>
      <c r="H9" s="19">
        <v>0.96238993000000006</v>
      </c>
      <c r="I9" s="20">
        <f t="shared" si="1"/>
        <v>0</v>
      </c>
      <c r="J9" s="21">
        <f t="shared" si="2"/>
        <v>3.6385388739262219E-2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35.153282000000004</v>
      </c>
      <c r="E10" s="36">
        <f ca="1">SUM(E11:OFFSET(E9,(MATCH("GOBIERNOS LOCALES",$A$8:$A$50,0)-MATCH("GOBIERNOS REGIONALES",$A$8:$A$50,0)),0))</f>
        <v>35.733851000000001</v>
      </c>
      <c r="F10" s="36">
        <f ca="1">SUM(F11:OFFSET(F9,(MATCH("GOBIERNOS LOCALES",$A$8:$A$50,0)-MATCH("GOBIERNOS REGIONALES",$A$8:$A$50,0)),0))</f>
        <v>1.4574848899999999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1.4574848899999999</v>
      </c>
      <c r="I10" s="37">
        <f t="shared" ca="1" si="1"/>
        <v>0</v>
      </c>
      <c r="J10" s="38">
        <f t="shared" ca="1" si="2"/>
        <v>4.0787232531976469E-2</v>
      </c>
      <c r="K10" s="4"/>
    </row>
    <row r="11" spans="1:11" x14ac:dyDescent="0.25">
      <c r="A11" s="15"/>
      <c r="B11" s="16">
        <v>440</v>
      </c>
      <c r="C11" s="17" t="s">
        <v>212</v>
      </c>
      <c r="D11" s="18">
        <v>4.0802000000000005E-2</v>
      </c>
      <c r="E11" s="19">
        <v>4.0802000000000005E-2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441</v>
      </c>
      <c r="C12" s="17" t="s">
        <v>213</v>
      </c>
      <c r="D12" s="18">
        <v>5.8635999999999994E-2</v>
      </c>
      <c r="E12" s="19">
        <v>5.8635999999999994E-2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442</v>
      </c>
      <c r="C13" s="17" t="s">
        <v>214</v>
      </c>
      <c r="D13" s="18">
        <v>1.2331790000000002</v>
      </c>
      <c r="E13" s="19">
        <v>1.2331790000000002</v>
      </c>
      <c r="F13" s="19">
        <f t="shared" si="0"/>
        <v>9.8514400000000002E-2</v>
      </c>
      <c r="G13" s="19">
        <v>0</v>
      </c>
      <c r="H13" s="19">
        <v>9.8514400000000002E-2</v>
      </c>
      <c r="I13" s="20">
        <f t="shared" si="1"/>
        <v>0</v>
      </c>
      <c r="J13" s="21">
        <f t="shared" si="2"/>
        <v>7.9886537153162671E-2</v>
      </c>
      <c r="K13" s="4"/>
    </row>
    <row r="14" spans="1:11" x14ac:dyDescent="0.25">
      <c r="A14" s="15"/>
      <c r="B14" s="16">
        <v>443</v>
      </c>
      <c r="C14" s="17" t="s">
        <v>215</v>
      </c>
      <c r="D14" s="18">
        <v>5.9177999999999994E-2</v>
      </c>
      <c r="E14" s="19">
        <v>5.9177999999999994E-2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444</v>
      </c>
      <c r="C15" s="17" t="s">
        <v>216</v>
      </c>
      <c r="D15" s="18">
        <v>3.7757959999999997</v>
      </c>
      <c r="E15" s="19">
        <v>3.7757959999999997</v>
      </c>
      <c r="F15" s="19">
        <f t="shared" si="0"/>
        <v>1.9741379999999999E-2</v>
      </c>
      <c r="G15" s="19">
        <v>0</v>
      </c>
      <c r="H15" s="19">
        <v>1.9741379999999999E-2</v>
      </c>
      <c r="I15" s="20">
        <f t="shared" si="1"/>
        <v>0</v>
      </c>
      <c r="J15" s="21">
        <f t="shared" si="2"/>
        <v>5.2284021700324916E-3</v>
      </c>
      <c r="K15" s="4"/>
    </row>
    <row r="16" spans="1:11" x14ac:dyDescent="0.25">
      <c r="A16" s="15"/>
      <c r="B16" s="16">
        <v>445</v>
      </c>
      <c r="C16" s="17" t="s">
        <v>217</v>
      </c>
      <c r="D16" s="18">
        <v>6.9842839999999997</v>
      </c>
      <c r="E16" s="19">
        <v>6.4901750000000007</v>
      </c>
      <c r="F16" s="19">
        <f t="shared" si="0"/>
        <v>0.33722041999999997</v>
      </c>
      <c r="G16" s="19">
        <v>0</v>
      </c>
      <c r="H16" s="19">
        <v>0.33722041999999997</v>
      </c>
      <c r="I16" s="20">
        <f t="shared" si="1"/>
        <v>0</v>
      </c>
      <c r="J16" s="21">
        <f t="shared" si="2"/>
        <v>5.1958602040777006E-2</v>
      </c>
      <c r="K16" s="4"/>
    </row>
    <row r="17" spans="1:11" x14ac:dyDescent="0.25">
      <c r="A17" s="15"/>
      <c r="B17" s="16">
        <v>446</v>
      </c>
      <c r="C17" s="17" t="s">
        <v>218</v>
      </c>
      <c r="D17" s="18">
        <v>1.1891499999999999</v>
      </c>
      <c r="E17" s="19">
        <v>1.1528579999999999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447</v>
      </c>
      <c r="C18" s="17" t="s">
        <v>219</v>
      </c>
      <c r="D18" s="18">
        <v>0.18534100000000001</v>
      </c>
      <c r="E18" s="19">
        <v>0.18534100000000001</v>
      </c>
      <c r="F18" s="19">
        <f t="shared" si="0"/>
        <v>1.90395E-3</v>
      </c>
      <c r="G18" s="19">
        <v>0</v>
      </c>
      <c r="H18" s="19">
        <v>1.90395E-3</v>
      </c>
      <c r="I18" s="20">
        <f t="shared" si="1"/>
        <v>0</v>
      </c>
      <c r="J18" s="21">
        <f t="shared" si="2"/>
        <v>1.027268656152713E-2</v>
      </c>
      <c r="K18" s="4"/>
    </row>
    <row r="19" spans="1:11" x14ac:dyDescent="0.25">
      <c r="A19" s="15"/>
      <c r="B19" s="16">
        <v>448</v>
      </c>
      <c r="C19" s="17" t="s">
        <v>220</v>
      </c>
      <c r="D19" s="18">
        <v>2.6794449999999994</v>
      </c>
      <c r="E19" s="19">
        <v>2.9255950000000004</v>
      </c>
      <c r="F19" s="19">
        <f t="shared" si="0"/>
        <v>0.15672758999999997</v>
      </c>
      <c r="G19" s="19">
        <v>0</v>
      </c>
      <c r="H19" s="19">
        <v>0.15672758999999997</v>
      </c>
      <c r="I19" s="20">
        <f t="shared" si="1"/>
        <v>0</v>
      </c>
      <c r="J19" s="21">
        <f t="shared" si="2"/>
        <v>5.3571184664999751E-2</v>
      </c>
      <c r="K19" s="4"/>
    </row>
    <row r="20" spans="1:11" x14ac:dyDescent="0.25">
      <c r="A20" s="15"/>
      <c r="B20" s="16">
        <v>449</v>
      </c>
      <c r="C20" s="17" t="s">
        <v>221</v>
      </c>
      <c r="D20" s="18">
        <v>1.1697839999999999</v>
      </c>
      <c r="E20" s="19">
        <v>1.1697839999999999</v>
      </c>
      <c r="F20" s="19">
        <f t="shared" si="0"/>
        <v>6.3689499999999996E-2</v>
      </c>
      <c r="G20" s="19">
        <v>0</v>
      </c>
      <c r="H20" s="19">
        <v>6.3689499999999996E-2</v>
      </c>
      <c r="I20" s="20">
        <f t="shared" si="1"/>
        <v>0</v>
      </c>
      <c r="J20" s="21">
        <f t="shared" si="2"/>
        <v>5.4445521566374645E-2</v>
      </c>
      <c r="K20" s="4"/>
    </row>
    <row r="21" spans="1:11" x14ac:dyDescent="0.25">
      <c r="A21" s="15"/>
      <c r="B21" s="16">
        <v>450</v>
      </c>
      <c r="C21" s="17" t="s">
        <v>222</v>
      </c>
      <c r="D21" s="18">
        <v>0.54825500000000005</v>
      </c>
      <c r="E21" s="19">
        <v>0.54825500000000005</v>
      </c>
      <c r="F21" s="19">
        <f t="shared" si="0"/>
        <v>1.7304629999999998E-2</v>
      </c>
      <c r="G21" s="19">
        <v>0</v>
      </c>
      <c r="H21" s="19">
        <v>1.7304629999999998E-2</v>
      </c>
      <c r="I21" s="20">
        <f t="shared" si="1"/>
        <v>0</v>
      </c>
      <c r="J21" s="21">
        <f t="shared" si="2"/>
        <v>3.1563104759646507E-2</v>
      </c>
      <c r="K21" s="4"/>
    </row>
    <row r="22" spans="1:11" x14ac:dyDescent="0.25">
      <c r="A22" s="15"/>
      <c r="B22" s="16">
        <v>451</v>
      </c>
      <c r="C22" s="17" t="s">
        <v>223</v>
      </c>
      <c r="D22" s="18">
        <v>2.8020929999999997</v>
      </c>
      <c r="E22" s="19">
        <v>3.1578259999999991</v>
      </c>
      <c r="F22" s="19">
        <f t="shared" si="0"/>
        <v>0.21825779000000001</v>
      </c>
      <c r="G22" s="19">
        <v>0</v>
      </c>
      <c r="H22" s="19">
        <v>0.21825779000000001</v>
      </c>
      <c r="I22" s="20">
        <f t="shared" si="1"/>
        <v>0</v>
      </c>
      <c r="J22" s="21">
        <f t="shared" si="2"/>
        <v>6.9116471268524632E-2</v>
      </c>
      <c r="K22" s="4"/>
    </row>
    <row r="23" spans="1:11" x14ac:dyDescent="0.25">
      <c r="A23" s="15"/>
      <c r="B23" s="16">
        <v>452</v>
      </c>
      <c r="C23" s="17" t="s">
        <v>224</v>
      </c>
      <c r="D23" s="18">
        <v>1.72671</v>
      </c>
      <c r="E23" s="19">
        <v>1.7314599999999998</v>
      </c>
      <c r="F23" s="19">
        <f t="shared" si="0"/>
        <v>0.17220825999999997</v>
      </c>
      <c r="G23" s="19">
        <v>0</v>
      </c>
      <c r="H23" s="19">
        <v>0.17220825999999997</v>
      </c>
      <c r="I23" s="20">
        <f t="shared" si="1"/>
        <v>0</v>
      </c>
      <c r="J23" s="21">
        <f t="shared" si="2"/>
        <v>9.9458410820925686E-2</v>
      </c>
      <c r="K23" s="4"/>
    </row>
    <row r="24" spans="1:11" x14ac:dyDescent="0.25">
      <c r="A24" s="15"/>
      <c r="B24" s="16">
        <v>453</v>
      </c>
      <c r="C24" s="17" t="s">
        <v>225</v>
      </c>
      <c r="D24" s="18">
        <v>2.2882549999999999</v>
      </c>
      <c r="E24" s="19">
        <v>2.2882549999999999</v>
      </c>
      <c r="F24" s="19">
        <f t="shared" si="0"/>
        <v>0.14068424999999998</v>
      </c>
      <c r="G24" s="19">
        <v>0</v>
      </c>
      <c r="H24" s="19">
        <v>0.14068424999999998</v>
      </c>
      <c r="I24" s="20">
        <f t="shared" si="1"/>
        <v>0</v>
      </c>
      <c r="J24" s="21">
        <f t="shared" si="2"/>
        <v>6.1481019379396082E-2</v>
      </c>
      <c r="K24" s="4"/>
    </row>
    <row r="25" spans="1:11" x14ac:dyDescent="0.25">
      <c r="A25" s="15"/>
      <c r="B25" s="16">
        <v>454</v>
      </c>
      <c r="C25" s="17" t="s">
        <v>226</v>
      </c>
      <c r="D25" s="18">
        <v>3.9975379999999996</v>
      </c>
      <c r="E25" s="19">
        <v>3.9975379999999996</v>
      </c>
      <c r="F25" s="19">
        <f t="shared" si="0"/>
        <v>7.7258340000000009E-2</v>
      </c>
      <c r="G25" s="19">
        <v>0</v>
      </c>
      <c r="H25" s="19">
        <v>7.7258340000000009E-2</v>
      </c>
      <c r="I25" s="20">
        <f t="shared" si="1"/>
        <v>0</v>
      </c>
      <c r="J25" s="21">
        <f t="shared" si="2"/>
        <v>1.9326480448716189E-2</v>
      </c>
      <c r="K25" s="4"/>
    </row>
    <row r="26" spans="1:11" x14ac:dyDescent="0.25">
      <c r="A26" s="15"/>
      <c r="B26" s="16">
        <v>455</v>
      </c>
      <c r="C26" s="17" t="s">
        <v>227</v>
      </c>
      <c r="D26" s="18">
        <v>7.1594000000000005E-2</v>
      </c>
      <c r="E26" s="19">
        <v>7.1594000000000005E-2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</row>
    <row r="27" spans="1:11" x14ac:dyDescent="0.25">
      <c r="A27" s="15"/>
      <c r="B27" s="16">
        <v>456</v>
      </c>
      <c r="C27" s="17" t="s">
        <v>228</v>
      </c>
      <c r="D27" s="18">
        <v>3.1106000000000005E-2</v>
      </c>
      <c r="E27" s="19">
        <v>3.1106000000000005E-2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</row>
    <row r="28" spans="1:11" x14ac:dyDescent="0.25">
      <c r="A28" s="15"/>
      <c r="B28" s="16">
        <v>457</v>
      </c>
      <c r="C28" s="17" t="s">
        <v>229</v>
      </c>
      <c r="D28" s="18">
        <v>5.0630999999999995E-2</v>
      </c>
      <c r="E28" s="19">
        <v>1.0506310000000001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</row>
    <row r="29" spans="1:11" x14ac:dyDescent="0.25">
      <c r="A29" s="15"/>
      <c r="B29" s="16">
        <v>458</v>
      </c>
      <c r="C29" s="17" t="s">
        <v>230</v>
      </c>
      <c r="D29" s="18">
        <v>1.2096799999999996</v>
      </c>
      <c r="E29" s="19">
        <v>1.2096799999999996</v>
      </c>
      <c r="F29" s="19">
        <f t="shared" si="0"/>
        <v>3.8179580000000005E-2</v>
      </c>
      <c r="G29" s="19">
        <v>0</v>
      </c>
      <c r="H29" s="19">
        <v>3.8179580000000005E-2</v>
      </c>
      <c r="I29" s="20">
        <f t="shared" si="1"/>
        <v>0</v>
      </c>
      <c r="J29" s="21">
        <f t="shared" si="2"/>
        <v>3.1561718801666569E-2</v>
      </c>
      <c r="K29" s="4"/>
    </row>
    <row r="30" spans="1:11" x14ac:dyDescent="0.25">
      <c r="A30" s="15"/>
      <c r="B30" s="16">
        <v>459</v>
      </c>
      <c r="C30" s="17" t="s">
        <v>231</v>
      </c>
      <c r="D30" s="18">
        <v>1.288556</v>
      </c>
      <c r="E30" s="19">
        <v>3.0244980000000004</v>
      </c>
      <c r="F30" s="19">
        <f t="shared" si="0"/>
        <v>9.0639999999999998E-2</v>
      </c>
      <c r="G30" s="19">
        <v>0</v>
      </c>
      <c r="H30" s="19">
        <v>9.0639999999999998E-2</v>
      </c>
      <c r="I30" s="20">
        <f t="shared" si="1"/>
        <v>0</v>
      </c>
      <c r="J30" s="21">
        <f t="shared" si="2"/>
        <v>2.9968609666794287E-2</v>
      </c>
      <c r="K30" s="4"/>
    </row>
    <row r="31" spans="1:11" x14ac:dyDescent="0.25">
      <c r="A31" s="15"/>
      <c r="B31" s="16">
        <v>460</v>
      </c>
      <c r="C31" s="17" t="s">
        <v>232</v>
      </c>
      <c r="D31" s="18">
        <v>2.7441E-2</v>
      </c>
      <c r="E31" s="19">
        <v>2.7441E-2</v>
      </c>
      <c r="F31" s="19">
        <f t="shared" si="0"/>
        <v>0</v>
      </c>
      <c r="G31" s="19">
        <v>0</v>
      </c>
      <c r="H31" s="19">
        <v>0</v>
      </c>
      <c r="I31" s="20">
        <f t="shared" si="1"/>
        <v>0</v>
      </c>
      <c r="J31" s="21">
        <f t="shared" si="2"/>
        <v>0</v>
      </c>
      <c r="K31" s="4"/>
    </row>
    <row r="32" spans="1:11" x14ac:dyDescent="0.25">
      <c r="A32" s="15"/>
      <c r="B32" s="16">
        <v>461</v>
      </c>
      <c r="C32" s="17" t="s">
        <v>233</v>
      </c>
      <c r="D32" s="18">
        <v>5.8344000000000014E-2</v>
      </c>
      <c r="E32" s="19">
        <v>5.8344000000000014E-2</v>
      </c>
      <c r="F32" s="19">
        <f t="shared" si="0"/>
        <v>0</v>
      </c>
      <c r="G32" s="19">
        <v>0</v>
      </c>
      <c r="H32" s="19">
        <v>0</v>
      </c>
      <c r="I32" s="20">
        <f t="shared" si="1"/>
        <v>0</v>
      </c>
      <c r="J32" s="21">
        <f t="shared" si="2"/>
        <v>0</v>
      </c>
      <c r="K32" s="4"/>
    </row>
    <row r="33" spans="1:11" x14ac:dyDescent="0.25">
      <c r="A33" s="15"/>
      <c r="B33" s="16">
        <v>462</v>
      </c>
      <c r="C33" s="17" t="s">
        <v>234</v>
      </c>
      <c r="D33" s="18">
        <v>3.5803919999999998</v>
      </c>
      <c r="E33" s="19">
        <v>1.3487870000000002</v>
      </c>
      <c r="F33" s="19">
        <f t="shared" si="0"/>
        <v>2.5154799999999998E-2</v>
      </c>
      <c r="G33" s="19">
        <v>0</v>
      </c>
      <c r="H33" s="19">
        <v>2.5154799999999998E-2</v>
      </c>
      <c r="I33" s="20">
        <f t="shared" si="1"/>
        <v>0</v>
      </c>
      <c r="J33" s="21">
        <f t="shared" si="2"/>
        <v>1.8649942503894235E-2</v>
      </c>
      <c r="K33" s="4"/>
    </row>
    <row r="34" spans="1:11" x14ac:dyDescent="0.25">
      <c r="A34" s="15"/>
      <c r="B34" s="16">
        <v>463</v>
      </c>
      <c r="C34" s="17" t="s">
        <v>235</v>
      </c>
      <c r="D34" s="18">
        <v>6.5721999999999989E-2</v>
      </c>
      <c r="E34" s="19">
        <v>6.5721999999999989E-2</v>
      </c>
      <c r="F34" s="19">
        <f t="shared" si="0"/>
        <v>0</v>
      </c>
      <c r="G34" s="19">
        <v>0</v>
      </c>
      <c r="H34" s="19">
        <v>0</v>
      </c>
      <c r="I34" s="20">
        <f t="shared" si="1"/>
        <v>0</v>
      </c>
      <c r="J34" s="21">
        <f t="shared" si="2"/>
        <v>0</v>
      </c>
      <c r="K34" s="4"/>
    </row>
    <row r="35" spans="1:11" x14ac:dyDescent="0.25">
      <c r="A35" s="15"/>
      <c r="B35" s="16">
        <v>464</v>
      </c>
      <c r="C35" s="17" t="s">
        <v>236</v>
      </c>
      <c r="D35" s="18">
        <v>3.1650000000000003E-3</v>
      </c>
      <c r="E35" s="19">
        <v>3.1650000000000003E-3</v>
      </c>
      <c r="F35" s="19">
        <f t="shared" si="0"/>
        <v>0</v>
      </c>
      <c r="G35" s="19">
        <v>0</v>
      </c>
      <c r="H35" s="19">
        <v>0</v>
      </c>
      <c r="I35" s="20">
        <f t="shared" si="1"/>
        <v>0</v>
      </c>
      <c r="J35" s="21">
        <f t="shared" si="2"/>
        <v>0</v>
      </c>
      <c r="K35" s="4"/>
    </row>
    <row r="36" spans="1:11" x14ac:dyDescent="0.25">
      <c r="A36" s="15"/>
      <c r="B36" s="16">
        <v>465</v>
      </c>
      <c r="C36" s="17" t="s">
        <v>237</v>
      </c>
      <c r="D36" s="18">
        <v>2.8205000000000001E-2</v>
      </c>
      <c r="E36" s="19">
        <v>2.8205000000000001E-2</v>
      </c>
      <c r="F36" s="19">
        <f t="shared" si="0"/>
        <v>0</v>
      </c>
      <c r="G36" s="19">
        <v>0</v>
      </c>
      <c r="H36" s="19">
        <v>0</v>
      </c>
      <c r="I36" s="20">
        <f t="shared" si="1"/>
        <v>0</v>
      </c>
      <c r="J36" s="21">
        <f t="shared" si="2"/>
        <v>0</v>
      </c>
      <c r="K36" s="4"/>
    </row>
    <row r="37" spans="1:11" ht="15.75" thickBot="1" x14ac:dyDescent="0.3">
      <c r="A37" s="39" t="s">
        <v>238</v>
      </c>
      <c r="B37" s="56"/>
      <c r="C37" s="41"/>
      <c r="D37" s="42">
        <v>5.9414330000000009</v>
      </c>
      <c r="E37" s="43">
        <v>14.600639000000006</v>
      </c>
      <c r="F37" s="43">
        <f t="shared" si="0"/>
        <v>1.5872000000000001E-2</v>
      </c>
      <c r="G37" s="43">
        <v>0</v>
      </c>
      <c r="H37" s="43">
        <v>1.5872000000000001E-2</v>
      </c>
      <c r="I37" s="44">
        <f t="shared" si="1"/>
        <v>0</v>
      </c>
      <c r="J37" s="45">
        <f t="shared" si="2"/>
        <v>1.0870757094946319E-3</v>
      </c>
      <c r="K37" s="4"/>
    </row>
    <row r="38" spans="1:11" x14ac:dyDescent="0.25">
      <c r="D38" s="5"/>
      <c r="E38" s="5"/>
      <c r="F38" s="5"/>
      <c r="G38" s="5"/>
      <c r="H38" s="5"/>
      <c r="I38" s="4"/>
      <c r="J38" s="4"/>
      <c r="K3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121</v>
      </c>
      <c r="B1" s="49" t="s">
        <v>79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1773</v>
      </c>
      <c r="L2" s="70" t="s">
        <v>1807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313.93598300000002</v>
      </c>
      <c r="E6" s="12">
        <f ca="1">SUM(E7:OFFSET(E7,50,0))</f>
        <v>325.05586599999998</v>
      </c>
      <c r="F6" s="12">
        <f ca="1">SUM(F7:OFFSET(F7,50,0))</f>
        <v>52.570407789999976</v>
      </c>
      <c r="G6" s="12">
        <f ca="1">SUM(G7:OFFSET(G7,50,0))</f>
        <v>0</v>
      </c>
      <c r="H6" s="12">
        <f ca="1">SUM(H7:OFFSET(H7,50,0))</f>
        <v>52.570407789999976</v>
      </c>
      <c r="I6" s="13">
        <f ca="1">IFERROR(G6/E6,0)</f>
        <v>0</v>
      </c>
      <c r="J6" s="14">
        <f ca="1">IFERROR(SUM(G6,H6)/E6,0)</f>
        <v>0.16172730071574828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12.70997</v>
      </c>
      <c r="E7" s="19">
        <v>6.6845829999999991</v>
      </c>
      <c r="F7" s="19">
        <f t="shared" ref="F7:F31" si="0">SUM(G7,H7)</f>
        <v>0.76306088000000005</v>
      </c>
      <c r="G7" s="19">
        <v>0</v>
      </c>
      <c r="H7" s="19">
        <v>0.76306088000000005</v>
      </c>
      <c r="I7" s="20">
        <f t="shared" ref="I7:I31" si="1">IFERROR(G7/E7,0)</f>
        <v>0</v>
      </c>
      <c r="J7" s="21">
        <f t="shared" ref="J7:J31" si="2">IFERROR(SUM(G7,H7)/E7,0)</f>
        <v>0.11415235325823618</v>
      </c>
      <c r="K7" s="4"/>
      <c r="L7" t="s">
        <v>275</v>
      </c>
      <c r="M7" s="5">
        <v>38.14190387999998</v>
      </c>
      <c r="N7" s="69">
        <v>0.79118800532562794</v>
      </c>
    </row>
    <row r="8" spans="1:14" x14ac:dyDescent="0.25">
      <c r="A8" s="15"/>
      <c r="B8" s="53">
        <v>2</v>
      </c>
      <c r="C8" s="17" t="s">
        <v>256</v>
      </c>
      <c r="D8" s="18">
        <v>1.6121999999999999</v>
      </c>
      <c r="E8" s="19">
        <v>1.8690229999999999</v>
      </c>
      <c r="F8" s="19">
        <f t="shared" si="0"/>
        <v>4.7199999999999998E-4</v>
      </c>
      <c r="G8" s="19">
        <v>0</v>
      </c>
      <c r="H8" s="19">
        <v>4.7199999999999998E-4</v>
      </c>
      <c r="I8" s="20">
        <f t="shared" si="1"/>
        <v>0</v>
      </c>
      <c r="J8" s="21">
        <f t="shared" si="2"/>
        <v>2.5253835827595487E-4</v>
      </c>
      <c r="K8" s="4"/>
      <c r="L8" t="s">
        <v>272</v>
      </c>
      <c r="M8" s="5">
        <v>0.13537948999999999</v>
      </c>
      <c r="N8" s="69">
        <v>0.22961437936210449</v>
      </c>
    </row>
    <row r="9" spans="1:14" x14ac:dyDescent="0.25">
      <c r="A9" s="15"/>
      <c r="B9" s="53">
        <v>3</v>
      </c>
      <c r="C9" s="17" t="s">
        <v>257</v>
      </c>
      <c r="D9" s="18">
        <v>7.8738490000000017</v>
      </c>
      <c r="E9" s="19">
        <v>7.7263290000000016</v>
      </c>
      <c r="F9" s="19">
        <f t="shared" si="0"/>
        <v>0.34793564000000005</v>
      </c>
      <c r="G9" s="19">
        <v>0</v>
      </c>
      <c r="H9" s="19">
        <v>0.34793564000000005</v>
      </c>
      <c r="I9" s="20">
        <f t="shared" si="1"/>
        <v>0</v>
      </c>
      <c r="J9" s="21">
        <f t="shared" si="2"/>
        <v>4.5032464964927063E-2</v>
      </c>
      <c r="K9" s="4"/>
      <c r="L9" t="s">
        <v>258</v>
      </c>
      <c r="M9" s="5">
        <v>0.74756273000000006</v>
      </c>
      <c r="N9" s="69">
        <v>0.20899066120773888</v>
      </c>
    </row>
    <row r="10" spans="1:14" x14ac:dyDescent="0.25">
      <c r="A10" s="15"/>
      <c r="B10" s="53">
        <v>4</v>
      </c>
      <c r="C10" s="17" t="s">
        <v>258</v>
      </c>
      <c r="D10" s="18">
        <v>7.354241</v>
      </c>
      <c r="E10" s="19">
        <v>3.5770149999999998</v>
      </c>
      <c r="F10" s="19">
        <f t="shared" si="0"/>
        <v>0.74756273000000006</v>
      </c>
      <c r="G10" s="19">
        <v>0</v>
      </c>
      <c r="H10" s="19">
        <v>0.74756273000000006</v>
      </c>
      <c r="I10" s="20">
        <f t="shared" si="1"/>
        <v>0</v>
      </c>
      <c r="J10" s="21">
        <f t="shared" si="2"/>
        <v>0.20899066120773888</v>
      </c>
      <c r="K10" s="4"/>
      <c r="L10" t="s">
        <v>268</v>
      </c>
      <c r="M10" s="5">
        <v>1.1737622299999999</v>
      </c>
      <c r="N10" s="69">
        <v>0.20352139583619067</v>
      </c>
    </row>
    <row r="11" spans="1:14" x14ac:dyDescent="0.25">
      <c r="A11" s="15"/>
      <c r="B11" s="53">
        <v>5</v>
      </c>
      <c r="C11" s="17" t="s">
        <v>259</v>
      </c>
      <c r="D11" s="18">
        <v>14.133350999999998</v>
      </c>
      <c r="E11" s="19">
        <v>15.848649000000004</v>
      </c>
      <c r="F11" s="19">
        <f t="shared" si="0"/>
        <v>1.0367978599999998</v>
      </c>
      <c r="G11" s="19">
        <v>0</v>
      </c>
      <c r="H11" s="19">
        <v>1.0367978599999998</v>
      </c>
      <c r="I11" s="20">
        <f t="shared" si="1"/>
        <v>0</v>
      </c>
      <c r="J11" s="21">
        <f t="shared" si="2"/>
        <v>6.5418690261863935E-2</v>
      </c>
      <c r="K11" s="4"/>
      <c r="L11" t="s">
        <v>267</v>
      </c>
      <c r="M11" s="5">
        <v>0.57151227000000004</v>
      </c>
      <c r="N11" s="69">
        <v>0.12935740513937374</v>
      </c>
    </row>
    <row r="12" spans="1:14" x14ac:dyDescent="0.25">
      <c r="A12" s="15"/>
      <c r="B12" s="53">
        <v>6</v>
      </c>
      <c r="C12" s="17" t="s">
        <v>260</v>
      </c>
      <c r="D12" s="18">
        <v>31.066151999999992</v>
      </c>
      <c r="E12" s="19">
        <v>25.033280000000001</v>
      </c>
      <c r="F12" s="19">
        <f t="shared" si="0"/>
        <v>2.2474294599999998</v>
      </c>
      <c r="G12" s="19">
        <v>0</v>
      </c>
      <c r="H12" s="19">
        <v>2.2474294599999998</v>
      </c>
      <c r="I12" s="20">
        <f t="shared" si="1"/>
        <v>0</v>
      </c>
      <c r="J12" s="21">
        <f t="shared" si="2"/>
        <v>8.9777666370527545E-2</v>
      </c>
      <c r="K12" s="4"/>
      <c r="L12" t="s">
        <v>255</v>
      </c>
      <c r="M12" s="5">
        <v>0.76306088000000005</v>
      </c>
      <c r="N12" s="69">
        <v>0.11415235325823618</v>
      </c>
    </row>
    <row r="13" spans="1:14" x14ac:dyDescent="0.25">
      <c r="A13" s="15"/>
      <c r="B13" s="53">
        <v>7</v>
      </c>
      <c r="C13" s="17" t="s">
        <v>261</v>
      </c>
      <c r="D13" s="18">
        <v>3.1650000000000003E-3</v>
      </c>
      <c r="E13" s="19">
        <v>3.1650000000000003E-3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277</v>
      </c>
      <c r="M13" s="5">
        <v>0.28240785000000002</v>
      </c>
      <c r="N13" s="69">
        <v>0.11384548807074349</v>
      </c>
    </row>
    <row r="14" spans="1:14" x14ac:dyDescent="0.25">
      <c r="A14" s="15"/>
      <c r="B14" s="53">
        <v>8</v>
      </c>
      <c r="C14" s="17" t="s">
        <v>262</v>
      </c>
      <c r="D14" s="18">
        <v>6.8296730000000005</v>
      </c>
      <c r="E14" s="19">
        <v>12.058156</v>
      </c>
      <c r="F14" s="19">
        <f t="shared" si="0"/>
        <v>0.37058342</v>
      </c>
      <c r="G14" s="19">
        <v>0</v>
      </c>
      <c r="H14" s="19">
        <v>0.37058342</v>
      </c>
      <c r="I14" s="20">
        <f t="shared" si="1"/>
        <v>0</v>
      </c>
      <c r="J14" s="21">
        <f t="shared" si="2"/>
        <v>3.0733009259458908E-2</v>
      </c>
      <c r="K14" s="4"/>
      <c r="L14" t="s">
        <v>265</v>
      </c>
      <c r="M14" s="5">
        <v>0.23858492000000003</v>
      </c>
      <c r="N14" s="69">
        <v>9.4683318649744844E-2</v>
      </c>
    </row>
    <row r="15" spans="1:14" x14ac:dyDescent="0.25">
      <c r="A15" s="15"/>
      <c r="B15" s="53">
        <v>9</v>
      </c>
      <c r="C15" s="17" t="s">
        <v>263</v>
      </c>
      <c r="D15" s="18">
        <v>6.7757590000000016</v>
      </c>
      <c r="E15" s="19">
        <v>6.6921620000000015</v>
      </c>
      <c r="F15" s="19">
        <f t="shared" si="0"/>
        <v>3.8845299999999999E-2</v>
      </c>
      <c r="G15" s="19">
        <v>0</v>
      </c>
      <c r="H15" s="19">
        <v>3.8845299999999999E-2</v>
      </c>
      <c r="I15" s="20">
        <f t="shared" si="1"/>
        <v>0</v>
      </c>
      <c r="J15" s="21">
        <f t="shared" si="2"/>
        <v>5.8045964816751281E-3</v>
      </c>
      <c r="K15" s="4"/>
      <c r="L15" t="s">
        <v>260</v>
      </c>
      <c r="M15" s="5">
        <v>2.2474294599999998</v>
      </c>
      <c r="N15" s="69">
        <v>8.9777666370527545E-2</v>
      </c>
    </row>
    <row r="16" spans="1:14" x14ac:dyDescent="0.25">
      <c r="A16" s="15"/>
      <c r="B16" s="53">
        <v>10</v>
      </c>
      <c r="C16" s="17" t="s">
        <v>264</v>
      </c>
      <c r="D16" s="18">
        <v>11.609330000000002</v>
      </c>
      <c r="E16" s="19">
        <v>14.307879000000002</v>
      </c>
      <c r="F16" s="19">
        <f t="shared" si="0"/>
        <v>0.21717055999999998</v>
      </c>
      <c r="G16" s="19">
        <v>0</v>
      </c>
      <c r="H16" s="19">
        <v>0.21717055999999998</v>
      </c>
      <c r="I16" s="20">
        <f t="shared" si="1"/>
        <v>0</v>
      </c>
      <c r="J16" s="21">
        <f t="shared" si="2"/>
        <v>1.5178389473380363E-2</v>
      </c>
      <c r="K16" s="4"/>
      <c r="L16" t="s">
        <v>274</v>
      </c>
      <c r="M16" s="5">
        <v>0.42622146999999999</v>
      </c>
      <c r="N16" s="69">
        <v>8.5017501313496127E-2</v>
      </c>
    </row>
    <row r="17" spans="1:14" x14ac:dyDescent="0.25">
      <c r="A17" s="15"/>
      <c r="B17" s="53">
        <v>11</v>
      </c>
      <c r="C17" s="17" t="s">
        <v>265</v>
      </c>
      <c r="D17" s="18">
        <v>2.7319439999999999</v>
      </c>
      <c r="E17" s="19">
        <v>2.5198199999999997</v>
      </c>
      <c r="F17" s="19">
        <f t="shared" si="0"/>
        <v>0.23858492000000003</v>
      </c>
      <c r="G17" s="19">
        <v>0</v>
      </c>
      <c r="H17" s="19">
        <v>0.23858492000000003</v>
      </c>
      <c r="I17" s="20">
        <f t="shared" si="1"/>
        <v>0</v>
      </c>
      <c r="J17" s="21">
        <f t="shared" si="2"/>
        <v>9.4683318649744844E-2</v>
      </c>
      <c r="K17" s="4"/>
      <c r="L17" t="s">
        <v>266</v>
      </c>
      <c r="M17" s="5">
        <v>1.5782051100000003</v>
      </c>
      <c r="N17" s="69">
        <v>8.1830037146941925E-2</v>
      </c>
    </row>
    <row r="18" spans="1:14" x14ac:dyDescent="0.25">
      <c r="A18" s="15"/>
      <c r="B18" s="53">
        <v>12</v>
      </c>
      <c r="C18" s="17" t="s">
        <v>266</v>
      </c>
      <c r="D18" s="18">
        <v>17.230760999999998</v>
      </c>
      <c r="E18" s="19">
        <v>19.286378999999997</v>
      </c>
      <c r="F18" s="19">
        <f t="shared" si="0"/>
        <v>1.5782051100000003</v>
      </c>
      <c r="G18" s="19">
        <v>0</v>
      </c>
      <c r="H18" s="19">
        <v>1.5782051100000003</v>
      </c>
      <c r="I18" s="20">
        <f t="shared" si="1"/>
        <v>0</v>
      </c>
      <c r="J18" s="21">
        <f t="shared" si="2"/>
        <v>8.1830037146941925E-2</v>
      </c>
      <c r="K18" s="4"/>
      <c r="L18" t="s">
        <v>273</v>
      </c>
      <c r="M18" s="5">
        <v>0.18209320000000004</v>
      </c>
      <c r="N18" s="69">
        <v>6.9840454052776973E-2</v>
      </c>
    </row>
    <row r="19" spans="1:14" x14ac:dyDescent="0.25">
      <c r="A19" s="15"/>
      <c r="B19" s="53">
        <v>13</v>
      </c>
      <c r="C19" s="17" t="s">
        <v>267</v>
      </c>
      <c r="D19" s="18">
        <v>4.0357370000000001</v>
      </c>
      <c r="E19" s="19">
        <v>4.4180869999999981</v>
      </c>
      <c r="F19" s="19">
        <f t="shared" si="0"/>
        <v>0.57151227000000004</v>
      </c>
      <c r="G19" s="19">
        <v>0</v>
      </c>
      <c r="H19" s="19">
        <v>0.57151227000000004</v>
      </c>
      <c r="I19" s="20">
        <f t="shared" si="1"/>
        <v>0</v>
      </c>
      <c r="J19" s="21">
        <f t="shared" si="2"/>
        <v>0.12935740513937374</v>
      </c>
      <c r="K19" s="4"/>
      <c r="L19" t="s">
        <v>259</v>
      </c>
      <c r="M19" s="5">
        <v>1.0367978599999998</v>
      </c>
      <c r="N19" s="69">
        <v>6.5418690261863935E-2</v>
      </c>
    </row>
    <row r="20" spans="1:14" x14ac:dyDescent="0.25">
      <c r="A20" s="15"/>
      <c r="B20" s="53">
        <v>14</v>
      </c>
      <c r="C20" s="17" t="s">
        <v>268</v>
      </c>
      <c r="D20" s="18">
        <v>5.3999189999999997</v>
      </c>
      <c r="E20" s="19">
        <v>5.7672670000000004</v>
      </c>
      <c r="F20" s="19">
        <f t="shared" si="0"/>
        <v>1.1737622299999999</v>
      </c>
      <c r="G20" s="19">
        <v>0</v>
      </c>
      <c r="H20" s="19">
        <v>1.1737622299999999</v>
      </c>
      <c r="I20" s="20">
        <f t="shared" si="1"/>
        <v>0</v>
      </c>
      <c r="J20" s="21">
        <f t="shared" si="2"/>
        <v>0.20352139583619067</v>
      </c>
      <c r="K20" s="4"/>
      <c r="L20" t="s">
        <v>276</v>
      </c>
      <c r="M20" s="5">
        <v>1.4703054499999997</v>
      </c>
      <c r="N20" s="69">
        <v>5.5135271034245412E-2</v>
      </c>
    </row>
    <row r="21" spans="1:14" x14ac:dyDescent="0.25">
      <c r="A21" s="15"/>
      <c r="B21" s="53">
        <v>15</v>
      </c>
      <c r="C21" s="17" t="s">
        <v>269</v>
      </c>
      <c r="D21" s="18">
        <v>49.419259000000004</v>
      </c>
      <c r="E21" s="19">
        <v>62.741706000000001</v>
      </c>
      <c r="F21" s="19">
        <f t="shared" si="0"/>
        <v>1.6148077999999999</v>
      </c>
      <c r="G21" s="19">
        <v>0</v>
      </c>
      <c r="H21" s="19">
        <v>1.6148077999999999</v>
      </c>
      <c r="I21" s="20">
        <f t="shared" si="1"/>
        <v>0</v>
      </c>
      <c r="J21" s="21">
        <f t="shared" si="2"/>
        <v>2.5737390691926675E-2</v>
      </c>
      <c r="K21" s="4"/>
      <c r="L21" t="s">
        <v>257</v>
      </c>
      <c r="M21" s="5">
        <v>0.34793564000000005</v>
      </c>
      <c r="N21" s="69">
        <v>4.5032464964927063E-2</v>
      </c>
    </row>
    <row r="22" spans="1:14" x14ac:dyDescent="0.25">
      <c r="A22" s="15"/>
      <c r="B22" s="53">
        <v>16</v>
      </c>
      <c r="C22" s="17" t="s">
        <v>270</v>
      </c>
      <c r="D22" s="18">
        <v>16.848042</v>
      </c>
      <c r="E22" s="19">
        <v>16.852441999999996</v>
      </c>
      <c r="F22" s="19">
        <f t="shared" si="0"/>
        <v>0.20370440000000001</v>
      </c>
      <c r="G22" s="19">
        <v>0</v>
      </c>
      <c r="H22" s="19">
        <v>0.20370440000000001</v>
      </c>
      <c r="I22" s="20">
        <f t="shared" si="1"/>
        <v>0</v>
      </c>
      <c r="J22" s="21">
        <f t="shared" si="2"/>
        <v>1.208753010394577E-2</v>
      </c>
      <c r="K22" s="4"/>
      <c r="L22" t="s">
        <v>279</v>
      </c>
      <c r="M22" s="5">
        <v>0.67386339000000017</v>
      </c>
      <c r="N22" s="69">
        <v>4.164909396401445E-2</v>
      </c>
    </row>
    <row r="23" spans="1:14" x14ac:dyDescent="0.25">
      <c r="A23" s="15"/>
      <c r="B23" s="53">
        <v>17</v>
      </c>
      <c r="C23" s="17" t="s">
        <v>271</v>
      </c>
      <c r="D23" s="18">
        <v>16.045925000000004</v>
      </c>
      <c r="E23" s="19">
        <v>16.054925000000004</v>
      </c>
      <c r="F23" s="19">
        <f t="shared" si="0"/>
        <v>7.7258340000000009E-2</v>
      </c>
      <c r="G23" s="19">
        <v>0</v>
      </c>
      <c r="H23" s="19">
        <v>7.7258340000000009E-2</v>
      </c>
      <c r="I23" s="20">
        <f t="shared" si="1"/>
        <v>0</v>
      </c>
      <c r="J23" s="21">
        <f t="shared" si="2"/>
        <v>4.8121271198713162E-3</v>
      </c>
      <c r="K23" s="4"/>
      <c r="L23" t="s">
        <v>262</v>
      </c>
      <c r="M23" s="5">
        <v>0.37058342</v>
      </c>
      <c r="N23" s="69">
        <v>3.0733009259458908E-2</v>
      </c>
    </row>
    <row r="24" spans="1:14" x14ac:dyDescent="0.25">
      <c r="A24" s="15"/>
      <c r="B24" s="53">
        <v>18</v>
      </c>
      <c r="C24" s="17" t="s">
        <v>272</v>
      </c>
      <c r="D24" s="18">
        <v>1.8245259999999996</v>
      </c>
      <c r="E24" s="19">
        <v>0.58959499999999998</v>
      </c>
      <c r="F24" s="19">
        <f t="shared" si="0"/>
        <v>0.13537948999999999</v>
      </c>
      <c r="G24" s="19">
        <v>0</v>
      </c>
      <c r="H24" s="19">
        <v>0.13537948999999999</v>
      </c>
      <c r="I24" s="20">
        <f t="shared" si="1"/>
        <v>0</v>
      </c>
      <c r="J24" s="21">
        <f t="shared" si="2"/>
        <v>0.22961437936210449</v>
      </c>
      <c r="K24" s="4"/>
      <c r="L24" t="s">
        <v>269</v>
      </c>
      <c r="M24" s="5">
        <v>1.6148077999999999</v>
      </c>
      <c r="N24" s="69">
        <v>2.5737390691926675E-2</v>
      </c>
    </row>
    <row r="25" spans="1:14" x14ac:dyDescent="0.25">
      <c r="A25" s="15"/>
      <c r="B25" s="53">
        <v>19</v>
      </c>
      <c r="C25" s="17" t="s">
        <v>273</v>
      </c>
      <c r="D25" s="18">
        <v>2.7956060000000003</v>
      </c>
      <c r="E25" s="19">
        <v>2.6072740000000003</v>
      </c>
      <c r="F25" s="19">
        <f t="shared" si="0"/>
        <v>0.18209320000000004</v>
      </c>
      <c r="G25" s="19">
        <v>0</v>
      </c>
      <c r="H25" s="19">
        <v>0.18209320000000004</v>
      </c>
      <c r="I25" s="20">
        <f t="shared" si="1"/>
        <v>0</v>
      </c>
      <c r="J25" s="21">
        <f t="shared" si="2"/>
        <v>6.9840454052776973E-2</v>
      </c>
      <c r="K25" s="4"/>
      <c r="L25" t="s">
        <v>278</v>
      </c>
      <c r="M25" s="5">
        <v>3.054014E-2</v>
      </c>
      <c r="N25" s="69">
        <v>1.6340460002707346E-2</v>
      </c>
    </row>
    <row r="26" spans="1:14" x14ac:dyDescent="0.25">
      <c r="A26" s="15"/>
      <c r="B26" s="53">
        <v>20</v>
      </c>
      <c r="C26" s="17" t="s">
        <v>274</v>
      </c>
      <c r="D26" s="18">
        <v>6.9331600000000009</v>
      </c>
      <c r="E26" s="19">
        <v>5.0133379999999992</v>
      </c>
      <c r="F26" s="19">
        <f t="shared" si="0"/>
        <v>0.42622146999999999</v>
      </c>
      <c r="G26" s="19">
        <v>0</v>
      </c>
      <c r="H26" s="19">
        <v>0.42622146999999999</v>
      </c>
      <c r="I26" s="20">
        <f t="shared" si="1"/>
        <v>0</v>
      </c>
      <c r="J26" s="21">
        <f t="shared" si="2"/>
        <v>8.5017501313496127E-2</v>
      </c>
      <c r="K26" s="4"/>
      <c r="L26" t="s">
        <v>264</v>
      </c>
      <c r="M26" s="5">
        <v>0.21717055999999998</v>
      </c>
      <c r="N26" s="69">
        <v>1.5178389473380363E-2</v>
      </c>
    </row>
    <row r="27" spans="1:14" x14ac:dyDescent="0.25">
      <c r="A27" s="15"/>
      <c r="B27" s="53">
        <v>21</v>
      </c>
      <c r="C27" s="17" t="s">
        <v>275</v>
      </c>
      <c r="D27" s="18">
        <v>45.515120000000003</v>
      </c>
      <c r="E27" s="19">
        <v>48.208395000000003</v>
      </c>
      <c r="F27" s="19">
        <f t="shared" si="0"/>
        <v>38.14190387999998</v>
      </c>
      <c r="G27" s="19">
        <v>0</v>
      </c>
      <c r="H27" s="19">
        <v>38.14190387999998</v>
      </c>
      <c r="I27" s="20">
        <f t="shared" si="1"/>
        <v>0</v>
      </c>
      <c r="J27" s="21">
        <f t="shared" si="2"/>
        <v>0.79118800532562794</v>
      </c>
      <c r="K27" s="4"/>
      <c r="L27" t="s">
        <v>270</v>
      </c>
      <c r="M27" s="5">
        <v>0.20370440000000001</v>
      </c>
      <c r="N27" s="69">
        <v>1.208753010394577E-2</v>
      </c>
    </row>
    <row r="28" spans="1:14" x14ac:dyDescent="0.25">
      <c r="A28" s="15"/>
      <c r="B28" s="53">
        <v>22</v>
      </c>
      <c r="C28" s="17" t="s">
        <v>276</v>
      </c>
      <c r="D28" s="18">
        <v>23.307748000000007</v>
      </c>
      <c r="E28" s="19">
        <v>26.667239000000002</v>
      </c>
      <c r="F28" s="19">
        <f t="shared" si="0"/>
        <v>1.4703054499999997</v>
      </c>
      <c r="G28" s="19">
        <v>0</v>
      </c>
      <c r="H28" s="19">
        <v>1.4703054499999997</v>
      </c>
      <c r="I28" s="20">
        <f t="shared" si="1"/>
        <v>0</v>
      </c>
      <c r="J28" s="21">
        <f t="shared" si="2"/>
        <v>5.5135271034245412E-2</v>
      </c>
      <c r="K28" s="4"/>
      <c r="L28" t="s">
        <v>263</v>
      </c>
      <c r="M28" s="5">
        <v>3.8845299999999999E-2</v>
      </c>
      <c r="N28" s="69">
        <v>5.8045964816751281E-3</v>
      </c>
    </row>
    <row r="29" spans="1:14" x14ac:dyDescent="0.25">
      <c r="A29" s="15"/>
      <c r="B29" s="53">
        <v>23</v>
      </c>
      <c r="C29" s="17" t="s">
        <v>277</v>
      </c>
      <c r="D29" s="18">
        <v>1.575466</v>
      </c>
      <c r="E29" s="19">
        <v>2.4806240000000002</v>
      </c>
      <c r="F29" s="19">
        <f t="shared" si="0"/>
        <v>0.28240785000000002</v>
      </c>
      <c r="G29" s="19">
        <v>0</v>
      </c>
      <c r="H29" s="19">
        <v>0.28240785000000002</v>
      </c>
      <c r="I29" s="20">
        <f t="shared" si="1"/>
        <v>0</v>
      </c>
      <c r="J29" s="21">
        <f t="shared" si="2"/>
        <v>0.11384548807074349</v>
      </c>
      <c r="K29" s="4"/>
      <c r="L29" t="s">
        <v>271</v>
      </c>
      <c r="M29" s="5">
        <v>7.7258340000000009E-2</v>
      </c>
      <c r="N29" s="69">
        <v>4.8121271198713162E-3</v>
      </c>
    </row>
    <row r="30" spans="1:14" x14ac:dyDescent="0.25">
      <c r="A30" s="15"/>
      <c r="B30" s="53">
        <v>24</v>
      </c>
      <c r="C30" s="17" t="s">
        <v>278</v>
      </c>
      <c r="D30" s="18">
        <v>1.868989</v>
      </c>
      <c r="E30" s="19">
        <v>1.868989</v>
      </c>
      <c r="F30" s="19">
        <f t="shared" si="0"/>
        <v>3.054014E-2</v>
      </c>
      <c r="G30" s="19">
        <v>0</v>
      </c>
      <c r="H30" s="19">
        <v>3.054014E-2</v>
      </c>
      <c r="I30" s="20">
        <f t="shared" si="1"/>
        <v>0</v>
      </c>
      <c r="J30" s="21">
        <f t="shared" si="2"/>
        <v>1.6340460002707346E-2</v>
      </c>
      <c r="K30" s="4"/>
      <c r="L30" t="s">
        <v>256</v>
      </c>
      <c r="M30" s="5">
        <v>4.7199999999999998E-4</v>
      </c>
      <c r="N30" s="69">
        <v>2.5253835827595487E-4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18.436090999999998</v>
      </c>
      <c r="E31" s="26">
        <v>16.179545000000001</v>
      </c>
      <c r="F31" s="26">
        <f t="shared" si="0"/>
        <v>0.67386339000000017</v>
      </c>
      <c r="G31" s="26">
        <v>0</v>
      </c>
      <c r="H31" s="26">
        <v>0.67386339000000017</v>
      </c>
      <c r="I31" s="27">
        <f t="shared" si="1"/>
        <v>0</v>
      </c>
      <c r="J31" s="28">
        <f t="shared" si="2"/>
        <v>4.164909396401445E-2</v>
      </c>
      <c r="K31" s="4"/>
      <c r="L31" t="s">
        <v>261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A26" sqref="A26:D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8" width="0" hidden="1" customWidth="1"/>
  </cols>
  <sheetData>
    <row r="1" spans="1:11" ht="15.75" x14ac:dyDescent="0.25">
      <c r="A1" s="48">
        <v>121</v>
      </c>
      <c r="B1" s="47" t="s">
        <v>79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1774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313.93598300000002</v>
      </c>
      <c r="E6" s="12">
        <v>325.05586599999998</v>
      </c>
      <c r="F6" s="12">
        <v>52.570407789999976</v>
      </c>
      <c r="G6" s="12">
        <v>0</v>
      </c>
      <c r="H6" s="12">
        <v>52.570407789999976</v>
      </c>
      <c r="I6" s="13">
        <v>0</v>
      </c>
      <c r="J6" s="14">
        <v>0.16172730071574828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157.22365900000003</v>
      </c>
      <c r="E7" s="36">
        <f ca="1">SUM(E8:OFFSET(E6,MATCH("PROYECTOS",$A$8:$A$50,0),0))</f>
        <v>158.71942799999999</v>
      </c>
      <c r="F7" s="36">
        <f ca="1">SUM(F8:OFFSET(F6,MATCH("PROYECTOS",$A$8:$A$50,0),0))</f>
        <v>51.861250539999993</v>
      </c>
      <c r="G7" s="36">
        <f ca="1">SUM(G8:OFFSET(G6,MATCH("PROYECTOS",$A$8:$A$50,0),0))</f>
        <v>0</v>
      </c>
      <c r="H7" s="36">
        <f ca="1">SUM(H8:OFFSET(H6,MATCH("PROYECTOS",$A$8:$A$50,0),0))</f>
        <v>51.861250539999993</v>
      </c>
      <c r="I7" s="37">
        <f ca="1">IFERROR(G7/E7,0)</f>
        <v>0</v>
      </c>
      <c r="J7" s="38">
        <f ca="1">IFERROR(SUM(G7,H7)/E7,0)</f>
        <v>0.32674796774091192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40.598482000000004</v>
      </c>
      <c r="E8" s="19">
        <v>41.120975999999999</v>
      </c>
      <c r="F8" s="19">
        <f t="shared" ref="F8:F14" si="0">SUM(G8,H8)</f>
        <v>1.9738554400000001</v>
      </c>
      <c r="G8" s="19">
        <v>0</v>
      </c>
      <c r="H8" s="19">
        <v>1.9738554400000001</v>
      </c>
      <c r="I8" s="20">
        <f t="shared" ref="I8:I15" si="1">IFERROR(G8/E8,0)</f>
        <v>0</v>
      </c>
      <c r="J8" s="21">
        <f t="shared" ref="J8:J15" si="2">IFERROR(SUM(G8,H8)/E8,0)</f>
        <v>4.8001181684014509E-2</v>
      </c>
      <c r="K8" s="4"/>
    </row>
    <row r="9" spans="1:11" ht="51" x14ac:dyDescent="0.25">
      <c r="A9" s="15"/>
      <c r="B9" s="17">
        <v>3000629</v>
      </c>
      <c r="C9" s="17" t="s">
        <v>1776</v>
      </c>
      <c r="D9" s="18">
        <v>5.111664000000002</v>
      </c>
      <c r="E9" s="19">
        <v>5.1116640000000029</v>
      </c>
      <c r="F9" s="19">
        <f t="shared" si="0"/>
        <v>0.33441279999999995</v>
      </c>
      <c r="G9" s="19">
        <v>0</v>
      </c>
      <c r="H9" s="19">
        <v>0.33441279999999995</v>
      </c>
      <c r="I9" s="20">
        <f t="shared" si="1"/>
        <v>0</v>
      </c>
      <c r="J9" s="21">
        <f t="shared" si="2"/>
        <v>6.5421514403137565E-2</v>
      </c>
      <c r="K9" s="4"/>
    </row>
    <row r="10" spans="1:11" ht="25.5" x14ac:dyDescent="0.25">
      <c r="A10" s="15"/>
      <c r="B10" s="17">
        <v>3000630</v>
      </c>
      <c r="C10" s="17" t="s">
        <v>1777</v>
      </c>
      <c r="D10" s="18">
        <v>24.213850999999995</v>
      </c>
      <c r="E10" s="19">
        <v>23.942654999999991</v>
      </c>
      <c r="F10" s="19">
        <f t="shared" si="0"/>
        <v>0.81286519000000002</v>
      </c>
      <c r="G10" s="19">
        <v>0</v>
      </c>
      <c r="H10" s="19">
        <v>0.81286519000000002</v>
      </c>
      <c r="I10" s="20">
        <f t="shared" si="1"/>
        <v>0</v>
      </c>
      <c r="J10" s="21">
        <f t="shared" si="2"/>
        <v>3.3950503400729796E-2</v>
      </c>
      <c r="K10" s="4"/>
    </row>
    <row r="11" spans="1:11" ht="38.25" x14ac:dyDescent="0.25">
      <c r="A11" s="15"/>
      <c r="B11" s="17">
        <v>3000632</v>
      </c>
      <c r="C11" s="17" t="s">
        <v>1778</v>
      </c>
      <c r="D11" s="18">
        <v>72.793952000000019</v>
      </c>
      <c r="E11" s="19">
        <v>72.793952000000019</v>
      </c>
      <c r="F11" s="19">
        <f t="shared" si="0"/>
        <v>47.926294809999995</v>
      </c>
      <c r="G11" s="19">
        <v>0</v>
      </c>
      <c r="H11" s="19">
        <v>47.926294809999995</v>
      </c>
      <c r="I11" s="20">
        <f t="shared" si="1"/>
        <v>0</v>
      </c>
      <c r="J11" s="21">
        <f t="shared" si="2"/>
        <v>0.65838292183944047</v>
      </c>
      <c r="K11" s="4"/>
    </row>
    <row r="12" spans="1:11" ht="38.25" x14ac:dyDescent="0.25">
      <c r="A12" s="15"/>
      <c r="B12" s="17">
        <v>3000633</v>
      </c>
      <c r="C12" s="17" t="s">
        <v>1779</v>
      </c>
      <c r="D12" s="18">
        <v>5.4069299999999991</v>
      </c>
      <c r="E12" s="19">
        <v>5.4390859999999996</v>
      </c>
      <c r="F12" s="19">
        <f t="shared" si="0"/>
        <v>0.30131669999999994</v>
      </c>
      <c r="G12" s="19">
        <v>0</v>
      </c>
      <c r="H12" s="19">
        <v>0.30131669999999994</v>
      </c>
      <c r="I12" s="20">
        <f t="shared" si="1"/>
        <v>0</v>
      </c>
      <c r="J12" s="21">
        <f t="shared" si="2"/>
        <v>5.5398407011766307E-2</v>
      </c>
      <c r="K12" s="4"/>
    </row>
    <row r="13" spans="1:11" ht="51" x14ac:dyDescent="0.25">
      <c r="A13" s="15"/>
      <c r="B13" s="17">
        <v>3000634</v>
      </c>
      <c r="C13" s="17" t="s">
        <v>1780</v>
      </c>
      <c r="D13" s="18">
        <v>3.009744</v>
      </c>
      <c r="E13" s="19">
        <v>2.2784279999999999</v>
      </c>
      <c r="F13" s="19">
        <f t="shared" si="0"/>
        <v>4.7425469999999997E-2</v>
      </c>
      <c r="G13" s="19">
        <v>0</v>
      </c>
      <c r="H13" s="19">
        <v>4.7425469999999997E-2</v>
      </c>
      <c r="I13" s="20">
        <f t="shared" si="1"/>
        <v>0</v>
      </c>
      <c r="J13" s="21">
        <f t="shared" si="2"/>
        <v>2.0814996128909934E-2</v>
      </c>
      <c r="K13" s="4"/>
    </row>
    <row r="14" spans="1:11" ht="51" x14ac:dyDescent="0.25">
      <c r="A14" s="15"/>
      <c r="B14" s="17">
        <v>3000675</v>
      </c>
      <c r="C14" s="17" t="s">
        <v>1781</v>
      </c>
      <c r="D14" s="18">
        <v>6.0890359999999983</v>
      </c>
      <c r="E14" s="19">
        <v>8.0326669999999964</v>
      </c>
      <c r="F14" s="19">
        <f t="shared" si="0"/>
        <v>0.46508013000000004</v>
      </c>
      <c r="G14" s="19">
        <v>0</v>
      </c>
      <c r="H14" s="19">
        <v>0.46508013000000004</v>
      </c>
      <c r="I14" s="20">
        <f t="shared" si="1"/>
        <v>0</v>
      </c>
      <c r="J14" s="21">
        <f t="shared" si="2"/>
        <v>5.789859457637174E-2</v>
      </c>
      <c r="K14" s="4"/>
    </row>
    <row r="15" spans="1:11" ht="15.75" thickBot="1" x14ac:dyDescent="0.3">
      <c r="A15" s="39" t="s">
        <v>299</v>
      </c>
      <c r="B15" s="41"/>
      <c r="C15" s="41"/>
      <c r="D15" s="42">
        <f ca="1">OFFSET(D15,-MATCH("PROYECTOS",$A$8:$A$50,0)-1,0)-(OFFSET(D15,-MATCH("PROYECTOS",$A$8:$A$50,0),0))</f>
        <v>156.712324</v>
      </c>
      <c r="E15" s="43">
        <f t="shared" ref="E15:H15" ca="1" si="3">OFFSET(E15,-MATCH("PROYECTOS",$A$8:$A$50,0)-1,0)-(OFFSET(E15,-MATCH("PROYECTOS",$A$8:$A$50,0),0))</f>
        <v>166.33643799999999</v>
      </c>
      <c r="F15" s="43">
        <f t="shared" ca="1" si="3"/>
        <v>0.70915724999998275</v>
      </c>
      <c r="G15" s="43">
        <f t="shared" ca="1" si="3"/>
        <v>0</v>
      </c>
      <c r="H15" s="43">
        <f t="shared" ca="1" si="3"/>
        <v>0.70915724999998275</v>
      </c>
      <c r="I15" s="44">
        <f t="shared" ca="1" si="1"/>
        <v>0</v>
      </c>
      <c r="J15" s="45">
        <f t="shared" ca="1" si="2"/>
        <v>4.2633908632814582E-3</v>
      </c>
      <c r="K15" s="4"/>
    </row>
    <row r="16" spans="1:11" ht="15.75" thickBot="1" x14ac:dyDescent="0.3"/>
    <row r="17" spans="1:4" ht="15.75" thickBot="1" x14ac:dyDescent="0.3">
      <c r="A17" s="85" t="s">
        <v>321</v>
      </c>
      <c r="B17" s="86"/>
      <c r="C17" s="86"/>
      <c r="D17" s="87"/>
    </row>
    <row r="18" spans="1:4" ht="15.75" thickBot="1" x14ac:dyDescent="0.3">
      <c r="A18" s="1" t="s">
        <v>1808</v>
      </c>
    </row>
    <row r="19" spans="1:4" ht="45" customHeight="1" x14ac:dyDescent="0.25">
      <c r="A19" s="78" t="s">
        <v>323</v>
      </c>
      <c r="B19" s="79"/>
      <c r="C19" s="79"/>
      <c r="D19" s="90" t="s">
        <v>324</v>
      </c>
    </row>
    <row r="20" spans="1:4" ht="15.75" thickBot="1" x14ac:dyDescent="0.3">
      <c r="A20" s="88"/>
      <c r="B20" s="89"/>
      <c r="C20" s="89"/>
      <c r="D20" s="91"/>
    </row>
    <row r="21" spans="1:4" x14ac:dyDescent="0.25">
      <c r="A21" s="15"/>
      <c r="B21" s="17">
        <v>3000001</v>
      </c>
      <c r="C21" s="17" t="s">
        <v>281</v>
      </c>
      <c r="D21" s="21">
        <v>4.8001181684014509E-2</v>
      </c>
    </row>
    <row r="22" spans="1:4" ht="51" x14ac:dyDescent="0.25">
      <c r="A22" s="15"/>
      <c r="B22" s="17">
        <v>3000629</v>
      </c>
      <c r="C22" s="17" t="s">
        <v>1776</v>
      </c>
      <c r="D22" s="21">
        <v>6.5421514403137565E-2</v>
      </c>
    </row>
    <row r="23" spans="1:4" ht="25.5" x14ac:dyDescent="0.25">
      <c r="A23" s="15"/>
      <c r="B23" s="17">
        <v>3000630</v>
      </c>
      <c r="C23" s="17" t="s">
        <v>1777</v>
      </c>
      <c r="D23" s="21">
        <v>3.3950503400729796E-2</v>
      </c>
    </row>
    <row r="24" spans="1:4" ht="38.25" x14ac:dyDescent="0.25">
      <c r="A24" s="15"/>
      <c r="B24" s="17">
        <v>3000633</v>
      </c>
      <c r="C24" s="17" t="s">
        <v>1779</v>
      </c>
      <c r="D24" s="21">
        <v>5.5398407011766307E-2</v>
      </c>
    </row>
    <row r="25" spans="1:4" ht="51" x14ac:dyDescent="0.25">
      <c r="A25" s="15"/>
      <c r="B25" s="17">
        <v>3000634</v>
      </c>
      <c r="C25" s="17" t="s">
        <v>1780</v>
      </c>
      <c r="D25" s="21">
        <v>2.0814996128909934E-2</v>
      </c>
    </row>
    <row r="26" spans="1:4" ht="51.75" thickBot="1" x14ac:dyDescent="0.3">
      <c r="A26" s="22"/>
      <c r="B26" s="24">
        <v>3000675</v>
      </c>
      <c r="C26" s="24" t="s">
        <v>1781</v>
      </c>
      <c r="D26" s="28">
        <v>5.789859457637174E-2</v>
      </c>
    </row>
  </sheetData>
  <mergeCells count="10">
    <mergeCell ref="A17:D17"/>
    <mergeCell ref="A19:C20"/>
    <mergeCell ref="D19:D20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121</v>
      </c>
      <c r="B1" s="47" t="s">
        <v>79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1775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313.93598300000002</v>
      </c>
      <c r="I6" s="12">
        <v>325.05586599999998</v>
      </c>
      <c r="J6" s="12">
        <v>52.570407789999976</v>
      </c>
      <c r="K6" s="12">
        <v>0</v>
      </c>
      <c r="L6" s="12">
        <v>52.570407789999976</v>
      </c>
      <c r="M6" s="13">
        <v>0</v>
      </c>
      <c r="N6" s="14">
        <v>0.16172730071574828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157.223659</v>
      </c>
      <c r="I7" s="36">
        <f ca="1">SUM(I8:OFFSET(I6,MATCH("PROYECTOS",$A$8:$A$50,0),0))</f>
        <v>158.71942799999999</v>
      </c>
      <c r="J7" s="36">
        <f ca="1">SUM(J8:OFFSET(J6,MATCH("PROYECTOS",$A$8:$A$50,0),0))</f>
        <v>51.86125054</v>
      </c>
      <c r="K7" s="36">
        <f ca="1">SUM(K8:OFFSET(K6,MATCH("PROYECTOS",$A$8:$A$50,0),0))</f>
        <v>0</v>
      </c>
      <c r="L7" s="36">
        <f ca="1">SUM(L8:OFFSET(L6,MATCH("PROYECTOS",$A$8:$A$50,0),0))</f>
        <v>51.86125054</v>
      </c>
      <c r="M7" s="37">
        <f ca="1">IFERROR(K7/I7,0)</f>
        <v>0</v>
      </c>
      <c r="N7" s="38">
        <f ca="1">IFERROR(SUM(K7,L7)/I7,0)</f>
        <v>0.32674796774091197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40.598482000000011</v>
      </c>
      <c r="I8" s="19">
        <v>41.120975999999999</v>
      </c>
      <c r="J8" s="19">
        <f t="shared" ref="J8:J28" si="0">SUM(K8,L8)</f>
        <v>1.9738554400000001</v>
      </c>
      <c r="K8" s="19">
        <v>0</v>
      </c>
      <c r="L8" s="19">
        <v>1.9738554400000001</v>
      </c>
      <c r="M8" s="20">
        <f t="shared" ref="M8:M29" si="1">IFERROR(K8/I8,0)</f>
        <v>0</v>
      </c>
      <c r="N8" s="21">
        <f t="shared" ref="N8:N29" si="2">IFERROR(SUM(K8,L8)/I8,0)</f>
        <v>4.8001181684014509E-2</v>
      </c>
      <c r="O8" s="68">
        <v>3.2691962299999999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5000461</v>
      </c>
      <c r="C9" s="17" t="s">
        <v>1782</v>
      </c>
      <c r="D9" s="66">
        <v>3000632</v>
      </c>
      <c r="E9" s="17" t="s">
        <v>1778</v>
      </c>
      <c r="F9" s="67">
        <v>24</v>
      </c>
      <c r="G9" s="17" t="s">
        <v>1391</v>
      </c>
      <c r="H9" s="18">
        <v>1.5</v>
      </c>
      <c r="I9" s="19">
        <v>1.5</v>
      </c>
      <c r="J9" s="19">
        <f t="shared" si="0"/>
        <v>1.046214E-2</v>
      </c>
      <c r="K9" s="19">
        <v>0</v>
      </c>
      <c r="L9" s="19">
        <v>1.046214E-2</v>
      </c>
      <c r="M9" s="20">
        <f t="shared" si="1"/>
        <v>0</v>
      </c>
      <c r="N9" s="21">
        <f t="shared" si="2"/>
        <v>6.97476E-3</v>
      </c>
      <c r="O9" s="68">
        <v>0.58713457999999996</v>
      </c>
      <c r="P9" s="19">
        <v>0</v>
      </c>
      <c r="Q9" s="21">
        <f t="shared" ref="Q9:Q28" si="3">IFERROR(P9/O9,0)</f>
        <v>0</v>
      </c>
    </row>
    <row r="10" spans="1:17" ht="25.5" x14ac:dyDescent="0.25">
      <c r="A10" s="15"/>
      <c r="B10" s="17">
        <v>5001216</v>
      </c>
      <c r="C10" s="17" t="s">
        <v>1783</v>
      </c>
      <c r="D10" s="66">
        <v>3000630</v>
      </c>
      <c r="E10" s="17" t="s">
        <v>1777</v>
      </c>
      <c r="F10" s="67">
        <v>60</v>
      </c>
      <c r="G10" s="17" t="s">
        <v>315</v>
      </c>
      <c r="H10" s="18">
        <v>0.44439899999999999</v>
      </c>
      <c r="I10" s="19">
        <v>0.44439899999999999</v>
      </c>
      <c r="J10" s="19">
        <f t="shared" si="0"/>
        <v>2.9045950000000001E-2</v>
      </c>
      <c r="K10" s="19">
        <v>0</v>
      </c>
      <c r="L10" s="19">
        <v>2.9045950000000001E-2</v>
      </c>
      <c r="M10" s="20">
        <f t="shared" si="1"/>
        <v>0</v>
      </c>
      <c r="N10" s="21">
        <f t="shared" si="2"/>
        <v>6.5360070567215503E-2</v>
      </c>
      <c r="O10" s="68">
        <v>7.1981950000000003E-2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5002255</v>
      </c>
      <c r="C11" s="17" t="s">
        <v>1784</v>
      </c>
      <c r="D11" s="66">
        <v>3000630</v>
      </c>
      <c r="E11" s="17" t="s">
        <v>1777</v>
      </c>
      <c r="F11" s="67">
        <v>18</v>
      </c>
      <c r="G11" s="17" t="s">
        <v>1139</v>
      </c>
      <c r="H11" s="18">
        <v>1.185675</v>
      </c>
      <c r="I11" s="19">
        <v>1.1521700000000001</v>
      </c>
      <c r="J11" s="19">
        <f t="shared" si="0"/>
        <v>3.529355E-2</v>
      </c>
      <c r="K11" s="19">
        <v>0</v>
      </c>
      <c r="L11" s="19">
        <v>3.529355E-2</v>
      </c>
      <c r="M11" s="20">
        <f t="shared" si="1"/>
        <v>0</v>
      </c>
      <c r="N11" s="21">
        <f t="shared" si="2"/>
        <v>3.0632241769877704E-2</v>
      </c>
      <c r="O11" s="68">
        <v>0.10409279999999999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5002622</v>
      </c>
      <c r="C12" s="17" t="s">
        <v>1785</v>
      </c>
      <c r="D12" s="66">
        <v>3000632</v>
      </c>
      <c r="E12" s="17" t="s">
        <v>1778</v>
      </c>
      <c r="F12" s="67">
        <v>18</v>
      </c>
      <c r="G12" s="17" t="s">
        <v>1139</v>
      </c>
      <c r="H12" s="18">
        <v>35</v>
      </c>
      <c r="I12" s="19">
        <v>35</v>
      </c>
      <c r="J12" s="19">
        <f t="shared" si="0"/>
        <v>35</v>
      </c>
      <c r="K12" s="19">
        <v>0</v>
      </c>
      <c r="L12" s="19">
        <v>35</v>
      </c>
      <c r="M12" s="20">
        <f t="shared" si="1"/>
        <v>0</v>
      </c>
      <c r="N12" s="21">
        <f t="shared" si="2"/>
        <v>1</v>
      </c>
      <c r="O12" s="68">
        <v>0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5004478</v>
      </c>
      <c r="C13" s="17" t="s">
        <v>1786</v>
      </c>
      <c r="D13" s="66">
        <v>3000629</v>
      </c>
      <c r="E13" s="17" t="s">
        <v>1776</v>
      </c>
      <c r="F13" s="67">
        <v>194</v>
      </c>
      <c r="G13" s="17" t="s">
        <v>1089</v>
      </c>
      <c r="H13" s="18">
        <v>2.1387179999999999</v>
      </c>
      <c r="I13" s="19">
        <v>2.3643179999999999</v>
      </c>
      <c r="J13" s="19">
        <f t="shared" si="0"/>
        <v>0.12303422</v>
      </c>
      <c r="K13" s="19">
        <v>0</v>
      </c>
      <c r="L13" s="19">
        <v>0.12303422</v>
      </c>
      <c r="M13" s="20">
        <f t="shared" si="1"/>
        <v>0</v>
      </c>
      <c r="N13" s="21">
        <f t="shared" si="2"/>
        <v>5.2037932291679884E-2</v>
      </c>
      <c r="O13" s="68">
        <v>0.16619203000000002</v>
      </c>
      <c r="P13" s="19">
        <v>35</v>
      </c>
      <c r="Q13" s="21">
        <f t="shared" si="3"/>
        <v>210.59975018055917</v>
      </c>
    </row>
    <row r="14" spans="1:17" ht="51" x14ac:dyDescent="0.25">
      <c r="A14" s="15"/>
      <c r="B14" s="17">
        <v>5004480</v>
      </c>
      <c r="C14" s="17" t="s">
        <v>1787</v>
      </c>
      <c r="D14" s="66">
        <v>3000629</v>
      </c>
      <c r="E14" s="17" t="s">
        <v>1776</v>
      </c>
      <c r="F14" s="67">
        <v>340</v>
      </c>
      <c r="G14" s="17" t="s">
        <v>1801</v>
      </c>
      <c r="H14" s="18">
        <v>2.9729459999999999</v>
      </c>
      <c r="I14" s="19">
        <v>2.7473460000000003</v>
      </c>
      <c r="J14" s="19">
        <f t="shared" si="0"/>
        <v>0.21137858000000001</v>
      </c>
      <c r="K14" s="19">
        <v>0</v>
      </c>
      <c r="L14" s="19">
        <v>0.21137858000000001</v>
      </c>
      <c r="M14" s="20">
        <f t="shared" si="1"/>
        <v>0</v>
      </c>
      <c r="N14" s="21">
        <f t="shared" si="2"/>
        <v>7.6939191496083859E-2</v>
      </c>
      <c r="O14" s="68">
        <v>0.27933831999999997</v>
      </c>
      <c r="P14" s="19">
        <v>76</v>
      </c>
      <c r="Q14" s="21">
        <f t="shared" si="3"/>
        <v>272.07151528655288</v>
      </c>
    </row>
    <row r="15" spans="1:17" ht="63.75" x14ac:dyDescent="0.25">
      <c r="A15" s="15"/>
      <c r="B15" s="17">
        <v>5004481</v>
      </c>
      <c r="C15" s="17" t="s">
        <v>1788</v>
      </c>
      <c r="D15" s="66">
        <v>3000630</v>
      </c>
      <c r="E15" s="17" t="s">
        <v>1777</v>
      </c>
      <c r="F15" s="67">
        <v>333</v>
      </c>
      <c r="G15" s="17" t="s">
        <v>1802</v>
      </c>
      <c r="H15" s="18">
        <v>5.3383879999999992</v>
      </c>
      <c r="I15" s="19">
        <v>5.0226239999999995</v>
      </c>
      <c r="J15" s="19">
        <f t="shared" si="0"/>
        <v>0.31983677999999999</v>
      </c>
      <c r="K15" s="19">
        <v>0</v>
      </c>
      <c r="L15" s="19">
        <v>0.31983677999999999</v>
      </c>
      <c r="M15" s="20">
        <f t="shared" si="1"/>
        <v>0</v>
      </c>
      <c r="N15" s="21">
        <f t="shared" si="2"/>
        <v>6.3679220264148781E-2</v>
      </c>
      <c r="O15" s="68">
        <v>0.34252877999999998</v>
      </c>
      <c r="P15" s="19">
        <v>0</v>
      </c>
      <c r="Q15" s="21">
        <f t="shared" si="3"/>
        <v>0</v>
      </c>
    </row>
    <row r="16" spans="1:17" ht="63.75" x14ac:dyDescent="0.25">
      <c r="A16" s="15"/>
      <c r="B16" s="17">
        <v>5004483</v>
      </c>
      <c r="C16" s="17" t="s">
        <v>1789</v>
      </c>
      <c r="D16" s="66">
        <v>3000630</v>
      </c>
      <c r="E16" s="17" t="s">
        <v>1777</v>
      </c>
      <c r="F16" s="67">
        <v>46</v>
      </c>
      <c r="G16" s="17" t="s">
        <v>768</v>
      </c>
      <c r="H16" s="18">
        <v>0.60266900000000012</v>
      </c>
      <c r="I16" s="19">
        <v>0.61766900000000013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2.1556000000000002E-2</v>
      </c>
      <c r="P16" s="19">
        <v>0</v>
      </c>
      <c r="Q16" s="21">
        <f t="shared" si="3"/>
        <v>0</v>
      </c>
    </row>
    <row r="17" spans="1:17" ht="76.5" x14ac:dyDescent="0.25">
      <c r="A17" s="15"/>
      <c r="B17" s="17">
        <v>5004485</v>
      </c>
      <c r="C17" s="17" t="s">
        <v>1790</v>
      </c>
      <c r="D17" s="66">
        <v>3000630</v>
      </c>
      <c r="E17" s="17" t="s">
        <v>1777</v>
      </c>
      <c r="F17" s="67">
        <v>132</v>
      </c>
      <c r="G17" s="17" t="s">
        <v>1803</v>
      </c>
      <c r="H17" s="18">
        <v>0.86283300000000018</v>
      </c>
      <c r="I17" s="19">
        <v>0.88783300000000009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3.3000000000000002E-2</v>
      </c>
      <c r="P17" s="19">
        <v>0</v>
      </c>
      <c r="Q17" s="21">
        <f t="shared" si="3"/>
        <v>0</v>
      </c>
    </row>
    <row r="18" spans="1:17" ht="89.25" x14ac:dyDescent="0.25">
      <c r="A18" s="15"/>
      <c r="B18" s="17">
        <v>5004486</v>
      </c>
      <c r="C18" s="17" t="s">
        <v>1791</v>
      </c>
      <c r="D18" s="66">
        <v>3000630</v>
      </c>
      <c r="E18" s="17" t="s">
        <v>1777</v>
      </c>
      <c r="F18" s="67">
        <v>103</v>
      </c>
      <c r="G18" s="17" t="s">
        <v>744</v>
      </c>
      <c r="H18" s="18">
        <v>2.2734840000000003</v>
      </c>
      <c r="I18" s="19">
        <v>2.3759200000000007</v>
      </c>
      <c r="J18" s="19">
        <f t="shared" si="0"/>
        <v>0.11350060999999999</v>
      </c>
      <c r="K18" s="19">
        <v>0</v>
      </c>
      <c r="L18" s="19">
        <v>0.11350060999999999</v>
      </c>
      <c r="M18" s="20">
        <f t="shared" si="1"/>
        <v>0</v>
      </c>
      <c r="N18" s="21">
        <f t="shared" si="2"/>
        <v>4.7771225462136753E-2</v>
      </c>
      <c r="O18" s="68">
        <v>0.20375267</v>
      </c>
      <c r="P18" s="19">
        <v>0</v>
      </c>
      <c r="Q18" s="21">
        <f t="shared" si="3"/>
        <v>0</v>
      </c>
    </row>
    <row r="19" spans="1:17" ht="63.75" x14ac:dyDescent="0.25">
      <c r="A19" s="15"/>
      <c r="B19" s="17">
        <v>5004487</v>
      </c>
      <c r="C19" s="17" t="s">
        <v>1792</v>
      </c>
      <c r="D19" s="66">
        <v>3000630</v>
      </c>
      <c r="E19" s="17" t="s">
        <v>1777</v>
      </c>
      <c r="F19" s="67">
        <v>132</v>
      </c>
      <c r="G19" s="17" t="s">
        <v>1803</v>
      </c>
      <c r="H19" s="18">
        <v>2.9598549999999997</v>
      </c>
      <c r="I19" s="19">
        <v>2.936180999999999</v>
      </c>
      <c r="J19" s="19">
        <f t="shared" si="0"/>
        <v>0.2000548</v>
      </c>
      <c r="K19" s="19">
        <v>0</v>
      </c>
      <c r="L19" s="19">
        <v>0.2000548</v>
      </c>
      <c r="M19" s="20">
        <f t="shared" si="1"/>
        <v>0</v>
      </c>
      <c r="N19" s="21">
        <f t="shared" si="2"/>
        <v>6.8134355477404179E-2</v>
      </c>
      <c r="O19" s="68">
        <v>0.21397618999999998</v>
      </c>
      <c r="P19" s="19">
        <v>0</v>
      </c>
      <c r="Q19" s="21">
        <f t="shared" si="3"/>
        <v>0</v>
      </c>
    </row>
    <row r="20" spans="1:17" ht="51" x14ac:dyDescent="0.25">
      <c r="A20" s="15"/>
      <c r="B20" s="17">
        <v>5004488</v>
      </c>
      <c r="C20" s="17" t="s">
        <v>1793</v>
      </c>
      <c r="D20" s="66">
        <v>3000675</v>
      </c>
      <c r="E20" s="17" t="s">
        <v>1781</v>
      </c>
      <c r="F20" s="67">
        <v>352</v>
      </c>
      <c r="G20" s="17" t="s">
        <v>1804</v>
      </c>
      <c r="H20" s="18">
        <v>5.9868949999999979</v>
      </c>
      <c r="I20" s="19">
        <v>7.9305259999999995</v>
      </c>
      <c r="J20" s="19">
        <f t="shared" si="0"/>
        <v>0.46508012999999998</v>
      </c>
      <c r="K20" s="19">
        <v>0</v>
      </c>
      <c r="L20" s="19">
        <v>0.46508012999999998</v>
      </c>
      <c r="M20" s="20">
        <f t="shared" si="1"/>
        <v>0</v>
      </c>
      <c r="N20" s="21">
        <f t="shared" si="2"/>
        <v>5.8644297994861878E-2</v>
      </c>
      <c r="O20" s="68">
        <v>0.54753669000000005</v>
      </c>
      <c r="P20" s="19">
        <v>0</v>
      </c>
      <c r="Q20" s="21">
        <f t="shared" si="3"/>
        <v>0</v>
      </c>
    </row>
    <row r="21" spans="1:17" ht="51" x14ac:dyDescent="0.25">
      <c r="A21" s="15"/>
      <c r="B21" s="17">
        <v>5004489</v>
      </c>
      <c r="C21" s="17" t="s">
        <v>1794</v>
      </c>
      <c r="D21" s="66">
        <v>3000675</v>
      </c>
      <c r="E21" s="17" t="s">
        <v>1781</v>
      </c>
      <c r="F21" s="67">
        <v>407</v>
      </c>
      <c r="G21" s="17" t="s">
        <v>1805</v>
      </c>
      <c r="H21" s="18">
        <v>0.10214100000000001</v>
      </c>
      <c r="I21" s="19">
        <v>0.10214100000000001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0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5004493</v>
      </c>
      <c r="C22" s="17" t="s">
        <v>1795</v>
      </c>
      <c r="D22" s="66">
        <v>3000632</v>
      </c>
      <c r="E22" s="17" t="s">
        <v>1778</v>
      </c>
      <c r="F22" s="67">
        <v>333</v>
      </c>
      <c r="G22" s="17" t="s">
        <v>1802</v>
      </c>
      <c r="H22" s="18">
        <v>0.14582399999999998</v>
      </c>
      <c r="I22" s="19">
        <v>7.7679999999999999E-2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0</v>
      </c>
      <c r="P22" s="19">
        <v>120</v>
      </c>
      <c r="Q22" s="21">
        <f t="shared" si="3"/>
        <v>0</v>
      </c>
    </row>
    <row r="23" spans="1:17" ht="38.25" x14ac:dyDescent="0.25">
      <c r="A23" s="15"/>
      <c r="B23" s="17">
        <v>5004494</v>
      </c>
      <c r="C23" s="17" t="s">
        <v>1796</v>
      </c>
      <c r="D23" s="66">
        <v>3000632</v>
      </c>
      <c r="E23" s="17" t="s">
        <v>1778</v>
      </c>
      <c r="F23" s="67">
        <v>340</v>
      </c>
      <c r="G23" s="17" t="s">
        <v>1801</v>
      </c>
      <c r="H23" s="18">
        <v>3.2400000000000005E-2</v>
      </c>
      <c r="I23" s="19">
        <v>0.10054399999999999</v>
      </c>
      <c r="J23" s="19">
        <f t="shared" si="0"/>
        <v>0</v>
      </c>
      <c r="K23" s="19">
        <v>0</v>
      </c>
      <c r="L23" s="19">
        <v>0</v>
      </c>
      <c r="M23" s="20">
        <f t="shared" si="1"/>
        <v>0</v>
      </c>
      <c r="N23" s="21">
        <f t="shared" si="2"/>
        <v>0</v>
      </c>
      <c r="O23" s="68">
        <v>0</v>
      </c>
      <c r="P23" s="19">
        <v>90</v>
      </c>
      <c r="Q23" s="21">
        <f t="shared" si="3"/>
        <v>0</v>
      </c>
    </row>
    <row r="24" spans="1:17" ht="38.25" x14ac:dyDescent="0.25">
      <c r="A24" s="15"/>
      <c r="B24" s="17">
        <v>5004496</v>
      </c>
      <c r="C24" s="17" t="s">
        <v>1797</v>
      </c>
      <c r="D24" s="66">
        <v>3000633</v>
      </c>
      <c r="E24" s="17" t="s">
        <v>1779</v>
      </c>
      <c r="F24" s="67">
        <v>248</v>
      </c>
      <c r="G24" s="17" t="s">
        <v>1069</v>
      </c>
      <c r="H24" s="18">
        <v>4.709048000000001</v>
      </c>
      <c r="I24" s="19">
        <v>4.7380390000000006</v>
      </c>
      <c r="J24" s="19">
        <f t="shared" si="0"/>
        <v>0.28851876999999998</v>
      </c>
      <c r="K24" s="19">
        <v>0</v>
      </c>
      <c r="L24" s="19">
        <v>0.28851876999999998</v>
      </c>
      <c r="M24" s="20">
        <f t="shared" si="1"/>
        <v>0</v>
      </c>
      <c r="N24" s="21">
        <f t="shared" si="2"/>
        <v>6.0894131517279605E-2</v>
      </c>
      <c r="O24" s="68">
        <v>0.33976487999999994</v>
      </c>
      <c r="P24" s="19">
        <v>381</v>
      </c>
      <c r="Q24" s="21">
        <f t="shared" si="3"/>
        <v>1121.3636912679146</v>
      </c>
    </row>
    <row r="25" spans="1:17" ht="25.5" x14ac:dyDescent="0.25">
      <c r="A25" s="15"/>
      <c r="B25" s="17">
        <v>5005110</v>
      </c>
      <c r="C25" s="17" t="s">
        <v>1798</v>
      </c>
      <c r="D25" s="66">
        <v>3000630</v>
      </c>
      <c r="E25" s="17" t="s">
        <v>1777</v>
      </c>
      <c r="F25" s="67">
        <v>605</v>
      </c>
      <c r="G25" s="17" t="s">
        <v>1806</v>
      </c>
      <c r="H25" s="18">
        <v>10.546547999999998</v>
      </c>
      <c r="I25" s="19">
        <v>10.505858999999997</v>
      </c>
      <c r="J25" s="19">
        <f t="shared" si="0"/>
        <v>0.1151335</v>
      </c>
      <c r="K25" s="19">
        <v>0</v>
      </c>
      <c r="L25" s="19">
        <v>0.1151335</v>
      </c>
      <c r="M25" s="20">
        <f t="shared" si="1"/>
        <v>0</v>
      </c>
      <c r="N25" s="21">
        <f t="shared" si="2"/>
        <v>1.0958980127184272E-2</v>
      </c>
      <c r="O25" s="68">
        <v>0.30204526000000004</v>
      </c>
      <c r="P25" s="19">
        <v>0</v>
      </c>
      <c r="Q25" s="21">
        <f t="shared" si="3"/>
        <v>0</v>
      </c>
    </row>
    <row r="26" spans="1:17" ht="76.5" x14ac:dyDescent="0.25">
      <c r="A26" s="15"/>
      <c r="B26" s="17">
        <v>5005111</v>
      </c>
      <c r="C26" s="17" t="s">
        <v>1799</v>
      </c>
      <c r="D26" s="66">
        <v>3000632</v>
      </c>
      <c r="E26" s="17" t="s">
        <v>1778</v>
      </c>
      <c r="F26" s="67">
        <v>194</v>
      </c>
      <c r="G26" s="17" t="s">
        <v>1089</v>
      </c>
      <c r="H26" s="18">
        <v>36.115728000000004</v>
      </c>
      <c r="I26" s="19">
        <v>36.115728000000011</v>
      </c>
      <c r="J26" s="19">
        <f t="shared" si="0"/>
        <v>12.915832669999999</v>
      </c>
      <c r="K26" s="19">
        <v>0</v>
      </c>
      <c r="L26" s="19">
        <v>12.915832669999999</v>
      </c>
      <c r="M26" s="20">
        <f t="shared" si="1"/>
        <v>0</v>
      </c>
      <c r="N26" s="21">
        <f t="shared" si="2"/>
        <v>0.35762348941159361</v>
      </c>
      <c r="O26" s="68">
        <v>10.081067229999995</v>
      </c>
      <c r="P26" s="19">
        <v>199</v>
      </c>
      <c r="Q26" s="21">
        <f t="shared" si="3"/>
        <v>19.739973502785588</v>
      </c>
    </row>
    <row r="27" spans="1:17" ht="38.25" x14ac:dyDescent="0.25">
      <c r="A27" s="15"/>
      <c r="B27" s="17">
        <v>5005112</v>
      </c>
      <c r="C27" s="17" t="s">
        <v>1800</v>
      </c>
      <c r="D27" s="66">
        <v>3000633</v>
      </c>
      <c r="E27" s="17" t="s">
        <v>1779</v>
      </c>
      <c r="F27" s="67">
        <v>14</v>
      </c>
      <c r="G27" s="17" t="s">
        <v>691</v>
      </c>
      <c r="H27" s="18">
        <v>0.69788200000000011</v>
      </c>
      <c r="I27" s="19">
        <v>0.70104700000000009</v>
      </c>
      <c r="J27" s="19">
        <f t="shared" si="0"/>
        <v>1.2797930000000001E-2</v>
      </c>
      <c r="K27" s="19">
        <v>0</v>
      </c>
      <c r="L27" s="19">
        <v>1.2797930000000001E-2</v>
      </c>
      <c r="M27" s="20">
        <f t="shared" si="1"/>
        <v>0</v>
      </c>
      <c r="N27" s="21">
        <f t="shared" si="2"/>
        <v>1.8255452202206129E-2</v>
      </c>
      <c r="O27" s="68">
        <v>3.2762869999999999E-2</v>
      </c>
      <c r="P27" s="19">
        <v>8</v>
      </c>
      <c r="Q27" s="21">
        <f t="shared" si="3"/>
        <v>244.17885246316945</v>
      </c>
    </row>
    <row r="28" spans="1:17" x14ac:dyDescent="0.25">
      <c r="A28" s="15"/>
      <c r="B28" s="17">
        <v>9000000</v>
      </c>
      <c r="C28" s="17" t="s">
        <v>309</v>
      </c>
      <c r="D28" s="66">
        <v>9000000</v>
      </c>
      <c r="E28" s="17" t="s">
        <v>310</v>
      </c>
      <c r="F28" s="67"/>
      <c r="G28" s="17" t="s">
        <v>317</v>
      </c>
      <c r="H28" s="18">
        <v>3.0097439999999995</v>
      </c>
      <c r="I28" s="19">
        <v>2.2784279999999999</v>
      </c>
      <c r="J28" s="19">
        <f t="shared" si="0"/>
        <v>4.7425469999999997E-2</v>
      </c>
      <c r="K28" s="19">
        <v>0</v>
      </c>
      <c r="L28" s="19">
        <v>4.7425469999999997E-2</v>
      </c>
      <c r="M28" s="20">
        <f t="shared" si="1"/>
        <v>0</v>
      </c>
      <c r="N28" s="21">
        <f t="shared" si="2"/>
        <v>2.0814996128909934E-2</v>
      </c>
      <c r="O28" s="68">
        <v>0.11526895</v>
      </c>
      <c r="P28" s="19"/>
      <c r="Q28" s="21">
        <f t="shared" si="3"/>
        <v>0</v>
      </c>
    </row>
    <row r="29" spans="1:17" ht="15.75" thickBot="1" x14ac:dyDescent="0.3">
      <c r="A29" s="39" t="s">
        <v>299</v>
      </c>
      <c r="B29" s="41"/>
      <c r="C29" s="41"/>
      <c r="D29" s="63"/>
      <c r="E29" s="41"/>
      <c r="F29" s="64"/>
      <c r="G29" s="41"/>
      <c r="H29" s="42">
        <f ca="1">OFFSET(H29,-MATCH("PROYECTOS",$A$8:$A$50,0)-1,0)-(OFFSET(H29,-MATCH("PROYECTOS",$A$8:$A$50,0),0))</f>
        <v>156.71232400000002</v>
      </c>
      <c r="I29" s="43">
        <f t="shared" ref="I29:L29" ca="1" si="4">OFFSET(I29,-MATCH("PROYECTOS",$A$8:$A$50,0)-1,0)-(OFFSET(I29,-MATCH("PROYECTOS",$A$8:$A$50,0),0))</f>
        <v>166.33643799999999</v>
      </c>
      <c r="J29" s="43">
        <f t="shared" ca="1" si="4"/>
        <v>0.70915724999997565</v>
      </c>
      <c r="K29" s="43">
        <f t="shared" ca="1" si="4"/>
        <v>0</v>
      </c>
      <c r="L29" s="43">
        <f t="shared" ca="1" si="4"/>
        <v>0.70915724999997565</v>
      </c>
      <c r="M29" s="44">
        <f t="shared" ca="1" si="1"/>
        <v>0</v>
      </c>
      <c r="N29" s="45">
        <f t="shared" ca="1" si="2"/>
        <v>4.2633908632814157E-3</v>
      </c>
      <c r="O29" s="65"/>
      <c r="P29" s="43"/>
      <c r="Q2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122</v>
      </c>
      <c r="B1" s="48" t="s">
        <v>80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1809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617.781746</v>
      </c>
      <c r="E6" s="12">
        <v>617.78174599999988</v>
      </c>
      <c r="F6" s="12">
        <v>71.691333079999993</v>
      </c>
      <c r="G6" s="12">
        <v>0</v>
      </c>
      <c r="H6" s="12">
        <v>71.691333079999993</v>
      </c>
      <c r="I6" s="13">
        <v>0</v>
      </c>
      <c r="J6" s="14">
        <v>0.1160463764819623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617.78174600000011</v>
      </c>
      <c r="E7" s="36">
        <f ca="1">SUM(E8:OFFSET(E6,MATCH("GOBIERNOS REGIONALES",$A$8:$A$50,0),0))</f>
        <v>617.781746</v>
      </c>
      <c r="F7" s="36">
        <f ca="1">SUM(F8:OFFSET(F6,MATCH("GOBIERNOS REGIONALES",$A$8:$A$50,0),0))</f>
        <v>71.691333079999993</v>
      </c>
      <c r="G7" s="36">
        <f ca="1">SUM(G8:OFFSET(G6,MATCH("GOBIERNOS REGIONALES",$A$8:$A$50,0),0))</f>
        <v>0</v>
      </c>
      <c r="H7" s="36">
        <f ca="1">SUM(H8:OFFSET(H6,MATCH("GOBIERNOS REGIONALES",$A$8:$A$50,0),0))</f>
        <v>71.691333079999993</v>
      </c>
      <c r="I7" s="37">
        <f ca="1">IFERROR(G7/E7,0)</f>
        <v>0</v>
      </c>
      <c r="J7" s="38">
        <f ca="1">IFERROR(SUM(G7,H7)/E7,0)</f>
        <v>0.11604637648196228</v>
      </c>
      <c r="K7" s="4"/>
    </row>
    <row r="8" spans="1:11" x14ac:dyDescent="0.25">
      <c r="A8" s="15"/>
      <c r="B8" s="16">
        <v>10</v>
      </c>
      <c r="C8" s="17" t="s">
        <v>112</v>
      </c>
      <c r="D8" s="18">
        <v>617.78174600000011</v>
      </c>
      <c r="E8" s="19">
        <v>617.781746</v>
      </c>
      <c r="F8" s="19">
        <f t="shared" ref="F8:F10" si="0">SUM(G8,H8)</f>
        <v>71.691333079999993</v>
      </c>
      <c r="G8" s="19">
        <v>0</v>
      </c>
      <c r="H8" s="19">
        <v>71.691333079999993</v>
      </c>
      <c r="I8" s="20">
        <f t="shared" ref="I8:I10" si="1">IFERROR(G8/E8,0)</f>
        <v>0</v>
      </c>
      <c r="J8" s="21">
        <f t="shared" ref="J8:J10" si="2">IFERROR(SUM(G8,H8)/E8,0)</f>
        <v>0.11604637648196228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122</v>
      </c>
      <c r="B1" s="49" t="s">
        <v>80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1810</v>
      </c>
      <c r="L2" s="70" t="s">
        <v>1820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617.781746</v>
      </c>
      <c r="E6" s="12">
        <f ca="1">SUM(E7:OFFSET(E7,50,0))</f>
        <v>617.78174599999988</v>
      </c>
      <c r="F6" s="12">
        <f ca="1">SUM(F7:OFFSET(F7,50,0))</f>
        <v>71.691333079999993</v>
      </c>
      <c r="G6" s="12">
        <f ca="1">SUM(G7:OFFSET(G7,50,0))</f>
        <v>0</v>
      </c>
      <c r="H6" s="12">
        <f ca="1">SUM(H7:OFFSET(H7,50,0))</f>
        <v>71.691333079999993</v>
      </c>
      <c r="I6" s="13">
        <f ca="1">IFERROR(G6/E6,0)</f>
        <v>0</v>
      </c>
      <c r="J6" s="14">
        <f ca="1">IFERROR(SUM(G6,H6)/E6,0)</f>
        <v>0.1160463764819623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12.830902999999999</v>
      </c>
      <c r="E7" s="19">
        <v>0</v>
      </c>
      <c r="F7" s="19">
        <f t="shared" ref="F7:F31" si="0">SUM(G7,H7)</f>
        <v>0</v>
      </c>
      <c r="G7" s="19">
        <v>0</v>
      </c>
      <c r="H7" s="19">
        <v>0</v>
      </c>
      <c r="I7" s="20">
        <f t="shared" ref="I7:I31" si="1">IFERROR(G7/E7,0)</f>
        <v>0</v>
      </c>
      <c r="J7" s="21">
        <f t="shared" ref="J7:J31" si="2">IFERROR(SUM(G7,H7)/E7,0)</f>
        <v>0</v>
      </c>
      <c r="K7" s="4"/>
      <c r="L7" t="s">
        <v>269</v>
      </c>
      <c r="M7" s="5">
        <v>71.691333079999993</v>
      </c>
      <c r="N7" s="69">
        <v>0.1160463764819623</v>
      </c>
    </row>
    <row r="8" spans="1:14" x14ac:dyDescent="0.25">
      <c r="A8" s="15"/>
      <c r="B8" s="53">
        <v>2</v>
      </c>
      <c r="C8" s="17" t="s">
        <v>256</v>
      </c>
      <c r="D8" s="18">
        <v>9.5685349999999989</v>
      </c>
      <c r="E8" s="19">
        <v>0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255</v>
      </c>
      <c r="M8" s="5">
        <v>0</v>
      </c>
      <c r="N8" s="69">
        <v>0</v>
      </c>
    </row>
    <row r="9" spans="1:14" x14ac:dyDescent="0.25">
      <c r="A9" s="15"/>
      <c r="B9" s="53">
        <v>3</v>
      </c>
      <c r="C9" s="17" t="s">
        <v>257</v>
      </c>
      <c r="D9" s="18">
        <v>3.1482079999999999</v>
      </c>
      <c r="E9" s="19">
        <v>0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256</v>
      </c>
      <c r="M9" s="5">
        <v>0</v>
      </c>
      <c r="N9" s="69">
        <v>0</v>
      </c>
    </row>
    <row r="10" spans="1:14" x14ac:dyDescent="0.25">
      <c r="A10" s="15"/>
      <c r="B10" s="53">
        <v>4</v>
      </c>
      <c r="C10" s="17" t="s">
        <v>258</v>
      </c>
      <c r="D10" s="18">
        <v>10.80133</v>
      </c>
      <c r="E10" s="19">
        <v>0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257</v>
      </c>
      <c r="M10" s="5">
        <v>0</v>
      </c>
      <c r="N10" s="69">
        <v>0</v>
      </c>
    </row>
    <row r="11" spans="1:14" x14ac:dyDescent="0.25">
      <c r="A11" s="15"/>
      <c r="B11" s="53">
        <v>5</v>
      </c>
      <c r="C11" s="17" t="s">
        <v>259</v>
      </c>
      <c r="D11" s="18">
        <v>4.3592009999999997</v>
      </c>
      <c r="E11" s="19">
        <v>0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258</v>
      </c>
      <c r="M11" s="5">
        <v>0</v>
      </c>
      <c r="N11" s="69">
        <v>0</v>
      </c>
    </row>
    <row r="12" spans="1:14" x14ac:dyDescent="0.25">
      <c r="A12" s="15"/>
      <c r="B12" s="53">
        <v>6</v>
      </c>
      <c r="C12" s="17" t="s">
        <v>260</v>
      </c>
      <c r="D12" s="18">
        <v>9.1592669999999998</v>
      </c>
      <c r="E12" s="19">
        <v>0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259</v>
      </c>
      <c r="M12" s="5">
        <v>0</v>
      </c>
      <c r="N12" s="69">
        <v>0</v>
      </c>
    </row>
    <row r="13" spans="1:14" x14ac:dyDescent="0.25">
      <c r="A13" s="15"/>
      <c r="B13" s="53">
        <v>7</v>
      </c>
      <c r="C13" s="17" t="s">
        <v>261</v>
      </c>
      <c r="D13" s="18">
        <v>1.3337080000000001</v>
      </c>
      <c r="E13" s="19">
        <v>0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260</v>
      </c>
      <c r="M13" s="5">
        <v>0</v>
      </c>
      <c r="N13" s="69">
        <v>0</v>
      </c>
    </row>
    <row r="14" spans="1:14" x14ac:dyDescent="0.25">
      <c r="A14" s="15"/>
      <c r="B14" s="53">
        <v>8</v>
      </c>
      <c r="C14" s="17" t="s">
        <v>262</v>
      </c>
      <c r="D14" s="18">
        <v>14.994468000000001</v>
      </c>
      <c r="E14" s="19">
        <v>0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261</v>
      </c>
      <c r="M14" s="5">
        <v>0</v>
      </c>
      <c r="N14" s="69">
        <v>0</v>
      </c>
    </row>
    <row r="15" spans="1:14" x14ac:dyDescent="0.25">
      <c r="A15" s="15"/>
      <c r="B15" s="53">
        <v>9</v>
      </c>
      <c r="C15" s="17" t="s">
        <v>263</v>
      </c>
      <c r="D15" s="18">
        <v>4.6761119999999998</v>
      </c>
      <c r="E15" s="19">
        <v>0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262</v>
      </c>
      <c r="M15" s="5">
        <v>0</v>
      </c>
      <c r="N15" s="69">
        <v>0</v>
      </c>
    </row>
    <row r="16" spans="1:14" x14ac:dyDescent="0.25">
      <c r="A16" s="15"/>
      <c r="B16" s="53">
        <v>10</v>
      </c>
      <c r="C16" s="17" t="s">
        <v>264</v>
      </c>
      <c r="D16" s="18">
        <v>2.8317420000000002</v>
      </c>
      <c r="E16" s="19">
        <v>0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263</v>
      </c>
      <c r="M16" s="5">
        <v>0</v>
      </c>
      <c r="N16" s="69">
        <v>0</v>
      </c>
    </row>
    <row r="17" spans="1:14" x14ac:dyDescent="0.25">
      <c r="A17" s="15"/>
      <c r="B17" s="53">
        <v>11</v>
      </c>
      <c r="C17" s="17" t="s">
        <v>265</v>
      </c>
      <c r="D17" s="18">
        <v>5.768389</v>
      </c>
      <c r="E17" s="19">
        <v>0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264</v>
      </c>
      <c r="M17" s="5">
        <v>0</v>
      </c>
      <c r="N17" s="69">
        <v>0</v>
      </c>
    </row>
    <row r="18" spans="1:14" x14ac:dyDescent="0.25">
      <c r="A18" s="15"/>
      <c r="B18" s="53">
        <v>12</v>
      </c>
      <c r="C18" s="17" t="s">
        <v>266</v>
      </c>
      <c r="D18" s="18">
        <v>29.529508</v>
      </c>
      <c r="E18" s="19">
        <v>0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265</v>
      </c>
      <c r="M18" s="5">
        <v>0</v>
      </c>
      <c r="N18" s="69">
        <v>0</v>
      </c>
    </row>
    <row r="19" spans="1:14" x14ac:dyDescent="0.25">
      <c r="A19" s="15"/>
      <c r="B19" s="53">
        <v>13</v>
      </c>
      <c r="C19" s="17" t="s">
        <v>267</v>
      </c>
      <c r="D19" s="18">
        <v>22.973185000000001</v>
      </c>
      <c r="E19" s="19">
        <v>0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266</v>
      </c>
      <c r="M19" s="5">
        <v>0</v>
      </c>
      <c r="N19" s="69">
        <v>0</v>
      </c>
    </row>
    <row r="20" spans="1:14" x14ac:dyDescent="0.25">
      <c r="A20" s="15"/>
      <c r="B20" s="53">
        <v>14</v>
      </c>
      <c r="C20" s="17" t="s">
        <v>268</v>
      </c>
      <c r="D20" s="18">
        <v>12.808906</v>
      </c>
      <c r="E20" s="19">
        <v>0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  <c r="L20" t="s">
        <v>267</v>
      </c>
      <c r="M20" s="5">
        <v>0</v>
      </c>
      <c r="N20" s="69">
        <v>0</v>
      </c>
    </row>
    <row r="21" spans="1:14" x14ac:dyDescent="0.25">
      <c r="A21" s="15"/>
      <c r="B21" s="53">
        <v>15</v>
      </c>
      <c r="C21" s="17" t="s">
        <v>269</v>
      </c>
      <c r="D21" s="18">
        <v>378.86321100000004</v>
      </c>
      <c r="E21" s="19">
        <v>617.78174599999988</v>
      </c>
      <c r="F21" s="19">
        <f t="shared" si="0"/>
        <v>71.691333079999993</v>
      </c>
      <c r="G21" s="19">
        <v>0</v>
      </c>
      <c r="H21" s="19">
        <v>71.691333079999993</v>
      </c>
      <c r="I21" s="20">
        <f t="shared" si="1"/>
        <v>0</v>
      </c>
      <c r="J21" s="21">
        <f t="shared" si="2"/>
        <v>0.1160463764819623</v>
      </c>
      <c r="K21" s="4"/>
      <c r="L21" t="s">
        <v>268</v>
      </c>
      <c r="M21" s="5">
        <v>0</v>
      </c>
      <c r="N21" s="69">
        <v>0</v>
      </c>
    </row>
    <row r="22" spans="1:14" x14ac:dyDescent="0.25">
      <c r="A22" s="15"/>
      <c r="B22" s="53">
        <v>16</v>
      </c>
      <c r="C22" s="17" t="s">
        <v>270</v>
      </c>
      <c r="D22" s="18">
        <v>17.704796999999999</v>
      </c>
      <c r="E22" s="19">
        <v>0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270</v>
      </c>
      <c r="M22" s="5">
        <v>0</v>
      </c>
      <c r="N22" s="69">
        <v>0</v>
      </c>
    </row>
    <row r="23" spans="1:14" x14ac:dyDescent="0.25">
      <c r="A23" s="15"/>
      <c r="B23" s="53">
        <v>17</v>
      </c>
      <c r="C23" s="17" t="s">
        <v>271</v>
      </c>
      <c r="D23" s="18">
        <v>0.59474399999999994</v>
      </c>
      <c r="E23" s="19">
        <v>0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271</v>
      </c>
      <c r="M23" s="5">
        <v>0</v>
      </c>
      <c r="N23" s="69">
        <v>0</v>
      </c>
    </row>
    <row r="24" spans="1:14" x14ac:dyDescent="0.25">
      <c r="A24" s="15"/>
      <c r="B24" s="53">
        <v>18</v>
      </c>
      <c r="C24" s="17" t="s">
        <v>272</v>
      </c>
      <c r="D24" s="18">
        <v>1.4659789999999999</v>
      </c>
      <c r="E24" s="19">
        <v>0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272</v>
      </c>
      <c r="M24" s="5">
        <v>0</v>
      </c>
      <c r="N24" s="69">
        <v>0</v>
      </c>
    </row>
    <row r="25" spans="1:14" x14ac:dyDescent="0.25">
      <c r="A25" s="15"/>
      <c r="B25" s="53">
        <v>19</v>
      </c>
      <c r="C25" s="17" t="s">
        <v>273</v>
      </c>
      <c r="D25" s="18">
        <v>3.777892</v>
      </c>
      <c r="E25" s="19">
        <v>0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273</v>
      </c>
      <c r="M25" s="5">
        <v>0</v>
      </c>
      <c r="N25" s="69">
        <v>0</v>
      </c>
    </row>
    <row r="26" spans="1:14" x14ac:dyDescent="0.25">
      <c r="A26" s="15"/>
      <c r="B26" s="53">
        <v>20</v>
      </c>
      <c r="C26" s="17" t="s">
        <v>274</v>
      </c>
      <c r="D26" s="18">
        <v>27.087743</v>
      </c>
      <c r="E26" s="19">
        <v>0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  <c r="L26" t="s">
        <v>274</v>
      </c>
      <c r="M26" s="5">
        <v>0</v>
      </c>
      <c r="N26" s="69">
        <v>0</v>
      </c>
    </row>
    <row r="27" spans="1:14" x14ac:dyDescent="0.25">
      <c r="A27" s="15"/>
      <c r="B27" s="53">
        <v>21</v>
      </c>
      <c r="C27" s="17" t="s">
        <v>275</v>
      </c>
      <c r="D27" s="18">
        <v>12.914565</v>
      </c>
      <c r="E27" s="19">
        <v>0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  <c r="L27" t="s">
        <v>275</v>
      </c>
      <c r="M27" s="5">
        <v>0</v>
      </c>
      <c r="N27" s="69">
        <v>0</v>
      </c>
    </row>
    <row r="28" spans="1:14" x14ac:dyDescent="0.25">
      <c r="A28" s="15"/>
      <c r="B28" s="53">
        <v>22</v>
      </c>
      <c r="C28" s="17" t="s">
        <v>276</v>
      </c>
      <c r="D28" s="18">
        <v>18.851196999999999</v>
      </c>
      <c r="E28" s="19">
        <v>0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  <c r="L28" t="s">
        <v>276</v>
      </c>
      <c r="M28" s="5">
        <v>0</v>
      </c>
      <c r="N28" s="69">
        <v>0</v>
      </c>
    </row>
    <row r="29" spans="1:14" x14ac:dyDescent="0.25">
      <c r="A29" s="15"/>
      <c r="B29" s="53">
        <v>23</v>
      </c>
      <c r="C29" s="17" t="s">
        <v>277</v>
      </c>
      <c r="D29" s="18">
        <v>6.9203019999999995</v>
      </c>
      <c r="E29" s="19">
        <v>0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277</v>
      </c>
      <c r="M29" s="5">
        <v>0</v>
      </c>
      <c r="N29" s="69">
        <v>0</v>
      </c>
    </row>
    <row r="30" spans="1:14" x14ac:dyDescent="0.25">
      <c r="A30" s="15"/>
      <c r="B30" s="53">
        <v>24</v>
      </c>
      <c r="C30" s="17" t="s">
        <v>278</v>
      </c>
      <c r="D30" s="18">
        <v>2.7900870000000002</v>
      </c>
      <c r="E30" s="19">
        <v>0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  <c r="L30" t="s">
        <v>278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2.0277669999999999</v>
      </c>
      <c r="E31" s="26">
        <v>0</v>
      </c>
      <c r="F31" s="26">
        <f t="shared" si="0"/>
        <v>0</v>
      </c>
      <c r="G31" s="26">
        <v>0</v>
      </c>
      <c r="H31" s="26">
        <v>0</v>
      </c>
      <c r="I31" s="27">
        <f t="shared" si="1"/>
        <v>0</v>
      </c>
      <c r="J31" s="28">
        <f t="shared" si="2"/>
        <v>0</v>
      </c>
      <c r="K31" s="4"/>
      <c r="L31" t="s">
        <v>279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122</v>
      </c>
      <c r="B1" s="47" t="s">
        <v>80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1811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617.781746</v>
      </c>
      <c r="E6" s="12">
        <v>617.78174599999988</v>
      </c>
      <c r="F6" s="12">
        <v>71.691333079999993</v>
      </c>
      <c r="G6" s="12">
        <v>0</v>
      </c>
      <c r="H6" s="12">
        <v>71.691333079999993</v>
      </c>
      <c r="I6" s="13">
        <v>0</v>
      </c>
      <c r="J6" s="14">
        <v>0.1160463764819623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617.781746</v>
      </c>
      <c r="E7" s="36">
        <f ca="1">SUM(E8:OFFSET(E6,MATCH("PROYECTOS",$A$8:$A$50,0),0))</f>
        <v>617.78174600000011</v>
      </c>
      <c r="F7" s="36">
        <f ca="1">SUM(F8:OFFSET(F6,MATCH("PROYECTOS",$A$8:$A$50,0),0))</f>
        <v>71.691333079999993</v>
      </c>
      <c r="G7" s="36">
        <f ca="1">SUM(G8:OFFSET(G6,MATCH("PROYECTOS",$A$8:$A$50,0),0))</f>
        <v>0</v>
      </c>
      <c r="H7" s="36">
        <f ca="1">SUM(H8:OFFSET(H6,MATCH("PROYECTOS",$A$8:$A$50,0),0))</f>
        <v>71.691333079999993</v>
      </c>
      <c r="I7" s="37">
        <f ca="1">IFERROR(G7/E7,0)</f>
        <v>0</v>
      </c>
      <c r="J7" s="38">
        <f ca="1">IFERROR(SUM(G7,H7)/E7,0)</f>
        <v>0.11604637648196225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35.921593000000001</v>
      </c>
      <c r="E8" s="19">
        <v>35.921592999999994</v>
      </c>
      <c r="F8" s="19">
        <f t="shared" ref="F8:F9" si="0">SUM(G8,H8)</f>
        <v>1.7118719600000001</v>
      </c>
      <c r="G8" s="19">
        <v>0</v>
      </c>
      <c r="H8" s="19">
        <v>1.7118719600000001</v>
      </c>
      <c r="I8" s="20">
        <f t="shared" ref="I8:I10" si="1">IFERROR(G8/E8,0)</f>
        <v>0</v>
      </c>
      <c r="J8" s="21">
        <f t="shared" ref="J8:J10" si="2">IFERROR(SUM(G8,H8)/E8,0)</f>
        <v>4.7655791879831176E-2</v>
      </c>
      <c r="K8" s="4"/>
    </row>
    <row r="9" spans="1:11" ht="38.25" x14ac:dyDescent="0.25">
      <c r="A9" s="15"/>
      <c r="B9" s="17">
        <v>3000741</v>
      </c>
      <c r="C9" s="17" t="s">
        <v>1813</v>
      </c>
      <c r="D9" s="18">
        <v>581.86015299999997</v>
      </c>
      <c r="E9" s="19">
        <v>581.86015300000008</v>
      </c>
      <c r="F9" s="19">
        <f t="shared" si="0"/>
        <v>69.979461119999996</v>
      </c>
      <c r="G9" s="19">
        <v>0</v>
      </c>
      <c r="H9" s="19">
        <v>69.979461119999996</v>
      </c>
      <c r="I9" s="20">
        <f t="shared" si="1"/>
        <v>0</v>
      </c>
      <c r="J9" s="21">
        <f t="shared" si="2"/>
        <v>0.12026852287305535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1821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4.7655791879831176E-2</v>
      </c>
    </row>
    <row r="17" spans="1:4" ht="39" thickBot="1" x14ac:dyDescent="0.3">
      <c r="A17" s="22"/>
      <c r="B17" s="24">
        <v>3000741</v>
      </c>
      <c r="C17" s="24" t="s">
        <v>1813</v>
      </c>
      <c r="D17" s="28">
        <v>0.12026852287305535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122</v>
      </c>
      <c r="B1" s="47" t="s">
        <v>80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1812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617.781746</v>
      </c>
      <c r="I6" s="12">
        <v>617.78174599999988</v>
      </c>
      <c r="J6" s="12">
        <v>71.691333079999993</v>
      </c>
      <c r="K6" s="12">
        <v>0</v>
      </c>
      <c r="L6" s="12">
        <v>71.691333079999993</v>
      </c>
      <c r="M6" s="13">
        <v>0</v>
      </c>
      <c r="N6" s="14">
        <v>0.1160463764819623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617.781746</v>
      </c>
      <c r="I7" s="36">
        <f ca="1">SUM(I8:OFFSET(I6,MATCH("PROYECTOS",$A$8:$A$50,0),0))</f>
        <v>617.781746</v>
      </c>
      <c r="J7" s="36">
        <f ca="1">SUM(J8:OFFSET(J6,MATCH("PROYECTOS",$A$8:$A$50,0),0))</f>
        <v>71.691333080000007</v>
      </c>
      <c r="K7" s="36">
        <f ca="1">SUM(K8:OFFSET(K6,MATCH("PROYECTOS",$A$8:$A$50,0),0))</f>
        <v>0</v>
      </c>
      <c r="L7" s="36">
        <f ca="1">SUM(L8:OFFSET(L6,MATCH("PROYECTOS",$A$8:$A$50,0),0))</f>
        <v>71.691333080000007</v>
      </c>
      <c r="M7" s="37">
        <f ca="1">IFERROR(K7/I7,0)</f>
        <v>0</v>
      </c>
      <c r="N7" s="38">
        <f ca="1">IFERROR(SUM(K7,L7)/I7,0)</f>
        <v>0.1160463764819623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35.176842999999998</v>
      </c>
      <c r="I8" s="19">
        <v>35.176842999999991</v>
      </c>
      <c r="J8" s="19">
        <f t="shared" ref="J8:J15" si="0">SUM(K8,L8)</f>
        <v>1.7118719600000001</v>
      </c>
      <c r="K8" s="19">
        <v>0</v>
      </c>
      <c r="L8" s="19">
        <v>1.7118719600000001</v>
      </c>
      <c r="M8" s="20">
        <f t="shared" ref="M8:M16" si="1">IFERROR(K8/I8,0)</f>
        <v>0</v>
      </c>
      <c r="N8" s="21">
        <f t="shared" ref="N8:N16" si="2">IFERROR(SUM(K8,L8)/I8,0)</f>
        <v>4.8664741176460906E-2</v>
      </c>
      <c r="O8" s="68">
        <v>1.9894459500000004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0.64</v>
      </c>
      <c r="I9" s="19">
        <v>0.64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5" si="3">IFERROR(P9/O9,0)</f>
        <v>0</v>
      </c>
    </row>
    <row r="10" spans="1:17" ht="38.25" x14ac:dyDescent="0.25">
      <c r="A10" s="15"/>
      <c r="B10" s="17">
        <v>5004960</v>
      </c>
      <c r="C10" s="17" t="s">
        <v>1814</v>
      </c>
      <c r="D10" s="66">
        <v>3000741</v>
      </c>
      <c r="E10" s="17" t="s">
        <v>1813</v>
      </c>
      <c r="F10" s="67">
        <v>86</v>
      </c>
      <c r="G10" s="17" t="s">
        <v>504</v>
      </c>
      <c r="H10" s="18">
        <v>414.19028200000008</v>
      </c>
      <c r="I10" s="19">
        <v>414.19028200000002</v>
      </c>
      <c r="J10" s="19">
        <f t="shared" si="0"/>
        <v>51.430427850000001</v>
      </c>
      <c r="K10" s="19">
        <v>0</v>
      </c>
      <c r="L10" s="19">
        <v>51.430427850000001</v>
      </c>
      <c r="M10" s="20">
        <f t="shared" si="1"/>
        <v>0</v>
      </c>
      <c r="N10" s="21">
        <f t="shared" si="2"/>
        <v>0.1241710153160957</v>
      </c>
      <c r="O10" s="68">
        <v>40.458944989999999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5004963</v>
      </c>
      <c r="C11" s="17" t="s">
        <v>1815</v>
      </c>
      <c r="D11" s="66">
        <v>3000741</v>
      </c>
      <c r="E11" s="17" t="s">
        <v>1813</v>
      </c>
      <c r="F11" s="67">
        <v>86</v>
      </c>
      <c r="G11" s="17" t="s">
        <v>504</v>
      </c>
      <c r="H11" s="18">
        <v>165.55641700000004</v>
      </c>
      <c r="I11" s="19">
        <v>165.55641700000001</v>
      </c>
      <c r="J11" s="19">
        <f t="shared" si="0"/>
        <v>18.549033269999999</v>
      </c>
      <c r="K11" s="19">
        <v>0</v>
      </c>
      <c r="L11" s="19">
        <v>18.549033269999999</v>
      </c>
      <c r="M11" s="20">
        <f t="shared" si="1"/>
        <v>0</v>
      </c>
      <c r="N11" s="21">
        <f t="shared" si="2"/>
        <v>0.11204055757017257</v>
      </c>
      <c r="O11" s="68">
        <v>13.942529070000001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5005616</v>
      </c>
      <c r="C12" s="17" t="s">
        <v>1816</v>
      </c>
      <c r="D12" s="66">
        <v>3000001</v>
      </c>
      <c r="E12" s="17" t="s">
        <v>281</v>
      </c>
      <c r="F12" s="67">
        <v>544</v>
      </c>
      <c r="G12" s="17" t="s">
        <v>1016</v>
      </c>
      <c r="H12" s="18">
        <v>0.10475000000000001</v>
      </c>
      <c r="I12" s="19">
        <v>0.10475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4.4054999999999997E-2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5005617</v>
      </c>
      <c r="C13" s="17" t="s">
        <v>1817</v>
      </c>
      <c r="D13" s="66">
        <v>3000741</v>
      </c>
      <c r="E13" s="17" t="s">
        <v>1813</v>
      </c>
      <c r="F13" s="67">
        <v>86</v>
      </c>
      <c r="G13" s="17" t="s">
        <v>504</v>
      </c>
      <c r="H13" s="18">
        <v>1.5660719999999999</v>
      </c>
      <c r="I13" s="19">
        <v>1.5660720000000001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5005618</v>
      </c>
      <c r="C14" s="17" t="s">
        <v>1818</v>
      </c>
      <c r="D14" s="66">
        <v>3000741</v>
      </c>
      <c r="E14" s="17" t="s">
        <v>1813</v>
      </c>
      <c r="F14" s="67">
        <v>86</v>
      </c>
      <c r="G14" s="17" t="s">
        <v>504</v>
      </c>
      <c r="H14" s="18">
        <v>0.440882</v>
      </c>
      <c r="I14" s="19">
        <v>0.440882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2.9999999999999997E-4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5005619</v>
      </c>
      <c r="C15" s="17" t="s">
        <v>1819</v>
      </c>
      <c r="D15" s="66">
        <v>3000741</v>
      </c>
      <c r="E15" s="17" t="s">
        <v>1813</v>
      </c>
      <c r="F15" s="67">
        <v>86</v>
      </c>
      <c r="G15" s="17" t="s">
        <v>504</v>
      </c>
      <c r="H15" s="18">
        <v>0.10650000000000001</v>
      </c>
      <c r="I15" s="19">
        <v>0.1065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0</v>
      </c>
      <c r="I16" s="43">
        <f t="shared" ref="I16:L16" ca="1" si="4">OFFSET(I16,-MATCH("PROYECTOS",$A$8:$A$50,0)-1,0)-(OFFSET(I16,-MATCH("PROYECTOS",$A$8:$A$50,0),0))</f>
        <v>0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123</v>
      </c>
      <c r="B1" s="48" t="s">
        <v>81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1822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912.3453189999999</v>
      </c>
      <c r="E6" s="12">
        <v>920.57811400000014</v>
      </c>
      <c r="F6" s="12">
        <v>27.914557020000007</v>
      </c>
      <c r="G6" s="12">
        <v>0</v>
      </c>
      <c r="H6" s="12">
        <v>27.914557020000007</v>
      </c>
      <c r="I6" s="13">
        <v>0</v>
      </c>
      <c r="J6" s="14">
        <v>3.0322855383459617E-2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912.34531900000025</v>
      </c>
      <c r="E7" s="36">
        <f ca="1">SUM(E8:OFFSET(E6,MATCH("GOBIERNOS REGIONALES",$A$8:$A$50,0),0))</f>
        <v>920.57811399999969</v>
      </c>
      <c r="F7" s="36">
        <f ca="1">SUM(F8:OFFSET(F6,MATCH("GOBIERNOS REGIONALES",$A$8:$A$50,0),0))</f>
        <v>27.914557020000007</v>
      </c>
      <c r="G7" s="36">
        <f ca="1">SUM(G8:OFFSET(G6,MATCH("GOBIERNOS REGIONALES",$A$8:$A$50,0),0))</f>
        <v>0</v>
      </c>
      <c r="H7" s="36">
        <f ca="1">SUM(H8:OFFSET(H6,MATCH("GOBIERNOS REGIONALES",$A$8:$A$50,0),0))</f>
        <v>27.914557020000007</v>
      </c>
      <c r="I7" s="37">
        <f ca="1">IFERROR(G7/E7,0)</f>
        <v>0</v>
      </c>
      <c r="J7" s="38">
        <f ca="1">IFERROR(SUM(G7,H7)/E7,0)</f>
        <v>3.0322855383459635E-2</v>
      </c>
      <c r="K7" s="4"/>
    </row>
    <row r="8" spans="1:11" ht="25.5" x14ac:dyDescent="0.25">
      <c r="A8" s="15"/>
      <c r="B8" s="16">
        <v>6</v>
      </c>
      <c r="C8" s="17" t="s">
        <v>107</v>
      </c>
      <c r="D8" s="18">
        <v>420</v>
      </c>
      <c r="E8" s="19">
        <v>420</v>
      </c>
      <c r="F8" s="19">
        <f t="shared" ref="F8:F11" si="0">SUM(G8,H8)</f>
        <v>0</v>
      </c>
      <c r="G8" s="19">
        <v>0</v>
      </c>
      <c r="H8" s="19">
        <v>0</v>
      </c>
      <c r="I8" s="20">
        <f t="shared" ref="I8:I11" si="1">IFERROR(G8/E8,0)</f>
        <v>0</v>
      </c>
      <c r="J8" s="21">
        <f t="shared" ref="J8:J11" si="2">IFERROR(SUM(G8,H8)/E8,0)</f>
        <v>0</v>
      </c>
      <c r="K8" s="4"/>
    </row>
    <row r="9" spans="1:11" x14ac:dyDescent="0.25">
      <c r="A9" s="15"/>
      <c r="B9" s="16">
        <v>61</v>
      </c>
      <c r="C9" s="17" t="s">
        <v>137</v>
      </c>
      <c r="D9" s="18">
        <v>492.34531900000025</v>
      </c>
      <c r="E9" s="19">
        <v>500.57811399999963</v>
      </c>
      <c r="F9" s="19">
        <f t="shared" si="0"/>
        <v>27.914557020000007</v>
      </c>
      <c r="G9" s="19">
        <v>0</v>
      </c>
      <c r="H9" s="19">
        <v>27.914557020000007</v>
      </c>
      <c r="I9" s="20">
        <f t="shared" si="1"/>
        <v>0</v>
      </c>
      <c r="J9" s="21">
        <f t="shared" si="2"/>
        <v>5.5764637404822751E-2</v>
      </c>
      <c r="K9" s="4"/>
    </row>
    <row r="10" spans="1:11" ht="15.75" thickBot="1" x14ac:dyDescent="0.3">
      <c r="A10" s="39" t="s">
        <v>211</v>
      </c>
      <c r="B10" s="56"/>
      <c r="C10" s="41"/>
      <c r="D10" s="42">
        <f ca="1">SUM(D11:OFFSET(D9,(MATCH("GOBIERNOS LOCALES",$A$8:$A$50,0)-MATCH("GOBIERNOS REGIONALES",$A$8:$A$50,0)),0))</f>
        <v>0</v>
      </c>
      <c r="E10" s="43">
        <f ca="1">SUM(E11:OFFSET(E9,(MATCH("GOBIERNOS LOCALES",$A$8:$A$50,0)-MATCH("GOBIERNOS REGIONALES",$A$8:$A$50,0)),0))</f>
        <v>0</v>
      </c>
      <c r="F10" s="43">
        <f ca="1">SUM(F11:OFFSET(F9,(MATCH("GOBIERNOS LOCALES",$A$8:$A$50,0)-MATCH("GOBIERNOS REGIONALES",$A$8:$A$50,0)),0))</f>
        <v>0</v>
      </c>
      <c r="G10" s="43">
        <f ca="1">SUM(G11:OFFSET(G9,(MATCH("GOBIERNOS LOCALES",$A$8:$A$50,0)-MATCH("GOBIERNOS REGIONALES",$A$8:$A$50,0)),0))</f>
        <v>0</v>
      </c>
      <c r="H10" s="43">
        <f ca="1">SUM(H11:OFFSET(H9,(MATCH("GOBIERNOS LOCALES",$A$8:$A$50,0)-MATCH("GOBIERNOS REGIONALES",$A$8:$A$50,0)),0))</f>
        <v>0</v>
      </c>
      <c r="I10" s="44">
        <f ca="1">IFERROR(G10/E10,0)</f>
        <v>0</v>
      </c>
      <c r="J10" s="45">
        <f ca="1">IFERROR(SUM(G10,H10)/E10,0)</f>
        <v>0</v>
      </c>
      <c r="K10" s="4"/>
    </row>
    <row r="11" spans="1:11" x14ac:dyDescent="0.25">
      <c r="A11" t="s">
        <v>238</v>
      </c>
      <c r="D11" s="5"/>
      <c r="E11" s="5"/>
      <c r="F11" s="5">
        <f t="shared" si="0"/>
        <v>0</v>
      </c>
      <c r="G11" s="5"/>
      <c r="H11" s="5"/>
      <c r="I11" s="4">
        <f t="shared" si="1"/>
        <v>0</v>
      </c>
      <c r="J11" s="4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30</v>
      </c>
      <c r="B1" s="49" t="s">
        <v>18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508</v>
      </c>
      <c r="L2" s="70" t="s">
        <v>544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4256.864099999998</v>
      </c>
      <c r="E6" s="12">
        <f ca="1">SUM(E7:OFFSET(E7,50,0))</f>
        <v>4497.9435099999992</v>
      </c>
      <c r="F6" s="12">
        <f ca="1">SUM(F7:OFFSET(F7,50,0))</f>
        <v>318.02177302999985</v>
      </c>
      <c r="G6" s="12">
        <f ca="1">SUM(G7:OFFSET(G7,50,0))</f>
        <v>0</v>
      </c>
      <c r="H6" s="12">
        <f ca="1">SUM(H7:OFFSET(H7,50,0))</f>
        <v>318.02177302999985</v>
      </c>
      <c r="I6" s="13">
        <f ca="1">IFERROR(G6/E6,0)</f>
        <v>0</v>
      </c>
      <c r="J6" s="14">
        <f ca="1">IFERROR(SUM(G6,H6)/E6,0)</f>
        <v>7.0703816604846578E-2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45.995413000000006</v>
      </c>
      <c r="E7" s="19">
        <v>46.841429000000005</v>
      </c>
      <c r="F7" s="19">
        <f t="shared" ref="F7:F31" si="0">SUM(G7,H7)</f>
        <v>4.0210255500000001</v>
      </c>
      <c r="G7" s="19">
        <v>0</v>
      </c>
      <c r="H7" s="19">
        <v>4.0210255500000001</v>
      </c>
      <c r="I7" s="20">
        <f t="shared" ref="I7:I31" si="1">IFERROR(G7/E7,0)</f>
        <v>0</v>
      </c>
      <c r="J7" s="21">
        <f t="shared" ref="J7:J31" si="2">IFERROR(SUM(G7,H7)/E7,0)</f>
        <v>8.584335781045449E-2</v>
      </c>
      <c r="K7" s="4"/>
      <c r="L7" t="s">
        <v>260</v>
      </c>
      <c r="M7" s="5">
        <v>9.8968047999999982</v>
      </c>
      <c r="N7" s="69">
        <v>0.10048769221823171</v>
      </c>
    </row>
    <row r="8" spans="1:14" x14ac:dyDescent="0.25">
      <c r="A8" s="15"/>
      <c r="B8" s="53">
        <v>2</v>
      </c>
      <c r="C8" s="17" t="s">
        <v>256</v>
      </c>
      <c r="D8" s="18">
        <v>143.610342</v>
      </c>
      <c r="E8" s="19">
        <v>150.06691900000004</v>
      </c>
      <c r="F8" s="19">
        <f t="shared" si="0"/>
        <v>12.750556270000001</v>
      </c>
      <c r="G8" s="19">
        <v>0</v>
      </c>
      <c r="H8" s="19">
        <v>12.750556270000001</v>
      </c>
      <c r="I8" s="20">
        <f t="shared" si="1"/>
        <v>0</v>
      </c>
      <c r="J8" s="21">
        <f t="shared" si="2"/>
        <v>8.496580295621313E-2</v>
      </c>
      <c r="K8" s="4"/>
      <c r="L8" t="s">
        <v>255</v>
      </c>
      <c r="M8" s="5">
        <v>4.0210255500000001</v>
      </c>
      <c r="N8" s="69">
        <v>8.584335781045449E-2</v>
      </c>
    </row>
    <row r="9" spans="1:14" x14ac:dyDescent="0.25">
      <c r="A9" s="15"/>
      <c r="B9" s="53">
        <v>3</v>
      </c>
      <c r="C9" s="17" t="s">
        <v>257</v>
      </c>
      <c r="D9" s="18">
        <v>60.980228000000004</v>
      </c>
      <c r="E9" s="19">
        <v>63.278953999999992</v>
      </c>
      <c r="F9" s="19">
        <f t="shared" si="0"/>
        <v>4.7921955999999994</v>
      </c>
      <c r="G9" s="19">
        <v>0</v>
      </c>
      <c r="H9" s="19">
        <v>4.7921955999999994</v>
      </c>
      <c r="I9" s="20">
        <f t="shared" si="1"/>
        <v>0</v>
      </c>
      <c r="J9" s="21">
        <f t="shared" si="2"/>
        <v>7.5731270779223064E-2</v>
      </c>
      <c r="K9" s="4"/>
      <c r="L9" t="s">
        <v>256</v>
      </c>
      <c r="M9" s="5">
        <v>12.750556270000001</v>
      </c>
      <c r="N9" s="69">
        <v>8.496580295621313E-2</v>
      </c>
    </row>
    <row r="10" spans="1:14" x14ac:dyDescent="0.25">
      <c r="A10" s="15"/>
      <c r="B10" s="53">
        <v>4</v>
      </c>
      <c r="C10" s="17" t="s">
        <v>258</v>
      </c>
      <c r="D10" s="18">
        <v>309.86099899999994</v>
      </c>
      <c r="E10" s="19">
        <v>311.15013199999976</v>
      </c>
      <c r="F10" s="19">
        <f t="shared" si="0"/>
        <v>24.920841419999999</v>
      </c>
      <c r="G10" s="19">
        <v>0</v>
      </c>
      <c r="H10" s="19">
        <v>24.920841419999999</v>
      </c>
      <c r="I10" s="20">
        <f t="shared" si="1"/>
        <v>0</v>
      </c>
      <c r="J10" s="21">
        <f t="shared" si="2"/>
        <v>8.0092658999739774E-2</v>
      </c>
      <c r="K10" s="4"/>
      <c r="L10" t="s">
        <v>265</v>
      </c>
      <c r="M10" s="5">
        <v>9.9534332700000032</v>
      </c>
      <c r="N10" s="69">
        <v>8.4193734215207899E-2</v>
      </c>
    </row>
    <row r="11" spans="1:14" x14ac:dyDescent="0.25">
      <c r="A11" s="15"/>
      <c r="B11" s="53">
        <v>5</v>
      </c>
      <c r="C11" s="17" t="s">
        <v>259</v>
      </c>
      <c r="D11" s="18">
        <v>46.322572999999998</v>
      </c>
      <c r="E11" s="19">
        <v>53.355095999999996</v>
      </c>
      <c r="F11" s="19">
        <f t="shared" si="0"/>
        <v>3.5211412900000001</v>
      </c>
      <c r="G11" s="19">
        <v>0</v>
      </c>
      <c r="H11" s="19">
        <v>3.5211412900000001</v>
      </c>
      <c r="I11" s="20">
        <f t="shared" si="1"/>
        <v>0</v>
      </c>
      <c r="J11" s="21">
        <f t="shared" si="2"/>
        <v>6.5994470143957762E-2</v>
      </c>
      <c r="K11" s="4"/>
      <c r="L11" t="s">
        <v>261</v>
      </c>
      <c r="M11" s="5">
        <v>14.115491559999997</v>
      </c>
      <c r="N11" s="69">
        <v>8.2784364123567544E-2</v>
      </c>
    </row>
    <row r="12" spans="1:14" x14ac:dyDescent="0.25">
      <c r="A12" s="15"/>
      <c r="B12" s="53">
        <v>6</v>
      </c>
      <c r="C12" s="17" t="s">
        <v>260</v>
      </c>
      <c r="D12" s="18">
        <v>97.029589999999999</v>
      </c>
      <c r="E12" s="19">
        <v>98.487730999999997</v>
      </c>
      <c r="F12" s="19">
        <f t="shared" si="0"/>
        <v>9.8968047999999982</v>
      </c>
      <c r="G12" s="19">
        <v>0</v>
      </c>
      <c r="H12" s="19">
        <v>9.8968047999999982</v>
      </c>
      <c r="I12" s="20">
        <f t="shared" si="1"/>
        <v>0</v>
      </c>
      <c r="J12" s="21">
        <f t="shared" si="2"/>
        <v>0.10048769221823171</v>
      </c>
      <c r="K12" s="4"/>
      <c r="L12" t="s">
        <v>272</v>
      </c>
      <c r="M12" s="5">
        <v>3.5858813899999999</v>
      </c>
      <c r="N12" s="69">
        <v>8.1902318729966853E-2</v>
      </c>
    </row>
    <row r="13" spans="1:14" x14ac:dyDescent="0.25">
      <c r="A13" s="15"/>
      <c r="B13" s="53">
        <v>7</v>
      </c>
      <c r="C13" s="17" t="s">
        <v>261</v>
      </c>
      <c r="D13" s="18">
        <v>155.02390199999999</v>
      </c>
      <c r="E13" s="19">
        <v>170.50915000000001</v>
      </c>
      <c r="F13" s="19">
        <f t="shared" si="0"/>
        <v>14.115491559999997</v>
      </c>
      <c r="G13" s="19">
        <v>0</v>
      </c>
      <c r="H13" s="19">
        <v>14.115491559999997</v>
      </c>
      <c r="I13" s="20">
        <f t="shared" si="1"/>
        <v>0</v>
      </c>
      <c r="J13" s="21">
        <f t="shared" si="2"/>
        <v>8.2784364123567544E-2</v>
      </c>
      <c r="K13" s="4"/>
      <c r="L13" t="s">
        <v>258</v>
      </c>
      <c r="M13" s="5">
        <v>24.920841419999999</v>
      </c>
      <c r="N13" s="69">
        <v>8.0092658999739774E-2</v>
      </c>
    </row>
    <row r="14" spans="1:14" x14ac:dyDescent="0.25">
      <c r="A14" s="15"/>
      <c r="B14" s="53">
        <v>8</v>
      </c>
      <c r="C14" s="17" t="s">
        <v>262</v>
      </c>
      <c r="D14" s="18">
        <v>218.08261999999988</v>
      </c>
      <c r="E14" s="19">
        <v>225.46458100000001</v>
      </c>
      <c r="F14" s="19">
        <f t="shared" si="0"/>
        <v>16.576539340000004</v>
      </c>
      <c r="G14" s="19">
        <v>0</v>
      </c>
      <c r="H14" s="19">
        <v>16.576539340000004</v>
      </c>
      <c r="I14" s="20">
        <f t="shared" si="1"/>
        <v>0</v>
      </c>
      <c r="J14" s="21">
        <f t="shared" si="2"/>
        <v>7.3521700244350147E-2</v>
      </c>
      <c r="K14" s="4"/>
      <c r="L14" t="s">
        <v>279</v>
      </c>
      <c r="M14" s="5">
        <v>4.3811530899999989</v>
      </c>
      <c r="N14" s="69">
        <v>7.9085751736603566E-2</v>
      </c>
    </row>
    <row r="15" spans="1:14" x14ac:dyDescent="0.25">
      <c r="A15" s="15"/>
      <c r="B15" s="53">
        <v>9</v>
      </c>
      <c r="C15" s="17" t="s">
        <v>263</v>
      </c>
      <c r="D15" s="18">
        <v>73.939074000000019</v>
      </c>
      <c r="E15" s="19">
        <v>64.928868000000008</v>
      </c>
      <c r="F15" s="19">
        <f t="shared" si="0"/>
        <v>3.8228252700000001</v>
      </c>
      <c r="G15" s="19">
        <v>0</v>
      </c>
      <c r="H15" s="19">
        <v>3.8228252700000001</v>
      </c>
      <c r="I15" s="20">
        <f t="shared" si="1"/>
        <v>0</v>
      </c>
      <c r="J15" s="21">
        <f t="shared" si="2"/>
        <v>5.887712796717786E-2</v>
      </c>
      <c r="K15" s="4"/>
      <c r="L15" t="s">
        <v>266</v>
      </c>
      <c r="M15" s="5">
        <v>12.54316451</v>
      </c>
      <c r="N15" s="69">
        <v>7.6842414925158434E-2</v>
      </c>
    </row>
    <row r="16" spans="1:14" x14ac:dyDescent="0.25">
      <c r="A16" s="15"/>
      <c r="B16" s="53">
        <v>10</v>
      </c>
      <c r="C16" s="17" t="s">
        <v>264</v>
      </c>
      <c r="D16" s="18">
        <v>58.945458999999992</v>
      </c>
      <c r="E16" s="19">
        <v>59.798506999999994</v>
      </c>
      <c r="F16" s="19">
        <f t="shared" si="0"/>
        <v>3.6715402200000002</v>
      </c>
      <c r="G16" s="19">
        <v>0</v>
      </c>
      <c r="H16" s="19">
        <v>3.6715402200000002</v>
      </c>
      <c r="I16" s="20">
        <f t="shared" si="1"/>
        <v>0</v>
      </c>
      <c r="J16" s="21">
        <f t="shared" si="2"/>
        <v>6.1398526555186413E-2</v>
      </c>
      <c r="K16" s="4"/>
      <c r="L16" t="s">
        <v>277</v>
      </c>
      <c r="M16" s="5">
        <v>7.1521266399999988</v>
      </c>
      <c r="N16" s="69">
        <v>7.5980649753934121E-2</v>
      </c>
    </row>
    <row r="17" spans="1:14" x14ac:dyDescent="0.25">
      <c r="A17" s="15"/>
      <c r="B17" s="53">
        <v>11</v>
      </c>
      <c r="C17" s="17" t="s">
        <v>265</v>
      </c>
      <c r="D17" s="18">
        <v>112.26853499999999</v>
      </c>
      <c r="E17" s="19">
        <v>118.22059400000002</v>
      </c>
      <c r="F17" s="19">
        <f t="shared" si="0"/>
        <v>9.9534332700000032</v>
      </c>
      <c r="G17" s="19">
        <v>0</v>
      </c>
      <c r="H17" s="19">
        <v>9.9534332700000032</v>
      </c>
      <c r="I17" s="20">
        <f t="shared" si="1"/>
        <v>0</v>
      </c>
      <c r="J17" s="21">
        <f t="shared" si="2"/>
        <v>8.4193734215207899E-2</v>
      </c>
      <c r="K17" s="4"/>
      <c r="L17" t="s">
        <v>257</v>
      </c>
      <c r="M17" s="5">
        <v>4.7921955999999994</v>
      </c>
      <c r="N17" s="69">
        <v>7.5731270779223064E-2</v>
      </c>
    </row>
    <row r="18" spans="1:14" x14ac:dyDescent="0.25">
      <c r="A18" s="15"/>
      <c r="B18" s="53">
        <v>12</v>
      </c>
      <c r="C18" s="17" t="s">
        <v>266</v>
      </c>
      <c r="D18" s="18">
        <v>154.96753799999993</v>
      </c>
      <c r="E18" s="19">
        <v>163.23230499999983</v>
      </c>
      <c r="F18" s="19">
        <f t="shared" si="0"/>
        <v>12.54316451</v>
      </c>
      <c r="G18" s="19">
        <v>0</v>
      </c>
      <c r="H18" s="19">
        <v>12.54316451</v>
      </c>
      <c r="I18" s="20">
        <f t="shared" si="1"/>
        <v>0</v>
      </c>
      <c r="J18" s="21">
        <f t="shared" si="2"/>
        <v>7.6842414925158434E-2</v>
      </c>
      <c r="K18" s="4"/>
      <c r="L18" t="s">
        <v>275</v>
      </c>
      <c r="M18" s="5">
        <v>12.195816520000003</v>
      </c>
      <c r="N18" s="69">
        <v>7.4975830873620655E-2</v>
      </c>
    </row>
    <row r="19" spans="1:14" x14ac:dyDescent="0.25">
      <c r="A19" s="15"/>
      <c r="B19" s="53">
        <v>13</v>
      </c>
      <c r="C19" s="17" t="s">
        <v>267</v>
      </c>
      <c r="D19" s="18">
        <v>232.82377999999997</v>
      </c>
      <c r="E19" s="19">
        <v>256.56134699999996</v>
      </c>
      <c r="F19" s="19">
        <f t="shared" si="0"/>
        <v>15.933739860000001</v>
      </c>
      <c r="G19" s="19">
        <v>0</v>
      </c>
      <c r="H19" s="19">
        <v>15.933739860000001</v>
      </c>
      <c r="I19" s="20">
        <f t="shared" si="1"/>
        <v>0</v>
      </c>
      <c r="J19" s="21">
        <f t="shared" si="2"/>
        <v>6.210498988376454E-2</v>
      </c>
      <c r="K19" s="4"/>
      <c r="L19" t="s">
        <v>262</v>
      </c>
      <c r="M19" s="5">
        <v>16.576539340000004</v>
      </c>
      <c r="N19" s="69">
        <v>7.3521700244350147E-2</v>
      </c>
    </row>
    <row r="20" spans="1:14" x14ac:dyDescent="0.25">
      <c r="A20" s="15"/>
      <c r="B20" s="53">
        <v>14</v>
      </c>
      <c r="C20" s="17" t="s">
        <v>268</v>
      </c>
      <c r="D20" s="18">
        <v>219.60834899999998</v>
      </c>
      <c r="E20" s="19">
        <v>222.00841199999996</v>
      </c>
      <c r="F20" s="19">
        <f t="shared" si="0"/>
        <v>14.686592790000001</v>
      </c>
      <c r="G20" s="19">
        <v>0</v>
      </c>
      <c r="H20" s="19">
        <v>14.686592790000001</v>
      </c>
      <c r="I20" s="20">
        <f t="shared" si="1"/>
        <v>0</v>
      </c>
      <c r="J20" s="21">
        <f t="shared" si="2"/>
        <v>6.6153316704053555E-2</v>
      </c>
      <c r="K20" s="4"/>
      <c r="L20" t="s">
        <v>274</v>
      </c>
      <c r="M20" s="5">
        <v>14.592342149999999</v>
      </c>
      <c r="N20" s="69">
        <v>7.0601330019103098E-2</v>
      </c>
    </row>
    <row r="21" spans="1:14" x14ac:dyDescent="0.25">
      <c r="A21" s="15"/>
      <c r="B21" s="53">
        <v>15</v>
      </c>
      <c r="C21" s="17" t="s">
        <v>269</v>
      </c>
      <c r="D21" s="18">
        <v>1463.4108599999981</v>
      </c>
      <c r="E21" s="19">
        <v>1576.3494549999989</v>
      </c>
      <c r="F21" s="19">
        <f t="shared" si="0"/>
        <v>103.10020314999998</v>
      </c>
      <c r="G21" s="19">
        <v>0</v>
      </c>
      <c r="H21" s="19">
        <v>103.10020314999998</v>
      </c>
      <c r="I21" s="20">
        <f t="shared" si="1"/>
        <v>0</v>
      </c>
      <c r="J21" s="21">
        <f t="shared" si="2"/>
        <v>6.5404408155170166E-2</v>
      </c>
      <c r="K21" s="4"/>
      <c r="L21" t="s">
        <v>271</v>
      </c>
      <c r="M21" s="5">
        <v>2.2612242299999994</v>
      </c>
      <c r="N21" s="69">
        <v>6.9190542967059523E-2</v>
      </c>
    </row>
    <row r="22" spans="1:14" x14ac:dyDescent="0.25">
      <c r="A22" s="15"/>
      <c r="B22" s="53">
        <v>16</v>
      </c>
      <c r="C22" s="17" t="s">
        <v>270</v>
      </c>
      <c r="D22" s="18">
        <v>117.78890800000001</v>
      </c>
      <c r="E22" s="19">
        <v>133.04862699999995</v>
      </c>
      <c r="F22" s="19">
        <f t="shared" si="0"/>
        <v>8.4156788999999996</v>
      </c>
      <c r="G22" s="19">
        <v>0</v>
      </c>
      <c r="H22" s="19">
        <v>8.4156788999999996</v>
      </c>
      <c r="I22" s="20">
        <f t="shared" si="1"/>
        <v>0</v>
      </c>
      <c r="J22" s="21">
        <f t="shared" si="2"/>
        <v>6.3252654986060114E-2</v>
      </c>
      <c r="K22" s="4"/>
      <c r="L22" t="s">
        <v>268</v>
      </c>
      <c r="M22" s="5">
        <v>14.686592790000001</v>
      </c>
      <c r="N22" s="69">
        <v>6.6153316704053555E-2</v>
      </c>
    </row>
    <row r="23" spans="1:14" x14ac:dyDescent="0.25">
      <c r="A23" s="15"/>
      <c r="B23" s="53">
        <v>17</v>
      </c>
      <c r="C23" s="17" t="s">
        <v>271</v>
      </c>
      <c r="D23" s="18">
        <v>32.124678000000003</v>
      </c>
      <c r="E23" s="19">
        <v>32.681117</v>
      </c>
      <c r="F23" s="19">
        <f t="shared" si="0"/>
        <v>2.2612242299999994</v>
      </c>
      <c r="G23" s="19">
        <v>0</v>
      </c>
      <c r="H23" s="19">
        <v>2.2612242299999994</v>
      </c>
      <c r="I23" s="20">
        <f t="shared" si="1"/>
        <v>0</v>
      </c>
      <c r="J23" s="21">
        <f t="shared" si="2"/>
        <v>6.9190542967059523E-2</v>
      </c>
      <c r="K23" s="4"/>
      <c r="L23" t="s">
        <v>259</v>
      </c>
      <c r="M23" s="5">
        <v>3.5211412900000001</v>
      </c>
      <c r="N23" s="69">
        <v>6.5994470143957762E-2</v>
      </c>
    </row>
    <row r="24" spans="1:14" x14ac:dyDescent="0.25">
      <c r="A24" s="15"/>
      <c r="B24" s="53">
        <v>18</v>
      </c>
      <c r="C24" s="17" t="s">
        <v>272</v>
      </c>
      <c r="D24" s="18">
        <v>43.805166</v>
      </c>
      <c r="E24" s="19">
        <v>43.782415999999998</v>
      </c>
      <c r="F24" s="19">
        <f t="shared" si="0"/>
        <v>3.5858813899999999</v>
      </c>
      <c r="G24" s="19">
        <v>0</v>
      </c>
      <c r="H24" s="19">
        <v>3.5858813899999999</v>
      </c>
      <c r="I24" s="20">
        <f t="shared" si="1"/>
        <v>0</v>
      </c>
      <c r="J24" s="21">
        <f t="shared" si="2"/>
        <v>8.1902318729966853E-2</v>
      </c>
      <c r="K24" s="4"/>
      <c r="L24" t="s">
        <v>269</v>
      </c>
      <c r="M24" s="5">
        <v>103.10020314999998</v>
      </c>
      <c r="N24" s="69">
        <v>6.5404408155170166E-2</v>
      </c>
    </row>
    <row r="25" spans="1:14" x14ac:dyDescent="0.25">
      <c r="A25" s="15"/>
      <c r="B25" s="53">
        <v>19</v>
      </c>
      <c r="C25" s="17" t="s">
        <v>273</v>
      </c>
      <c r="D25" s="18">
        <v>28.950014000000007</v>
      </c>
      <c r="E25" s="19">
        <v>33.327349999999996</v>
      </c>
      <c r="F25" s="19">
        <f t="shared" si="0"/>
        <v>1.7655897200000004</v>
      </c>
      <c r="G25" s="19">
        <v>0</v>
      </c>
      <c r="H25" s="19">
        <v>1.7655897200000004</v>
      </c>
      <c r="I25" s="20">
        <f t="shared" si="1"/>
        <v>0</v>
      </c>
      <c r="J25" s="21">
        <f t="shared" si="2"/>
        <v>5.2977201007580882E-2</v>
      </c>
      <c r="K25" s="4"/>
      <c r="L25" t="s">
        <v>270</v>
      </c>
      <c r="M25" s="5">
        <v>8.4156788999999996</v>
      </c>
      <c r="N25" s="69">
        <v>6.3252654986060114E-2</v>
      </c>
    </row>
    <row r="26" spans="1:14" x14ac:dyDescent="0.25">
      <c r="A26" s="15"/>
      <c r="B26" s="53">
        <v>20</v>
      </c>
      <c r="C26" s="17" t="s">
        <v>274</v>
      </c>
      <c r="D26" s="18">
        <v>196.80559900000003</v>
      </c>
      <c r="E26" s="19">
        <v>206.68650499999995</v>
      </c>
      <c r="F26" s="19">
        <f t="shared" si="0"/>
        <v>14.592342149999999</v>
      </c>
      <c r="G26" s="19">
        <v>0</v>
      </c>
      <c r="H26" s="19">
        <v>14.592342149999999</v>
      </c>
      <c r="I26" s="20">
        <f t="shared" si="1"/>
        <v>0</v>
      </c>
      <c r="J26" s="21">
        <f t="shared" si="2"/>
        <v>7.0601330019103098E-2</v>
      </c>
      <c r="K26" s="4"/>
      <c r="L26" t="s">
        <v>267</v>
      </c>
      <c r="M26" s="5">
        <v>15.933739860000001</v>
      </c>
      <c r="N26" s="69">
        <v>6.210498988376454E-2</v>
      </c>
    </row>
    <row r="27" spans="1:14" x14ac:dyDescent="0.25">
      <c r="A27" s="15"/>
      <c r="B27" s="53">
        <v>21</v>
      </c>
      <c r="C27" s="17" t="s">
        <v>275</v>
      </c>
      <c r="D27" s="18">
        <v>149.64090399999998</v>
      </c>
      <c r="E27" s="19">
        <v>162.66330599999998</v>
      </c>
      <c r="F27" s="19">
        <f t="shared" si="0"/>
        <v>12.195816520000003</v>
      </c>
      <c r="G27" s="19">
        <v>0</v>
      </c>
      <c r="H27" s="19">
        <v>12.195816520000003</v>
      </c>
      <c r="I27" s="20">
        <f t="shared" si="1"/>
        <v>0</v>
      </c>
      <c r="J27" s="21">
        <f t="shared" si="2"/>
        <v>7.4975830873620655E-2</v>
      </c>
      <c r="K27" s="4"/>
      <c r="L27" t="s">
        <v>264</v>
      </c>
      <c r="M27" s="5">
        <v>3.6715402200000002</v>
      </c>
      <c r="N27" s="69">
        <v>6.1398526555186413E-2</v>
      </c>
    </row>
    <row r="28" spans="1:14" x14ac:dyDescent="0.25">
      <c r="A28" s="15"/>
      <c r="B28" s="53">
        <v>22</v>
      </c>
      <c r="C28" s="17" t="s">
        <v>276</v>
      </c>
      <c r="D28" s="18">
        <v>89.109880000000047</v>
      </c>
      <c r="E28" s="19">
        <v>89.32894200000004</v>
      </c>
      <c r="F28" s="19">
        <f t="shared" si="0"/>
        <v>5.3325368500000003</v>
      </c>
      <c r="G28" s="19">
        <v>0</v>
      </c>
      <c r="H28" s="19">
        <v>5.3325368500000003</v>
      </c>
      <c r="I28" s="20">
        <f t="shared" si="1"/>
        <v>0</v>
      </c>
      <c r="J28" s="21">
        <f t="shared" si="2"/>
        <v>5.9695511114415727E-2</v>
      </c>
      <c r="K28" s="4"/>
      <c r="L28" t="s">
        <v>278</v>
      </c>
      <c r="M28" s="5">
        <v>4.0333286399999997</v>
      </c>
      <c r="N28" s="69">
        <v>6.0521079599082109E-2</v>
      </c>
    </row>
    <row r="29" spans="1:14" x14ac:dyDescent="0.25">
      <c r="A29" s="15"/>
      <c r="B29" s="53">
        <v>23</v>
      </c>
      <c r="C29" s="17" t="s">
        <v>277</v>
      </c>
      <c r="D29" s="18">
        <v>88.719566999999984</v>
      </c>
      <c r="E29" s="19">
        <v>94.130896000000007</v>
      </c>
      <c r="F29" s="19">
        <f t="shared" si="0"/>
        <v>7.1521266399999988</v>
      </c>
      <c r="G29" s="19">
        <v>0</v>
      </c>
      <c r="H29" s="19">
        <v>7.1521266399999988</v>
      </c>
      <c r="I29" s="20">
        <f t="shared" si="1"/>
        <v>0</v>
      </c>
      <c r="J29" s="21">
        <f t="shared" si="2"/>
        <v>7.5980649753934121E-2</v>
      </c>
      <c r="K29" s="4"/>
      <c r="L29" t="s">
        <v>276</v>
      </c>
      <c r="M29" s="5">
        <v>5.3325368500000003</v>
      </c>
      <c r="N29" s="69">
        <v>5.9695511114415727E-2</v>
      </c>
    </row>
    <row r="30" spans="1:14" x14ac:dyDescent="0.25">
      <c r="A30" s="15"/>
      <c r="B30" s="53">
        <v>24</v>
      </c>
      <c r="C30" s="17" t="s">
        <v>278</v>
      </c>
      <c r="D30" s="18">
        <v>60.300993000000005</v>
      </c>
      <c r="E30" s="19">
        <v>66.643368999999979</v>
      </c>
      <c r="F30" s="19">
        <f t="shared" si="0"/>
        <v>4.0333286399999997</v>
      </c>
      <c r="G30" s="19">
        <v>0</v>
      </c>
      <c r="H30" s="19">
        <v>4.0333286399999997</v>
      </c>
      <c r="I30" s="20">
        <f t="shared" si="1"/>
        <v>0</v>
      </c>
      <c r="J30" s="21">
        <f t="shared" si="2"/>
        <v>6.0521079599082109E-2</v>
      </c>
      <c r="K30" s="4"/>
      <c r="L30" t="s">
        <v>263</v>
      </c>
      <c r="M30" s="5">
        <v>3.8228252700000001</v>
      </c>
      <c r="N30" s="69">
        <v>5.887712796717786E-2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56.749128999999989</v>
      </c>
      <c r="E31" s="26">
        <v>55.397501999999989</v>
      </c>
      <c r="F31" s="26">
        <f t="shared" si="0"/>
        <v>4.3811530899999989</v>
      </c>
      <c r="G31" s="26">
        <v>0</v>
      </c>
      <c r="H31" s="26">
        <v>4.3811530899999989</v>
      </c>
      <c r="I31" s="27">
        <f t="shared" si="1"/>
        <v>0</v>
      </c>
      <c r="J31" s="28">
        <f t="shared" si="2"/>
        <v>7.9085751736603566E-2</v>
      </c>
      <c r="K31" s="4"/>
      <c r="L31" t="s">
        <v>273</v>
      </c>
      <c r="M31" s="5">
        <v>1.7655897200000004</v>
      </c>
      <c r="N31" s="69">
        <v>5.2977201007580882E-2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123</v>
      </c>
      <c r="B1" s="49" t="s">
        <v>81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1823</v>
      </c>
      <c r="L2" s="70" t="s">
        <v>1861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912.3453189999999</v>
      </c>
      <c r="E6" s="12">
        <f ca="1">SUM(E7:OFFSET(E7,50,0))</f>
        <v>920.57811400000014</v>
      </c>
      <c r="F6" s="12">
        <f ca="1">SUM(F7:OFFSET(F7,50,0))</f>
        <v>27.914557020000007</v>
      </c>
      <c r="G6" s="12">
        <f ca="1">SUM(G7:OFFSET(G7,50,0))</f>
        <v>0</v>
      </c>
      <c r="H6" s="12">
        <f ca="1">SUM(H7:OFFSET(H7,50,0))</f>
        <v>27.914557020000007</v>
      </c>
      <c r="I6" s="13">
        <f ca="1">IFERROR(G6/E6,0)</f>
        <v>0</v>
      </c>
      <c r="J6" s="14">
        <f ca="1">IFERROR(SUM(G6,H6)/E6,0)</f>
        <v>3.0322855383459617E-2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2.2906050000000002</v>
      </c>
      <c r="E7" s="19">
        <v>2.388957</v>
      </c>
      <c r="F7" s="19">
        <f t="shared" ref="F7:F31" si="0">SUM(G7,H7)</f>
        <v>1.8434270000000003E-2</v>
      </c>
      <c r="G7" s="19">
        <v>0</v>
      </c>
      <c r="H7" s="19">
        <v>1.8434270000000003E-2</v>
      </c>
      <c r="I7" s="20">
        <f t="shared" ref="I7:I31" si="1">IFERROR(G7/E7,0)</f>
        <v>0</v>
      </c>
      <c r="J7" s="21">
        <f t="shared" ref="J7:J31" si="2">IFERROR(SUM(G7,H7)/E7,0)</f>
        <v>7.7164511542066275E-3</v>
      </c>
      <c r="K7" s="4"/>
      <c r="L7" t="s">
        <v>269</v>
      </c>
      <c r="M7" s="5">
        <v>25.180866410000007</v>
      </c>
      <c r="N7" s="69">
        <v>7.6928039292390615E-2</v>
      </c>
    </row>
    <row r="8" spans="1:14" x14ac:dyDescent="0.25">
      <c r="A8" s="15"/>
      <c r="B8" s="53">
        <v>2</v>
      </c>
      <c r="C8" s="17" t="s">
        <v>256</v>
      </c>
      <c r="D8" s="18">
        <v>6.3182609999999997</v>
      </c>
      <c r="E8" s="19">
        <v>6.3303319999999994</v>
      </c>
      <c r="F8" s="19">
        <f t="shared" si="0"/>
        <v>7.5764100000000001E-2</v>
      </c>
      <c r="G8" s="19">
        <v>0</v>
      </c>
      <c r="H8" s="19">
        <v>7.5764100000000001E-2</v>
      </c>
      <c r="I8" s="20">
        <f t="shared" si="1"/>
        <v>0</v>
      </c>
      <c r="J8" s="21">
        <f t="shared" si="2"/>
        <v>1.196842440491273E-2</v>
      </c>
      <c r="K8" s="4"/>
      <c r="L8" t="s">
        <v>279</v>
      </c>
      <c r="M8" s="5">
        <v>0.66194468999999989</v>
      </c>
      <c r="N8" s="69">
        <v>6.8762915159625349E-2</v>
      </c>
    </row>
    <row r="9" spans="1:14" x14ac:dyDescent="0.25">
      <c r="A9" s="15"/>
      <c r="B9" s="53">
        <v>3</v>
      </c>
      <c r="C9" s="17" t="s">
        <v>257</v>
      </c>
      <c r="D9" s="18">
        <v>1.0609960000000001</v>
      </c>
      <c r="E9" s="19">
        <v>1.0700160000000001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276</v>
      </c>
      <c r="M9" s="5">
        <v>0.38652059999999999</v>
      </c>
      <c r="N9" s="69">
        <v>5.3988768141144963E-2</v>
      </c>
    </row>
    <row r="10" spans="1:14" x14ac:dyDescent="0.25">
      <c r="A10" s="15"/>
      <c r="B10" s="53">
        <v>4</v>
      </c>
      <c r="C10" s="17" t="s">
        <v>258</v>
      </c>
      <c r="D10" s="18">
        <v>230.09896599999996</v>
      </c>
      <c r="E10" s="19">
        <v>230.70531999999992</v>
      </c>
      <c r="F10" s="19">
        <f t="shared" si="0"/>
        <v>8.271017E-2</v>
      </c>
      <c r="G10" s="19">
        <v>0</v>
      </c>
      <c r="H10" s="19">
        <v>8.271017E-2</v>
      </c>
      <c r="I10" s="20">
        <f t="shared" si="1"/>
        <v>0</v>
      </c>
      <c r="J10" s="21">
        <f t="shared" si="2"/>
        <v>3.585100248230081E-4</v>
      </c>
      <c r="K10" s="4"/>
      <c r="L10" t="s">
        <v>259</v>
      </c>
      <c r="M10" s="5">
        <v>0.21257900999999998</v>
      </c>
      <c r="N10" s="69">
        <v>4.436782134574254E-2</v>
      </c>
    </row>
    <row r="11" spans="1:14" x14ac:dyDescent="0.25">
      <c r="A11" s="15"/>
      <c r="B11" s="53">
        <v>5</v>
      </c>
      <c r="C11" s="17" t="s">
        <v>259</v>
      </c>
      <c r="D11" s="18">
        <v>4.5907519999999993</v>
      </c>
      <c r="E11" s="19">
        <v>4.791287999999998</v>
      </c>
      <c r="F11" s="19">
        <f t="shared" si="0"/>
        <v>0.21257900999999998</v>
      </c>
      <c r="G11" s="19">
        <v>0</v>
      </c>
      <c r="H11" s="19">
        <v>0.21257900999999998</v>
      </c>
      <c r="I11" s="20">
        <f t="shared" si="1"/>
        <v>0</v>
      </c>
      <c r="J11" s="21">
        <f t="shared" si="2"/>
        <v>4.436782134574254E-2</v>
      </c>
      <c r="K11" s="4"/>
      <c r="L11" t="s">
        <v>263</v>
      </c>
      <c r="M11" s="5">
        <v>2.038177E-2</v>
      </c>
      <c r="N11" s="69">
        <v>4.2637723786771324E-2</v>
      </c>
    </row>
    <row r="12" spans="1:14" x14ac:dyDescent="0.25">
      <c r="A12" s="15"/>
      <c r="B12" s="53">
        <v>6</v>
      </c>
      <c r="C12" s="17" t="s">
        <v>260</v>
      </c>
      <c r="D12" s="18">
        <v>3.7024689999999998</v>
      </c>
      <c r="E12" s="19">
        <v>3.7997050000000003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266</v>
      </c>
      <c r="M12" s="5">
        <v>0.31246275000000001</v>
      </c>
      <c r="N12" s="69">
        <v>2.84798739043398E-2</v>
      </c>
    </row>
    <row r="13" spans="1:14" x14ac:dyDescent="0.25">
      <c r="A13" s="15"/>
      <c r="B13" s="53">
        <v>7</v>
      </c>
      <c r="C13" s="17" t="s">
        <v>261</v>
      </c>
      <c r="D13" s="18">
        <v>7.5754479999999997</v>
      </c>
      <c r="E13" s="19">
        <v>6.6553789999999999</v>
      </c>
      <c r="F13" s="19">
        <f t="shared" si="0"/>
        <v>0.1051301</v>
      </c>
      <c r="G13" s="19">
        <v>0</v>
      </c>
      <c r="H13" s="19">
        <v>0.1051301</v>
      </c>
      <c r="I13" s="20">
        <f t="shared" si="1"/>
        <v>0</v>
      </c>
      <c r="J13" s="21">
        <f t="shared" si="2"/>
        <v>1.5796260438361211E-2</v>
      </c>
      <c r="K13" s="4"/>
      <c r="L13" t="s">
        <v>270</v>
      </c>
      <c r="M13" s="5">
        <v>0.14258856</v>
      </c>
      <c r="N13" s="69">
        <v>2.7637437505499823E-2</v>
      </c>
    </row>
    <row r="14" spans="1:14" x14ac:dyDescent="0.25">
      <c r="A14" s="15"/>
      <c r="B14" s="53">
        <v>8</v>
      </c>
      <c r="C14" s="17" t="s">
        <v>262</v>
      </c>
      <c r="D14" s="18">
        <v>8.2343949999999992</v>
      </c>
      <c r="E14" s="19">
        <v>9.4084170000000018</v>
      </c>
      <c r="F14" s="19">
        <f t="shared" si="0"/>
        <v>6.3953399999999994E-2</v>
      </c>
      <c r="G14" s="19">
        <v>0</v>
      </c>
      <c r="H14" s="19">
        <v>6.3953399999999994E-2</v>
      </c>
      <c r="I14" s="20">
        <f t="shared" si="1"/>
        <v>0</v>
      </c>
      <c r="J14" s="21">
        <f t="shared" si="2"/>
        <v>6.7974665663734909E-3</v>
      </c>
      <c r="K14" s="4"/>
      <c r="L14" t="s">
        <v>275</v>
      </c>
      <c r="M14" s="5">
        <v>0.25714846000000002</v>
      </c>
      <c r="N14" s="69">
        <v>1.6652658878585164E-2</v>
      </c>
    </row>
    <row r="15" spans="1:14" x14ac:dyDescent="0.25">
      <c r="A15" s="15"/>
      <c r="B15" s="53">
        <v>9</v>
      </c>
      <c r="C15" s="17" t="s">
        <v>263</v>
      </c>
      <c r="D15" s="18">
        <v>0.435444</v>
      </c>
      <c r="E15" s="19">
        <v>0.478022</v>
      </c>
      <c r="F15" s="19">
        <f t="shared" si="0"/>
        <v>2.038177E-2</v>
      </c>
      <c r="G15" s="19">
        <v>0</v>
      </c>
      <c r="H15" s="19">
        <v>2.038177E-2</v>
      </c>
      <c r="I15" s="20">
        <f t="shared" si="1"/>
        <v>0</v>
      </c>
      <c r="J15" s="21">
        <f t="shared" si="2"/>
        <v>4.2637723786771324E-2</v>
      </c>
      <c r="K15" s="4"/>
      <c r="L15" t="s">
        <v>264</v>
      </c>
      <c r="M15" s="5">
        <v>0.12847438000000003</v>
      </c>
      <c r="N15" s="69">
        <v>1.5810018954885943E-2</v>
      </c>
    </row>
    <row r="16" spans="1:14" x14ac:dyDescent="0.25">
      <c r="A16" s="15"/>
      <c r="B16" s="53">
        <v>10</v>
      </c>
      <c r="C16" s="17" t="s">
        <v>264</v>
      </c>
      <c r="D16" s="18">
        <v>7.1496760000000004</v>
      </c>
      <c r="E16" s="19">
        <v>8.1261370000000017</v>
      </c>
      <c r="F16" s="19">
        <f t="shared" si="0"/>
        <v>0.12847438000000003</v>
      </c>
      <c r="G16" s="19">
        <v>0</v>
      </c>
      <c r="H16" s="19">
        <v>0.12847438000000003</v>
      </c>
      <c r="I16" s="20">
        <f t="shared" si="1"/>
        <v>0</v>
      </c>
      <c r="J16" s="21">
        <f t="shared" si="2"/>
        <v>1.5810018954885943E-2</v>
      </c>
      <c r="K16" s="4"/>
      <c r="L16" t="s">
        <v>261</v>
      </c>
      <c r="M16" s="5">
        <v>0.1051301</v>
      </c>
      <c r="N16" s="69">
        <v>1.5796260438361211E-2</v>
      </c>
    </row>
    <row r="17" spans="1:14" x14ac:dyDescent="0.25">
      <c r="A17" s="15"/>
      <c r="B17" s="53">
        <v>11</v>
      </c>
      <c r="C17" s="17" t="s">
        <v>265</v>
      </c>
      <c r="D17" s="18">
        <v>228.88343499999999</v>
      </c>
      <c r="E17" s="19">
        <v>228.72518399999998</v>
      </c>
      <c r="F17" s="19">
        <f t="shared" si="0"/>
        <v>8.8744099999999992E-2</v>
      </c>
      <c r="G17" s="19">
        <v>0</v>
      </c>
      <c r="H17" s="19">
        <v>8.8744099999999992E-2</v>
      </c>
      <c r="I17" s="20">
        <f t="shared" si="1"/>
        <v>0</v>
      </c>
      <c r="J17" s="21">
        <f t="shared" si="2"/>
        <v>3.8799444139915959E-4</v>
      </c>
      <c r="K17" s="4"/>
      <c r="L17" t="s">
        <v>256</v>
      </c>
      <c r="M17" s="5">
        <v>7.5764100000000001E-2</v>
      </c>
      <c r="N17" s="69">
        <v>1.196842440491273E-2</v>
      </c>
    </row>
    <row r="18" spans="1:14" x14ac:dyDescent="0.25">
      <c r="A18" s="15"/>
      <c r="B18" s="53">
        <v>12</v>
      </c>
      <c r="C18" s="17" t="s">
        <v>266</v>
      </c>
      <c r="D18" s="18">
        <v>10.499054999999995</v>
      </c>
      <c r="E18" s="19">
        <v>10.971352999999993</v>
      </c>
      <c r="F18" s="19">
        <f t="shared" si="0"/>
        <v>0.31246275000000001</v>
      </c>
      <c r="G18" s="19">
        <v>0</v>
      </c>
      <c r="H18" s="19">
        <v>0.31246275000000001</v>
      </c>
      <c r="I18" s="20">
        <f t="shared" si="1"/>
        <v>0</v>
      </c>
      <c r="J18" s="21">
        <f t="shared" si="2"/>
        <v>2.84798739043398E-2</v>
      </c>
      <c r="K18" s="4"/>
      <c r="L18" t="s">
        <v>268</v>
      </c>
      <c r="M18" s="5">
        <v>0.10958125999999999</v>
      </c>
      <c r="N18" s="69">
        <v>1.0339022246191385E-2</v>
      </c>
    </row>
    <row r="19" spans="1:14" x14ac:dyDescent="0.25">
      <c r="A19" s="15"/>
      <c r="B19" s="53">
        <v>13</v>
      </c>
      <c r="C19" s="17" t="s">
        <v>267</v>
      </c>
      <c r="D19" s="18">
        <v>10.590981999999997</v>
      </c>
      <c r="E19" s="19">
        <v>9.9824330000000021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277</v>
      </c>
      <c r="M19" s="5">
        <v>3.1635029999999995E-2</v>
      </c>
      <c r="N19" s="69">
        <v>9.4816408213397995E-3</v>
      </c>
    </row>
    <row r="20" spans="1:14" x14ac:dyDescent="0.25">
      <c r="A20" s="15"/>
      <c r="B20" s="53">
        <v>14</v>
      </c>
      <c r="C20" s="17" t="s">
        <v>268</v>
      </c>
      <c r="D20" s="18">
        <v>16.459092999999999</v>
      </c>
      <c r="E20" s="19">
        <v>10.598803</v>
      </c>
      <c r="F20" s="19">
        <f t="shared" si="0"/>
        <v>0.10958125999999999</v>
      </c>
      <c r="G20" s="19">
        <v>0</v>
      </c>
      <c r="H20" s="19">
        <v>0.10958125999999999</v>
      </c>
      <c r="I20" s="20">
        <f t="shared" si="1"/>
        <v>0</v>
      </c>
      <c r="J20" s="21">
        <f t="shared" si="2"/>
        <v>1.0339022246191385E-2</v>
      </c>
      <c r="K20" s="4"/>
      <c r="L20" t="s">
        <v>255</v>
      </c>
      <c r="M20" s="5">
        <v>1.8434270000000003E-2</v>
      </c>
      <c r="N20" s="69">
        <v>7.7164511542066275E-3</v>
      </c>
    </row>
    <row r="21" spans="1:14" x14ac:dyDescent="0.25">
      <c r="A21" s="15"/>
      <c r="B21" s="53">
        <v>15</v>
      </c>
      <c r="C21" s="17" t="s">
        <v>269</v>
      </c>
      <c r="D21" s="18">
        <v>317.01647400000002</v>
      </c>
      <c r="E21" s="19">
        <v>327.33014700000012</v>
      </c>
      <c r="F21" s="19">
        <f t="shared" si="0"/>
        <v>25.180866410000007</v>
      </c>
      <c r="G21" s="19">
        <v>0</v>
      </c>
      <c r="H21" s="19">
        <v>25.180866410000007</v>
      </c>
      <c r="I21" s="20">
        <f t="shared" si="1"/>
        <v>0</v>
      </c>
      <c r="J21" s="21">
        <f t="shared" si="2"/>
        <v>7.6928039292390615E-2</v>
      </c>
      <c r="K21" s="4"/>
      <c r="L21" t="s">
        <v>262</v>
      </c>
      <c r="M21" s="5">
        <v>6.3953399999999994E-2</v>
      </c>
      <c r="N21" s="69">
        <v>6.7974665663734909E-3</v>
      </c>
    </row>
    <row r="22" spans="1:14" x14ac:dyDescent="0.25">
      <c r="A22" s="15"/>
      <c r="B22" s="53">
        <v>16</v>
      </c>
      <c r="C22" s="17" t="s">
        <v>270</v>
      </c>
      <c r="D22" s="18">
        <v>4.9986150000000009</v>
      </c>
      <c r="E22" s="19">
        <v>5.1592540000000007</v>
      </c>
      <c r="F22" s="19">
        <f t="shared" si="0"/>
        <v>0.14258856</v>
      </c>
      <c r="G22" s="19">
        <v>0</v>
      </c>
      <c r="H22" s="19">
        <v>0.14258856</v>
      </c>
      <c r="I22" s="20">
        <f t="shared" si="1"/>
        <v>0</v>
      </c>
      <c r="J22" s="21">
        <f t="shared" si="2"/>
        <v>2.7637437505499823E-2</v>
      </c>
      <c r="K22" s="4"/>
      <c r="L22" t="s">
        <v>274</v>
      </c>
      <c r="M22" s="5">
        <v>2.0538000000000001E-2</v>
      </c>
      <c r="N22" s="69">
        <v>3.1177281662254012E-3</v>
      </c>
    </row>
    <row r="23" spans="1:14" x14ac:dyDescent="0.25">
      <c r="A23" s="15"/>
      <c r="B23" s="53">
        <v>17</v>
      </c>
      <c r="C23" s="17" t="s">
        <v>271</v>
      </c>
      <c r="D23" s="18">
        <v>2.7124600000000001</v>
      </c>
      <c r="E23" s="19">
        <v>2.7941000000000003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273</v>
      </c>
      <c r="M23" s="5">
        <v>1.48795E-2</v>
      </c>
      <c r="N23" s="69">
        <v>2.1929184628421946E-3</v>
      </c>
    </row>
    <row r="24" spans="1:14" x14ac:dyDescent="0.25">
      <c r="A24" s="15"/>
      <c r="B24" s="53">
        <v>18</v>
      </c>
      <c r="C24" s="17" t="s">
        <v>272</v>
      </c>
      <c r="D24" s="18">
        <v>0.6092169999999999</v>
      </c>
      <c r="E24" s="19">
        <v>0.45789100000000005</v>
      </c>
      <c r="F24" s="19">
        <f t="shared" si="0"/>
        <v>2.2045999999999996E-4</v>
      </c>
      <c r="G24" s="19">
        <v>0</v>
      </c>
      <c r="H24" s="19">
        <v>2.2045999999999996E-4</v>
      </c>
      <c r="I24" s="20">
        <f t="shared" si="1"/>
        <v>0</v>
      </c>
      <c r="J24" s="21">
        <f t="shared" si="2"/>
        <v>4.8146829704012511E-4</v>
      </c>
      <c r="K24" s="4"/>
      <c r="L24" t="s">
        <v>272</v>
      </c>
      <c r="M24" s="5">
        <v>2.2045999999999996E-4</v>
      </c>
      <c r="N24" s="69">
        <v>4.8146829704012511E-4</v>
      </c>
    </row>
    <row r="25" spans="1:14" x14ac:dyDescent="0.25">
      <c r="A25" s="15"/>
      <c r="B25" s="53">
        <v>19</v>
      </c>
      <c r="C25" s="17" t="s">
        <v>273</v>
      </c>
      <c r="D25" s="18">
        <v>6.7938499999999999</v>
      </c>
      <c r="E25" s="19">
        <v>6.7852500000000004</v>
      </c>
      <c r="F25" s="19">
        <f t="shared" si="0"/>
        <v>1.48795E-2</v>
      </c>
      <c r="G25" s="19">
        <v>0</v>
      </c>
      <c r="H25" s="19">
        <v>1.48795E-2</v>
      </c>
      <c r="I25" s="20">
        <f t="shared" si="1"/>
        <v>0</v>
      </c>
      <c r="J25" s="21">
        <f t="shared" si="2"/>
        <v>2.1929184628421946E-3</v>
      </c>
      <c r="K25" s="4"/>
      <c r="L25" t="s">
        <v>265</v>
      </c>
      <c r="M25" s="5">
        <v>8.8744099999999992E-2</v>
      </c>
      <c r="N25" s="69">
        <v>3.8799444139915959E-4</v>
      </c>
    </row>
    <row r="26" spans="1:14" x14ac:dyDescent="0.25">
      <c r="A26" s="15"/>
      <c r="B26" s="53">
        <v>20</v>
      </c>
      <c r="C26" s="17" t="s">
        <v>274</v>
      </c>
      <c r="D26" s="18">
        <v>6.1647689999999997</v>
      </c>
      <c r="E26" s="19">
        <v>6.5874889999999997</v>
      </c>
      <c r="F26" s="19">
        <f t="shared" si="0"/>
        <v>2.0538000000000001E-2</v>
      </c>
      <c r="G26" s="19">
        <v>0</v>
      </c>
      <c r="H26" s="19">
        <v>2.0538000000000001E-2</v>
      </c>
      <c r="I26" s="20">
        <f t="shared" si="1"/>
        <v>0</v>
      </c>
      <c r="J26" s="21">
        <f t="shared" si="2"/>
        <v>3.1177281662254012E-3</v>
      </c>
      <c r="K26" s="4"/>
      <c r="L26" t="s">
        <v>258</v>
      </c>
      <c r="M26" s="5">
        <v>8.271017E-2</v>
      </c>
      <c r="N26" s="69">
        <v>3.585100248230081E-4</v>
      </c>
    </row>
    <row r="27" spans="1:14" x14ac:dyDescent="0.25">
      <c r="A27" s="15"/>
      <c r="B27" s="53">
        <v>21</v>
      </c>
      <c r="C27" s="17" t="s">
        <v>275</v>
      </c>
      <c r="D27" s="18">
        <v>14.977755000000002</v>
      </c>
      <c r="E27" s="19">
        <v>15.441886000000004</v>
      </c>
      <c r="F27" s="19">
        <f t="shared" si="0"/>
        <v>0.25714846000000002</v>
      </c>
      <c r="G27" s="19">
        <v>0</v>
      </c>
      <c r="H27" s="19">
        <v>0.25714846000000002</v>
      </c>
      <c r="I27" s="20">
        <f t="shared" si="1"/>
        <v>0</v>
      </c>
      <c r="J27" s="21">
        <f t="shared" si="2"/>
        <v>1.6652658878585164E-2</v>
      </c>
      <c r="K27" s="4"/>
      <c r="L27" t="s">
        <v>257</v>
      </c>
      <c r="M27" s="5">
        <v>0</v>
      </c>
      <c r="N27" s="69">
        <v>0</v>
      </c>
    </row>
    <row r="28" spans="1:14" x14ac:dyDescent="0.25">
      <c r="A28" s="15"/>
      <c r="B28" s="53">
        <v>22</v>
      </c>
      <c r="C28" s="17" t="s">
        <v>276</v>
      </c>
      <c r="D28" s="18">
        <v>6.759817</v>
      </c>
      <c r="E28" s="19">
        <v>7.1592779999999996</v>
      </c>
      <c r="F28" s="19">
        <f t="shared" si="0"/>
        <v>0.38652059999999999</v>
      </c>
      <c r="G28" s="19">
        <v>0</v>
      </c>
      <c r="H28" s="19">
        <v>0.38652059999999999</v>
      </c>
      <c r="I28" s="20">
        <f t="shared" si="1"/>
        <v>0</v>
      </c>
      <c r="J28" s="21">
        <f t="shared" si="2"/>
        <v>5.3988768141144963E-2</v>
      </c>
      <c r="K28" s="4"/>
      <c r="L28" t="s">
        <v>260</v>
      </c>
      <c r="M28" s="5">
        <v>0</v>
      </c>
      <c r="N28" s="69">
        <v>0</v>
      </c>
    </row>
    <row r="29" spans="1:14" x14ac:dyDescent="0.25">
      <c r="A29" s="15"/>
      <c r="B29" s="53">
        <v>23</v>
      </c>
      <c r="C29" s="17" t="s">
        <v>277</v>
      </c>
      <c r="D29" s="18">
        <v>2.9561560000000005</v>
      </c>
      <c r="E29" s="19">
        <v>3.3364509999999998</v>
      </c>
      <c r="F29" s="19">
        <f t="shared" si="0"/>
        <v>3.1635029999999995E-2</v>
      </c>
      <c r="G29" s="19">
        <v>0</v>
      </c>
      <c r="H29" s="19">
        <v>3.1635029999999995E-2</v>
      </c>
      <c r="I29" s="20">
        <f t="shared" si="1"/>
        <v>0</v>
      </c>
      <c r="J29" s="21">
        <f t="shared" si="2"/>
        <v>9.4816408213397995E-3</v>
      </c>
      <c r="K29" s="4"/>
      <c r="L29" t="s">
        <v>267</v>
      </c>
      <c r="M29" s="5">
        <v>0</v>
      </c>
      <c r="N29" s="69">
        <v>0</v>
      </c>
    </row>
    <row r="30" spans="1:14" x14ac:dyDescent="0.25">
      <c r="A30" s="15"/>
      <c r="B30" s="53">
        <v>24</v>
      </c>
      <c r="C30" s="17" t="s">
        <v>278</v>
      </c>
      <c r="D30" s="18">
        <v>1.848751</v>
      </c>
      <c r="E30" s="19">
        <v>1.868544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  <c r="L30" t="s">
        <v>271</v>
      </c>
      <c r="M30" s="5">
        <v>0</v>
      </c>
      <c r="N30" s="69">
        <v>0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9.6178779999999993</v>
      </c>
      <c r="E31" s="26">
        <v>9.6264780000000005</v>
      </c>
      <c r="F31" s="26">
        <f t="shared" si="0"/>
        <v>0.66194468999999989</v>
      </c>
      <c r="G31" s="26">
        <v>0</v>
      </c>
      <c r="H31" s="26">
        <v>0.66194468999999989</v>
      </c>
      <c r="I31" s="27">
        <f t="shared" si="1"/>
        <v>0</v>
      </c>
      <c r="J31" s="28">
        <f t="shared" si="2"/>
        <v>6.8762915159625349E-2</v>
      </c>
      <c r="K31" s="4"/>
      <c r="L31" t="s">
        <v>278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" customWidth="1"/>
    <col min="6" max="6" width="13.5703125" customWidth="1"/>
    <col min="7" max="8" width="0" hidden="1" customWidth="1"/>
  </cols>
  <sheetData>
    <row r="1" spans="1:11" ht="15.75" x14ac:dyDescent="0.25">
      <c r="A1" s="48">
        <v>123</v>
      </c>
      <c r="B1" s="47" t="s">
        <v>81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1824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912.3453189999999</v>
      </c>
      <c r="E6" s="12">
        <v>920.57811400000014</v>
      </c>
      <c r="F6" s="12">
        <v>27.914557020000007</v>
      </c>
      <c r="G6" s="12">
        <v>0</v>
      </c>
      <c r="H6" s="12">
        <v>27.914557020000007</v>
      </c>
      <c r="I6" s="13">
        <v>0</v>
      </c>
      <c r="J6" s="14">
        <v>3.0322855383459617E-2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439.85031900000007</v>
      </c>
      <c r="E7" s="36">
        <f ca="1">SUM(E8:OFFSET(E6,MATCH("PROYECTOS",$A$8:$A$50,0),0))</f>
        <v>448.08311400000002</v>
      </c>
      <c r="F7" s="36">
        <f ca="1">SUM(F8:OFFSET(F6,MATCH("PROYECTOS",$A$8:$A$50,0),0))</f>
        <v>27.180496460000001</v>
      </c>
      <c r="G7" s="36">
        <f ca="1">SUM(G8:OFFSET(G6,MATCH("PROYECTOS",$A$8:$A$50,0),0))</f>
        <v>0</v>
      </c>
      <c r="H7" s="36">
        <f ca="1">SUM(H8:OFFSET(H6,MATCH("PROYECTOS",$A$8:$A$50,0),0))</f>
        <v>27.180496460000001</v>
      </c>
      <c r="I7" s="37">
        <f ca="1">IFERROR(G7/E7,0)</f>
        <v>0</v>
      </c>
      <c r="J7" s="38">
        <f ca="1">IFERROR(SUM(G7,H7)/E7,0)</f>
        <v>6.0659497336023244E-2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34.628628000000013</v>
      </c>
      <c r="E8" s="19">
        <v>37.456245000000017</v>
      </c>
      <c r="F8" s="19">
        <f t="shared" ref="F8:F13" si="0">SUM(G8,H8)</f>
        <v>2.9114552800000002</v>
      </c>
      <c r="G8" s="19">
        <v>0</v>
      </c>
      <c r="H8" s="19">
        <v>2.9114552800000002</v>
      </c>
      <c r="I8" s="20">
        <f t="shared" ref="I8:I14" si="1">IFERROR(G8/E8,0)</f>
        <v>0</v>
      </c>
      <c r="J8" s="21">
        <f t="shared" ref="J8:J14" si="2">IFERROR(SUM(G8,H8)/E8,0)</f>
        <v>7.7729502249891808E-2</v>
      </c>
      <c r="K8" s="4"/>
    </row>
    <row r="9" spans="1:11" ht="25.5" x14ac:dyDescent="0.25">
      <c r="A9" s="15"/>
      <c r="B9" s="17">
        <v>3000646</v>
      </c>
      <c r="C9" s="17" t="s">
        <v>1826</v>
      </c>
      <c r="D9" s="18">
        <v>1.03</v>
      </c>
      <c r="E9" s="19">
        <v>0.88332400000000022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7">
        <v>3000647</v>
      </c>
      <c r="C10" s="17" t="s">
        <v>1827</v>
      </c>
      <c r="D10" s="18">
        <v>135.543576</v>
      </c>
      <c r="E10" s="19">
        <v>170.444795</v>
      </c>
      <c r="F10" s="19">
        <f t="shared" si="0"/>
        <v>16.605935340000002</v>
      </c>
      <c r="G10" s="19">
        <v>0</v>
      </c>
      <c r="H10" s="19">
        <v>16.605935340000002</v>
      </c>
      <c r="I10" s="20">
        <f t="shared" si="1"/>
        <v>0</v>
      </c>
      <c r="J10" s="21">
        <f t="shared" si="2"/>
        <v>9.7427060415661279E-2</v>
      </c>
      <c r="K10" s="4"/>
    </row>
    <row r="11" spans="1:11" ht="25.5" x14ac:dyDescent="0.25">
      <c r="A11" s="15"/>
      <c r="B11" s="17">
        <v>3000648</v>
      </c>
      <c r="C11" s="17" t="s">
        <v>1828</v>
      </c>
      <c r="D11" s="18">
        <v>184.101518</v>
      </c>
      <c r="E11" s="19">
        <v>180.58050999999995</v>
      </c>
      <c r="F11" s="19">
        <f t="shared" si="0"/>
        <v>3.5009960299999996</v>
      </c>
      <c r="G11" s="19">
        <v>0</v>
      </c>
      <c r="H11" s="19">
        <v>3.5009960299999996</v>
      </c>
      <c r="I11" s="20">
        <f t="shared" si="1"/>
        <v>0</v>
      </c>
      <c r="J11" s="21">
        <f t="shared" si="2"/>
        <v>1.9387452333587941E-2</v>
      </c>
      <c r="K11" s="4"/>
    </row>
    <row r="12" spans="1:11" ht="51" x14ac:dyDescent="0.25">
      <c r="A12" s="15"/>
      <c r="B12" s="17">
        <v>3000649</v>
      </c>
      <c r="C12" s="17" t="s">
        <v>1829</v>
      </c>
      <c r="D12" s="18">
        <v>73.996588000000074</v>
      </c>
      <c r="E12" s="19">
        <v>55.444170000000028</v>
      </c>
      <c r="F12" s="19">
        <f t="shared" si="0"/>
        <v>3.9117819199999992</v>
      </c>
      <c r="G12" s="19">
        <v>0</v>
      </c>
      <c r="H12" s="19">
        <v>3.9117819199999992</v>
      </c>
      <c r="I12" s="20">
        <f t="shared" si="1"/>
        <v>0</v>
      </c>
      <c r="J12" s="21">
        <f t="shared" si="2"/>
        <v>7.0553530154748412E-2</v>
      </c>
      <c r="K12" s="4"/>
    </row>
    <row r="13" spans="1:11" ht="38.25" x14ac:dyDescent="0.25">
      <c r="A13" s="15"/>
      <c r="B13" s="17">
        <v>3000650</v>
      </c>
      <c r="C13" s="17" t="s">
        <v>1830</v>
      </c>
      <c r="D13" s="18">
        <v>10.550008999999999</v>
      </c>
      <c r="E13" s="19">
        <v>3.27407</v>
      </c>
      <c r="F13" s="19">
        <f t="shared" si="0"/>
        <v>0.25032789</v>
      </c>
      <c r="G13" s="19">
        <v>0</v>
      </c>
      <c r="H13" s="19">
        <v>0.25032789</v>
      </c>
      <c r="I13" s="20">
        <f t="shared" si="1"/>
        <v>0</v>
      </c>
      <c r="J13" s="21">
        <f t="shared" si="2"/>
        <v>7.6457708601221114E-2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472.49499999999983</v>
      </c>
      <c r="E14" s="43">
        <f t="shared" ref="E14:H14" ca="1" si="3">OFFSET(E14,-MATCH("PROYECTOS",$A$8:$A$50,0)-1,0)-(OFFSET(E14,-MATCH("PROYECTOS",$A$8:$A$50,0),0))</f>
        <v>472.49500000000012</v>
      </c>
      <c r="F14" s="43">
        <f t="shared" ca="1" si="3"/>
        <v>0.73406056000000675</v>
      </c>
      <c r="G14" s="43">
        <f t="shared" ca="1" si="3"/>
        <v>0</v>
      </c>
      <c r="H14" s="43">
        <f t="shared" ca="1" si="3"/>
        <v>0.73406056000000675</v>
      </c>
      <c r="I14" s="44">
        <f t="shared" ca="1" si="1"/>
        <v>0</v>
      </c>
      <c r="J14" s="45">
        <f t="shared" ca="1" si="2"/>
        <v>1.5535837627911545E-3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1862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7.7729502249891808E-2</v>
      </c>
    </row>
    <row r="21" spans="1:4" ht="25.5" x14ac:dyDescent="0.25">
      <c r="A21" s="15"/>
      <c r="B21" s="17">
        <v>3000646</v>
      </c>
      <c r="C21" s="17" t="s">
        <v>1826</v>
      </c>
      <c r="D21" s="21">
        <v>0</v>
      </c>
    </row>
    <row r="22" spans="1:4" ht="25.5" x14ac:dyDescent="0.25">
      <c r="A22" s="15"/>
      <c r="B22" s="17">
        <v>3000647</v>
      </c>
      <c r="C22" s="17" t="s">
        <v>1827</v>
      </c>
      <c r="D22" s="21">
        <v>9.7427060415661279E-2</v>
      </c>
    </row>
    <row r="23" spans="1:4" ht="25.5" x14ac:dyDescent="0.25">
      <c r="A23" s="15"/>
      <c r="B23" s="17">
        <v>3000648</v>
      </c>
      <c r="C23" s="17" t="s">
        <v>1828</v>
      </c>
      <c r="D23" s="21">
        <v>1.9387452333587941E-2</v>
      </c>
    </row>
    <row r="24" spans="1:4" ht="51" x14ac:dyDescent="0.25">
      <c r="A24" s="15"/>
      <c r="B24" s="17">
        <v>3000649</v>
      </c>
      <c r="C24" s="17" t="s">
        <v>1829</v>
      </c>
      <c r="D24" s="21">
        <v>7.0553530154748412E-2</v>
      </c>
    </row>
    <row r="25" spans="1:4" ht="39" thickBot="1" x14ac:dyDescent="0.3">
      <c r="A25" s="22"/>
      <c r="B25" s="24">
        <v>3000650</v>
      </c>
      <c r="C25" s="24" t="s">
        <v>1830</v>
      </c>
      <c r="D25" s="28">
        <v>7.6457708601221114E-2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123</v>
      </c>
      <c r="B1" s="47" t="s">
        <v>81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1825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912.3453189999999</v>
      </c>
      <c r="I6" s="12">
        <v>920.57811400000014</v>
      </c>
      <c r="J6" s="12">
        <v>27.914557020000007</v>
      </c>
      <c r="K6" s="12">
        <v>0</v>
      </c>
      <c r="L6" s="12">
        <v>27.914557020000007</v>
      </c>
      <c r="M6" s="13">
        <v>0</v>
      </c>
      <c r="N6" s="14">
        <v>3.0322855383459617E-2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439.85031900000001</v>
      </c>
      <c r="I7" s="36">
        <f ca="1">SUM(I8:OFFSET(I6,MATCH("PROYECTOS",$A$8:$A$50,0),0))</f>
        <v>448.08311400000014</v>
      </c>
      <c r="J7" s="36">
        <f ca="1">SUM(J8:OFFSET(J6,MATCH("PROYECTOS",$A$8:$A$50,0),0))</f>
        <v>27.180496460000008</v>
      </c>
      <c r="K7" s="36">
        <f ca="1">SUM(K8:OFFSET(K6,MATCH("PROYECTOS",$A$8:$A$50,0),0))</f>
        <v>0</v>
      </c>
      <c r="L7" s="36">
        <f ca="1">SUM(L8:OFFSET(L6,MATCH("PROYECTOS",$A$8:$A$50,0),0))</f>
        <v>27.180496460000008</v>
      </c>
      <c r="M7" s="37">
        <f ca="1">IFERROR(K7/I7,0)</f>
        <v>0</v>
      </c>
      <c r="N7" s="38">
        <f ca="1">IFERROR(SUM(K7,L7)/I7,0)</f>
        <v>6.0659497336023244E-2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25.298328000000009</v>
      </c>
      <c r="I8" s="19">
        <v>29.672328000000011</v>
      </c>
      <c r="J8" s="19">
        <f t="shared" ref="J8:J37" si="0">SUM(K8,L8)</f>
        <v>2.3435222600000003</v>
      </c>
      <c r="K8" s="19">
        <v>0</v>
      </c>
      <c r="L8" s="19">
        <v>2.3435222600000003</v>
      </c>
      <c r="M8" s="20">
        <f t="shared" ref="M8:M38" si="1">IFERROR(K8/I8,0)</f>
        <v>0</v>
      </c>
      <c r="N8" s="21">
        <f t="shared" ref="N8:N38" si="2">IFERROR(SUM(K8,L8)/I8,0)</f>
        <v>7.8980060479245162E-2</v>
      </c>
      <c r="O8" s="68">
        <v>2.9652720000000001</v>
      </c>
      <c r="P8" s="19">
        <v>7</v>
      </c>
      <c r="Q8" s="21">
        <f>IFERROR(P8/O8,0)</f>
        <v>2.3606603373990649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0.08</v>
      </c>
      <c r="I9" s="19">
        <v>0.08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4</v>
      </c>
      <c r="Q9" s="21">
        <f t="shared" ref="Q9:Q37" si="3">IFERROR(P9/O9,0)</f>
        <v>0</v>
      </c>
    </row>
    <row r="10" spans="1:17" ht="25.5" x14ac:dyDescent="0.25">
      <c r="A10" s="15"/>
      <c r="B10" s="17">
        <v>5003949</v>
      </c>
      <c r="C10" s="17" t="s">
        <v>1831</v>
      </c>
      <c r="D10" s="66">
        <v>3000647</v>
      </c>
      <c r="E10" s="17" t="s">
        <v>1827</v>
      </c>
      <c r="F10" s="67">
        <v>60</v>
      </c>
      <c r="G10" s="17" t="s">
        <v>315</v>
      </c>
      <c r="H10" s="18">
        <v>1.2240839999999997</v>
      </c>
      <c r="I10" s="19">
        <v>1.1735309999999999</v>
      </c>
      <c r="J10" s="19">
        <f t="shared" si="0"/>
        <v>6.4000000000000005E-4</v>
      </c>
      <c r="K10" s="19">
        <v>0</v>
      </c>
      <c r="L10" s="19">
        <v>6.4000000000000005E-4</v>
      </c>
      <c r="M10" s="20">
        <f t="shared" si="1"/>
        <v>0</v>
      </c>
      <c r="N10" s="21">
        <f t="shared" si="2"/>
        <v>5.4536267043648625E-4</v>
      </c>
      <c r="O10" s="68">
        <v>2.664416E-2</v>
      </c>
      <c r="P10" s="19">
        <v>41</v>
      </c>
      <c r="Q10" s="21">
        <f t="shared" si="3"/>
        <v>1538.7987461417435</v>
      </c>
    </row>
    <row r="11" spans="1:17" ht="25.5" x14ac:dyDescent="0.25">
      <c r="A11" s="15"/>
      <c r="B11" s="17">
        <v>5004153</v>
      </c>
      <c r="C11" s="17" t="s">
        <v>1832</v>
      </c>
      <c r="D11" s="66">
        <v>3000001</v>
      </c>
      <c r="E11" s="17" t="s">
        <v>281</v>
      </c>
      <c r="F11" s="67">
        <v>51</v>
      </c>
      <c r="G11" s="17" t="s">
        <v>637</v>
      </c>
      <c r="H11" s="18">
        <v>8.8703000000000003</v>
      </c>
      <c r="I11" s="19">
        <v>6.6821229999999998</v>
      </c>
      <c r="J11" s="19">
        <f t="shared" si="0"/>
        <v>0.5679330199999999</v>
      </c>
      <c r="K11" s="19">
        <v>0</v>
      </c>
      <c r="L11" s="19">
        <v>0.5679330199999999</v>
      </c>
      <c r="M11" s="20">
        <f t="shared" si="1"/>
        <v>0</v>
      </c>
      <c r="N11" s="21">
        <f t="shared" si="2"/>
        <v>8.4992901208193847E-2</v>
      </c>
      <c r="O11" s="68">
        <v>0.53624035999999997</v>
      </c>
      <c r="P11" s="19">
        <v>20000</v>
      </c>
      <c r="Q11" s="21">
        <f t="shared" si="3"/>
        <v>37296.707767389984</v>
      </c>
    </row>
    <row r="12" spans="1:17" ht="25.5" x14ac:dyDescent="0.25">
      <c r="A12" s="15"/>
      <c r="B12" s="17">
        <v>5004985</v>
      </c>
      <c r="C12" s="17" t="s">
        <v>1833</v>
      </c>
      <c r="D12" s="66">
        <v>3000001</v>
      </c>
      <c r="E12" s="17" t="s">
        <v>281</v>
      </c>
      <c r="F12" s="67">
        <v>117</v>
      </c>
      <c r="G12" s="17" t="s">
        <v>813</v>
      </c>
      <c r="H12" s="18">
        <v>0.38</v>
      </c>
      <c r="I12" s="19">
        <v>1.0217940000000001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4.9785999999999997E-2</v>
      </c>
      <c r="P12" s="19">
        <v>9</v>
      </c>
      <c r="Q12" s="21">
        <f t="shared" si="3"/>
        <v>180.77371148515647</v>
      </c>
    </row>
    <row r="13" spans="1:17" ht="25.5" x14ac:dyDescent="0.25">
      <c r="A13" s="15"/>
      <c r="B13" s="17">
        <v>5004986</v>
      </c>
      <c r="C13" s="17" t="s">
        <v>1834</v>
      </c>
      <c r="D13" s="66">
        <v>3000646</v>
      </c>
      <c r="E13" s="17" t="s">
        <v>1826</v>
      </c>
      <c r="F13" s="67">
        <v>86</v>
      </c>
      <c r="G13" s="17" t="s">
        <v>504</v>
      </c>
      <c r="H13" s="18">
        <v>0.76000000000000012</v>
      </c>
      <c r="I13" s="19">
        <v>0.52332400000000012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5004987</v>
      </c>
      <c r="C14" s="17" t="s">
        <v>1835</v>
      </c>
      <c r="D14" s="66">
        <v>3000646</v>
      </c>
      <c r="E14" s="17" t="s">
        <v>1826</v>
      </c>
      <c r="F14" s="67">
        <v>86</v>
      </c>
      <c r="G14" s="17" t="s">
        <v>504</v>
      </c>
      <c r="H14" s="18">
        <v>0.16</v>
      </c>
      <c r="I14" s="19">
        <v>0.25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200</v>
      </c>
      <c r="Q14" s="21">
        <f t="shared" si="3"/>
        <v>0</v>
      </c>
    </row>
    <row r="15" spans="1:17" ht="25.5" x14ac:dyDescent="0.25">
      <c r="A15" s="15"/>
      <c r="B15" s="17">
        <v>5004988</v>
      </c>
      <c r="C15" s="17" t="s">
        <v>1836</v>
      </c>
      <c r="D15" s="66">
        <v>3000646</v>
      </c>
      <c r="E15" s="17" t="s">
        <v>1826</v>
      </c>
      <c r="F15" s="67">
        <v>86</v>
      </c>
      <c r="G15" s="17" t="s">
        <v>504</v>
      </c>
      <c r="H15" s="18">
        <v>6.0000000000000005E-2</v>
      </c>
      <c r="I15" s="19">
        <v>0.06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900</v>
      </c>
      <c r="Q15" s="21">
        <f t="shared" si="3"/>
        <v>0</v>
      </c>
    </row>
    <row r="16" spans="1:17" ht="25.5" x14ac:dyDescent="0.25">
      <c r="A16" s="15"/>
      <c r="B16" s="17">
        <v>5004989</v>
      </c>
      <c r="C16" s="17" t="s">
        <v>1837</v>
      </c>
      <c r="D16" s="66">
        <v>3000646</v>
      </c>
      <c r="E16" s="17" t="s">
        <v>1826</v>
      </c>
      <c r="F16" s="67">
        <v>86</v>
      </c>
      <c r="G16" s="17" t="s">
        <v>504</v>
      </c>
      <c r="H16" s="18">
        <v>4.9999999999999996E-2</v>
      </c>
      <c r="I16" s="19">
        <v>0.05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75</v>
      </c>
      <c r="Q16" s="21">
        <f t="shared" si="3"/>
        <v>0</v>
      </c>
    </row>
    <row r="17" spans="1:17" ht="38.25" x14ac:dyDescent="0.25">
      <c r="A17" s="15"/>
      <c r="B17" s="17">
        <v>5004990</v>
      </c>
      <c r="C17" s="17" t="s">
        <v>1838</v>
      </c>
      <c r="D17" s="66">
        <v>3000647</v>
      </c>
      <c r="E17" s="17" t="s">
        <v>1827</v>
      </c>
      <c r="F17" s="67">
        <v>42</v>
      </c>
      <c r="G17" s="17" t="s">
        <v>538</v>
      </c>
      <c r="H17" s="18">
        <v>0.40937200000000001</v>
      </c>
      <c r="I17" s="19">
        <v>0.45237200000000005</v>
      </c>
      <c r="J17" s="19">
        <f t="shared" si="0"/>
        <v>2.2799999999999999E-3</v>
      </c>
      <c r="K17" s="19">
        <v>0</v>
      </c>
      <c r="L17" s="19">
        <v>2.2799999999999999E-3</v>
      </c>
      <c r="M17" s="20">
        <f t="shared" si="1"/>
        <v>0</v>
      </c>
      <c r="N17" s="21">
        <f t="shared" si="2"/>
        <v>5.0400997409211883E-3</v>
      </c>
      <c r="O17" s="68">
        <v>5.2676730000000005E-2</v>
      </c>
      <c r="P17" s="19">
        <v>7</v>
      </c>
      <c r="Q17" s="21">
        <f t="shared" si="3"/>
        <v>132.88600108624811</v>
      </c>
    </row>
    <row r="18" spans="1:17" ht="38.25" x14ac:dyDescent="0.25">
      <c r="A18" s="15"/>
      <c r="B18" s="17">
        <v>5004991</v>
      </c>
      <c r="C18" s="17" t="s">
        <v>1839</v>
      </c>
      <c r="D18" s="66">
        <v>3000647</v>
      </c>
      <c r="E18" s="17" t="s">
        <v>1827</v>
      </c>
      <c r="F18" s="67">
        <v>86</v>
      </c>
      <c r="G18" s="17" t="s">
        <v>504</v>
      </c>
      <c r="H18" s="18">
        <v>2.6372</v>
      </c>
      <c r="I18" s="19">
        <v>2.6447529999999997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0.96131699999999998</v>
      </c>
      <c r="P18" s="19">
        <v>3092</v>
      </c>
      <c r="Q18" s="21">
        <f t="shared" si="3"/>
        <v>3216.4208060400474</v>
      </c>
    </row>
    <row r="19" spans="1:17" ht="38.25" x14ac:dyDescent="0.25">
      <c r="A19" s="15"/>
      <c r="B19" s="17">
        <v>5004992</v>
      </c>
      <c r="C19" s="17" t="s">
        <v>1840</v>
      </c>
      <c r="D19" s="66">
        <v>3000647</v>
      </c>
      <c r="E19" s="17" t="s">
        <v>1827</v>
      </c>
      <c r="F19" s="67">
        <v>440</v>
      </c>
      <c r="G19" s="17" t="s">
        <v>1859</v>
      </c>
      <c r="H19" s="18">
        <v>129.49823500000002</v>
      </c>
      <c r="I19" s="19">
        <v>164.39945400000002</v>
      </c>
      <c r="J19" s="19">
        <f t="shared" si="0"/>
        <v>16.565184290000001</v>
      </c>
      <c r="K19" s="19">
        <v>0</v>
      </c>
      <c r="L19" s="19">
        <v>16.565184290000001</v>
      </c>
      <c r="M19" s="20">
        <f t="shared" si="1"/>
        <v>0</v>
      </c>
      <c r="N19" s="21">
        <f t="shared" si="2"/>
        <v>0.10076179626484646</v>
      </c>
      <c r="O19" s="68">
        <v>15.583772230000001</v>
      </c>
      <c r="P19" s="19">
        <v>117300</v>
      </c>
      <c r="Q19" s="21">
        <f t="shared" si="3"/>
        <v>7527.0607314311337</v>
      </c>
    </row>
    <row r="20" spans="1:17" ht="25.5" x14ac:dyDescent="0.25">
      <c r="A20" s="15"/>
      <c r="B20" s="17">
        <v>5004993</v>
      </c>
      <c r="C20" s="17" t="s">
        <v>1841</v>
      </c>
      <c r="D20" s="66">
        <v>3000647</v>
      </c>
      <c r="E20" s="17" t="s">
        <v>1827</v>
      </c>
      <c r="F20" s="67">
        <v>532</v>
      </c>
      <c r="G20" s="17" t="s">
        <v>1860</v>
      </c>
      <c r="H20" s="18">
        <v>0.21801600000000002</v>
      </c>
      <c r="I20" s="19">
        <v>0.21801600000000002</v>
      </c>
      <c r="J20" s="19">
        <f t="shared" si="0"/>
        <v>0</v>
      </c>
      <c r="K20" s="19">
        <v>0</v>
      </c>
      <c r="L20" s="19">
        <v>0</v>
      </c>
      <c r="M20" s="20">
        <f t="shared" si="1"/>
        <v>0</v>
      </c>
      <c r="N20" s="21">
        <f t="shared" si="2"/>
        <v>0</v>
      </c>
      <c r="O20" s="68">
        <v>4.13E-3</v>
      </c>
      <c r="P20" s="19">
        <v>60</v>
      </c>
      <c r="Q20" s="21">
        <f t="shared" si="3"/>
        <v>14527.845036319613</v>
      </c>
    </row>
    <row r="21" spans="1:17" ht="25.5" x14ac:dyDescent="0.25">
      <c r="A21" s="15"/>
      <c r="B21" s="17">
        <v>5004994</v>
      </c>
      <c r="C21" s="17" t="s">
        <v>1842</v>
      </c>
      <c r="D21" s="66">
        <v>3000647</v>
      </c>
      <c r="E21" s="17" t="s">
        <v>1827</v>
      </c>
      <c r="F21" s="67">
        <v>117</v>
      </c>
      <c r="G21" s="17" t="s">
        <v>813</v>
      </c>
      <c r="H21" s="18">
        <v>1.5566690000000001</v>
      </c>
      <c r="I21" s="19">
        <v>1.5566689999999999</v>
      </c>
      <c r="J21" s="19">
        <f t="shared" si="0"/>
        <v>3.7831049999999998E-2</v>
      </c>
      <c r="K21" s="19">
        <v>0</v>
      </c>
      <c r="L21" s="19">
        <v>3.7831049999999998E-2</v>
      </c>
      <c r="M21" s="20">
        <f t="shared" si="1"/>
        <v>0</v>
      </c>
      <c r="N21" s="21">
        <f t="shared" si="2"/>
        <v>2.430256528523405E-2</v>
      </c>
      <c r="O21" s="68">
        <v>0.10451793999999999</v>
      </c>
      <c r="P21" s="19">
        <v>228</v>
      </c>
      <c r="Q21" s="21">
        <f t="shared" si="3"/>
        <v>2181.4436832566735</v>
      </c>
    </row>
    <row r="22" spans="1:17" ht="38.25" x14ac:dyDescent="0.25">
      <c r="A22" s="15"/>
      <c r="B22" s="17">
        <v>5004995</v>
      </c>
      <c r="C22" s="17" t="s">
        <v>1843</v>
      </c>
      <c r="D22" s="66">
        <v>3000648</v>
      </c>
      <c r="E22" s="17" t="s">
        <v>1828</v>
      </c>
      <c r="F22" s="67">
        <v>65</v>
      </c>
      <c r="G22" s="17" t="s">
        <v>960</v>
      </c>
      <c r="H22" s="18">
        <v>0.68489999999999995</v>
      </c>
      <c r="I22" s="19">
        <v>0.68489999999999995</v>
      </c>
      <c r="J22" s="19">
        <f t="shared" si="0"/>
        <v>9.5E-4</v>
      </c>
      <c r="K22" s="19">
        <v>0</v>
      </c>
      <c r="L22" s="19">
        <v>9.5E-4</v>
      </c>
      <c r="M22" s="20">
        <f t="shared" si="1"/>
        <v>0</v>
      </c>
      <c r="N22" s="21">
        <f t="shared" si="2"/>
        <v>1.3870638049350271E-3</v>
      </c>
      <c r="O22" s="68">
        <v>5.8628299999999994E-2</v>
      </c>
      <c r="P22" s="19">
        <v>5</v>
      </c>
      <c r="Q22" s="21">
        <f t="shared" si="3"/>
        <v>85.283045901040978</v>
      </c>
    </row>
    <row r="23" spans="1:17" ht="38.25" x14ac:dyDescent="0.25">
      <c r="A23" s="15"/>
      <c r="B23" s="17">
        <v>5004996</v>
      </c>
      <c r="C23" s="17" t="s">
        <v>1844</v>
      </c>
      <c r="D23" s="66">
        <v>3000648</v>
      </c>
      <c r="E23" s="17" t="s">
        <v>1828</v>
      </c>
      <c r="F23" s="67">
        <v>43</v>
      </c>
      <c r="G23" s="17" t="s">
        <v>746</v>
      </c>
      <c r="H23" s="18">
        <v>20.546139</v>
      </c>
      <c r="I23" s="19">
        <v>20.954770999999997</v>
      </c>
      <c r="J23" s="19">
        <f t="shared" si="0"/>
        <v>1.0512693100000001</v>
      </c>
      <c r="K23" s="19">
        <v>0</v>
      </c>
      <c r="L23" s="19">
        <v>1.0512693100000001</v>
      </c>
      <c r="M23" s="20">
        <f t="shared" si="1"/>
        <v>0</v>
      </c>
      <c r="N23" s="21">
        <f t="shared" si="2"/>
        <v>5.0168494325230288E-2</v>
      </c>
      <c r="O23" s="68">
        <v>3.1910320899999993</v>
      </c>
      <c r="P23" s="19">
        <v>17</v>
      </c>
      <c r="Q23" s="21">
        <f t="shared" si="3"/>
        <v>5.327429972664425</v>
      </c>
    </row>
    <row r="24" spans="1:17" ht="25.5" x14ac:dyDescent="0.25">
      <c r="A24" s="15"/>
      <c r="B24" s="17">
        <v>5004997</v>
      </c>
      <c r="C24" s="17" t="s">
        <v>1845</v>
      </c>
      <c r="D24" s="66">
        <v>3000648</v>
      </c>
      <c r="E24" s="17" t="s">
        <v>1828</v>
      </c>
      <c r="F24" s="67">
        <v>86</v>
      </c>
      <c r="G24" s="17" t="s">
        <v>504</v>
      </c>
      <c r="H24" s="18">
        <v>24.870479</v>
      </c>
      <c r="I24" s="19">
        <v>20.940838999999997</v>
      </c>
      <c r="J24" s="19">
        <f t="shared" si="0"/>
        <v>1.6331210199999997</v>
      </c>
      <c r="K24" s="19">
        <v>0</v>
      </c>
      <c r="L24" s="19">
        <v>1.6331210199999997</v>
      </c>
      <c r="M24" s="20">
        <f t="shared" si="1"/>
        <v>0</v>
      </c>
      <c r="N24" s="21">
        <f t="shared" si="2"/>
        <v>7.7987372903253777E-2</v>
      </c>
      <c r="O24" s="68">
        <v>1.4559817800000001</v>
      </c>
      <c r="P24" s="19">
        <v>11140</v>
      </c>
      <c r="Q24" s="21">
        <f t="shared" si="3"/>
        <v>7651.1946461308044</v>
      </c>
    </row>
    <row r="25" spans="1:17" ht="25.5" x14ac:dyDescent="0.25">
      <c r="A25" s="15"/>
      <c r="B25" s="17">
        <v>5004998</v>
      </c>
      <c r="C25" s="17" t="s">
        <v>1846</v>
      </c>
      <c r="D25" s="66">
        <v>3000648</v>
      </c>
      <c r="E25" s="17" t="s">
        <v>1828</v>
      </c>
      <c r="F25" s="67">
        <v>86</v>
      </c>
      <c r="G25" s="17" t="s">
        <v>504</v>
      </c>
      <c r="H25" s="18">
        <v>138.00000000000003</v>
      </c>
      <c r="I25" s="19">
        <v>138.00000000000003</v>
      </c>
      <c r="J25" s="19">
        <f t="shared" si="0"/>
        <v>0.81565570000000009</v>
      </c>
      <c r="K25" s="19">
        <v>0</v>
      </c>
      <c r="L25" s="19">
        <v>0.81565570000000009</v>
      </c>
      <c r="M25" s="20">
        <f t="shared" si="1"/>
        <v>0</v>
      </c>
      <c r="N25" s="21">
        <f t="shared" si="2"/>
        <v>5.9105485507246367E-3</v>
      </c>
      <c r="O25" s="68">
        <v>13.677633180000003</v>
      </c>
      <c r="P25" s="19">
        <v>42296</v>
      </c>
      <c r="Q25" s="21">
        <f t="shared" si="3"/>
        <v>3092.3478823695132</v>
      </c>
    </row>
    <row r="26" spans="1:17" ht="51" x14ac:dyDescent="0.25">
      <c r="A26" s="15"/>
      <c r="B26" s="17">
        <v>5004999</v>
      </c>
      <c r="C26" s="17" t="s">
        <v>1847</v>
      </c>
      <c r="D26" s="66">
        <v>3000649</v>
      </c>
      <c r="E26" s="17" t="s">
        <v>1829</v>
      </c>
      <c r="F26" s="67">
        <v>86</v>
      </c>
      <c r="G26" s="17" t="s">
        <v>504</v>
      </c>
      <c r="H26" s="18">
        <v>56.799175000000005</v>
      </c>
      <c r="I26" s="19">
        <v>40.366626000000011</v>
      </c>
      <c r="J26" s="19">
        <f t="shared" si="0"/>
        <v>3.6436268199999997</v>
      </c>
      <c r="K26" s="19">
        <v>0</v>
      </c>
      <c r="L26" s="19">
        <v>3.6436268199999997</v>
      </c>
      <c r="M26" s="20">
        <f t="shared" si="1"/>
        <v>0</v>
      </c>
      <c r="N26" s="21">
        <f t="shared" si="2"/>
        <v>9.0263348242183988E-2</v>
      </c>
      <c r="O26" s="68">
        <v>3.4899227400000004</v>
      </c>
      <c r="P26" s="19">
        <v>46950</v>
      </c>
      <c r="Q26" s="21">
        <f t="shared" si="3"/>
        <v>13453.019879746678</v>
      </c>
    </row>
    <row r="27" spans="1:17" ht="51" x14ac:dyDescent="0.25">
      <c r="A27" s="15"/>
      <c r="B27" s="17">
        <v>5005000</v>
      </c>
      <c r="C27" s="17" t="s">
        <v>1848</v>
      </c>
      <c r="D27" s="66">
        <v>3000649</v>
      </c>
      <c r="E27" s="17" t="s">
        <v>1829</v>
      </c>
      <c r="F27" s="67">
        <v>87</v>
      </c>
      <c r="G27" s="17" t="s">
        <v>400</v>
      </c>
      <c r="H27" s="18">
        <v>5.0905080000000007</v>
      </c>
      <c r="I27" s="19">
        <v>5.3213019999999993</v>
      </c>
      <c r="J27" s="19">
        <f t="shared" si="0"/>
        <v>9.5819799999999986E-3</v>
      </c>
      <c r="K27" s="19">
        <v>0</v>
      </c>
      <c r="L27" s="19">
        <v>9.5819799999999986E-3</v>
      </c>
      <c r="M27" s="20">
        <f t="shared" si="1"/>
        <v>0</v>
      </c>
      <c r="N27" s="21">
        <f t="shared" si="2"/>
        <v>1.8006833665896052E-3</v>
      </c>
      <c r="O27" s="68">
        <v>0.15231608000000002</v>
      </c>
      <c r="P27" s="19">
        <v>5105</v>
      </c>
      <c r="Q27" s="21">
        <f t="shared" si="3"/>
        <v>33515.831027164037</v>
      </c>
    </row>
    <row r="28" spans="1:17" ht="51" x14ac:dyDescent="0.25">
      <c r="A28" s="15"/>
      <c r="B28" s="17">
        <v>5005001</v>
      </c>
      <c r="C28" s="17" t="s">
        <v>1849</v>
      </c>
      <c r="D28" s="66">
        <v>3000649</v>
      </c>
      <c r="E28" s="17" t="s">
        <v>1829</v>
      </c>
      <c r="F28" s="67">
        <v>87</v>
      </c>
      <c r="G28" s="17" t="s">
        <v>400</v>
      </c>
      <c r="H28" s="18">
        <v>0.51824899999999996</v>
      </c>
      <c r="I28" s="19">
        <v>0.51824899999999985</v>
      </c>
      <c r="J28" s="19">
        <f t="shared" si="0"/>
        <v>1.3039499999999999E-3</v>
      </c>
      <c r="K28" s="19">
        <v>0</v>
      </c>
      <c r="L28" s="19">
        <v>1.3039499999999999E-3</v>
      </c>
      <c r="M28" s="20">
        <f t="shared" si="1"/>
        <v>0</v>
      </c>
      <c r="N28" s="21">
        <f t="shared" si="2"/>
        <v>2.5160685307641698E-3</v>
      </c>
      <c r="O28" s="68">
        <v>2.1866999999999998E-3</v>
      </c>
      <c r="P28" s="19">
        <v>4103</v>
      </c>
      <c r="Q28" s="21">
        <f t="shared" si="3"/>
        <v>1876343.3484245669</v>
      </c>
    </row>
    <row r="29" spans="1:17" ht="51" x14ac:dyDescent="0.25">
      <c r="A29" s="15"/>
      <c r="B29" s="17">
        <v>5005002</v>
      </c>
      <c r="C29" s="17" t="s">
        <v>1850</v>
      </c>
      <c r="D29" s="66">
        <v>3000649</v>
      </c>
      <c r="E29" s="17" t="s">
        <v>1829</v>
      </c>
      <c r="F29" s="67">
        <v>87</v>
      </c>
      <c r="G29" s="17" t="s">
        <v>400</v>
      </c>
      <c r="H29" s="18">
        <v>0.36838000000000004</v>
      </c>
      <c r="I29" s="19">
        <v>0.76941599999999977</v>
      </c>
      <c r="J29" s="19">
        <f t="shared" si="0"/>
        <v>0</v>
      </c>
      <c r="K29" s="19">
        <v>0</v>
      </c>
      <c r="L29" s="19">
        <v>0</v>
      </c>
      <c r="M29" s="20">
        <f t="shared" si="1"/>
        <v>0</v>
      </c>
      <c r="N29" s="21">
        <f t="shared" si="2"/>
        <v>0</v>
      </c>
      <c r="O29" s="68">
        <v>9.0200000000000002E-4</v>
      </c>
      <c r="P29" s="19">
        <v>2123</v>
      </c>
      <c r="Q29" s="21">
        <f t="shared" si="3"/>
        <v>2353658.5365853659</v>
      </c>
    </row>
    <row r="30" spans="1:17" ht="51" x14ac:dyDescent="0.25">
      <c r="A30" s="15"/>
      <c r="B30" s="17">
        <v>5005003</v>
      </c>
      <c r="C30" s="17" t="s">
        <v>1851</v>
      </c>
      <c r="D30" s="66">
        <v>3000649</v>
      </c>
      <c r="E30" s="17" t="s">
        <v>1829</v>
      </c>
      <c r="F30" s="67">
        <v>87</v>
      </c>
      <c r="G30" s="17" t="s">
        <v>400</v>
      </c>
      <c r="H30" s="18">
        <v>2.9009790000000004</v>
      </c>
      <c r="I30" s="19">
        <v>2.9009790000000004</v>
      </c>
      <c r="J30" s="19">
        <f t="shared" si="0"/>
        <v>0.15345486000000003</v>
      </c>
      <c r="K30" s="19">
        <v>0</v>
      </c>
      <c r="L30" s="19">
        <v>0.15345486000000003</v>
      </c>
      <c r="M30" s="20">
        <f t="shared" si="1"/>
        <v>0</v>
      </c>
      <c r="N30" s="21">
        <f t="shared" si="2"/>
        <v>5.2897611461510063E-2</v>
      </c>
      <c r="O30" s="68">
        <v>0.14499013999999999</v>
      </c>
      <c r="P30" s="19">
        <v>425</v>
      </c>
      <c r="Q30" s="21">
        <f t="shared" si="3"/>
        <v>2931.2338066574735</v>
      </c>
    </row>
    <row r="31" spans="1:17" ht="51" x14ac:dyDescent="0.25">
      <c r="A31" s="15"/>
      <c r="B31" s="17">
        <v>5005004</v>
      </c>
      <c r="C31" s="17" t="s">
        <v>1852</v>
      </c>
      <c r="D31" s="66">
        <v>3000649</v>
      </c>
      <c r="E31" s="17" t="s">
        <v>1829</v>
      </c>
      <c r="F31" s="67">
        <v>87</v>
      </c>
      <c r="G31" s="17" t="s">
        <v>400</v>
      </c>
      <c r="H31" s="18">
        <v>8.0291669999999975</v>
      </c>
      <c r="I31" s="19">
        <v>5.0582619999999983</v>
      </c>
      <c r="J31" s="19">
        <f t="shared" si="0"/>
        <v>0.10183964</v>
      </c>
      <c r="K31" s="19">
        <v>0</v>
      </c>
      <c r="L31" s="19">
        <v>0.10183964</v>
      </c>
      <c r="M31" s="20">
        <f t="shared" si="1"/>
        <v>0</v>
      </c>
      <c r="N31" s="21">
        <f t="shared" si="2"/>
        <v>2.0133326427140396E-2</v>
      </c>
      <c r="O31" s="68">
        <v>0.10658768</v>
      </c>
      <c r="P31" s="19">
        <v>19235</v>
      </c>
      <c r="Q31" s="21">
        <f t="shared" si="3"/>
        <v>180461.7569310074</v>
      </c>
    </row>
    <row r="32" spans="1:17" ht="51" x14ac:dyDescent="0.25">
      <c r="A32" s="15"/>
      <c r="B32" s="17">
        <v>5005005</v>
      </c>
      <c r="C32" s="17" t="s">
        <v>1853</v>
      </c>
      <c r="D32" s="66">
        <v>3000649</v>
      </c>
      <c r="E32" s="17" t="s">
        <v>1829</v>
      </c>
      <c r="F32" s="67">
        <v>60</v>
      </c>
      <c r="G32" s="17" t="s">
        <v>315</v>
      </c>
      <c r="H32" s="18">
        <v>0.29013</v>
      </c>
      <c r="I32" s="19">
        <v>0.50933600000000001</v>
      </c>
      <c r="J32" s="19">
        <f t="shared" si="0"/>
        <v>1.97467E-3</v>
      </c>
      <c r="K32" s="19">
        <v>0</v>
      </c>
      <c r="L32" s="19">
        <v>1.97467E-3</v>
      </c>
      <c r="M32" s="20">
        <f t="shared" si="1"/>
        <v>0</v>
      </c>
      <c r="N32" s="21">
        <f t="shared" si="2"/>
        <v>3.8769495971225278E-3</v>
      </c>
      <c r="O32" s="68">
        <v>3.0070929999999999E-2</v>
      </c>
      <c r="P32" s="19">
        <v>32</v>
      </c>
      <c r="Q32" s="21">
        <f t="shared" si="3"/>
        <v>1064.1506597900363</v>
      </c>
    </row>
    <row r="33" spans="1:17" ht="38.25" x14ac:dyDescent="0.25">
      <c r="A33" s="15"/>
      <c r="B33" s="17">
        <v>5005006</v>
      </c>
      <c r="C33" s="17" t="s">
        <v>1854</v>
      </c>
      <c r="D33" s="66">
        <v>3000650</v>
      </c>
      <c r="E33" s="17" t="s">
        <v>1830</v>
      </c>
      <c r="F33" s="67">
        <v>86</v>
      </c>
      <c r="G33" s="17" t="s">
        <v>504</v>
      </c>
      <c r="H33" s="18">
        <v>9.8027999999999995</v>
      </c>
      <c r="I33" s="19">
        <v>2.5268609999999994</v>
      </c>
      <c r="J33" s="19">
        <f t="shared" si="0"/>
        <v>0.23158956999999999</v>
      </c>
      <c r="K33" s="19">
        <v>0</v>
      </c>
      <c r="L33" s="19">
        <v>0.23158956999999999</v>
      </c>
      <c r="M33" s="20">
        <f t="shared" si="1"/>
        <v>0</v>
      </c>
      <c r="N33" s="21">
        <f t="shared" si="2"/>
        <v>9.1651092007039581E-2</v>
      </c>
      <c r="O33" s="68">
        <v>0.13928304999999999</v>
      </c>
      <c r="P33" s="19">
        <v>3212</v>
      </c>
      <c r="Q33" s="21">
        <f t="shared" si="3"/>
        <v>23060.953935170146</v>
      </c>
    </row>
    <row r="34" spans="1:17" ht="38.25" x14ac:dyDescent="0.25">
      <c r="A34" s="15"/>
      <c r="B34" s="17">
        <v>5005007</v>
      </c>
      <c r="C34" s="17" t="s">
        <v>1855</v>
      </c>
      <c r="D34" s="66">
        <v>3000650</v>
      </c>
      <c r="E34" s="17" t="s">
        <v>1830</v>
      </c>
      <c r="F34" s="67">
        <v>87</v>
      </c>
      <c r="G34" s="17" t="s">
        <v>400</v>
      </c>
      <c r="H34" s="18">
        <v>0.46797800000000006</v>
      </c>
      <c r="I34" s="19">
        <v>0.46797800000000001</v>
      </c>
      <c r="J34" s="19">
        <f t="shared" si="0"/>
        <v>1.8738319999999999E-2</v>
      </c>
      <c r="K34" s="19">
        <v>0</v>
      </c>
      <c r="L34" s="19">
        <v>1.8738319999999999E-2</v>
      </c>
      <c r="M34" s="20">
        <f t="shared" si="1"/>
        <v>0</v>
      </c>
      <c r="N34" s="21">
        <f t="shared" si="2"/>
        <v>4.0041027569672073E-2</v>
      </c>
      <c r="O34" s="68">
        <v>2.0865999999999999E-2</v>
      </c>
      <c r="P34" s="19">
        <v>675</v>
      </c>
      <c r="Q34" s="21">
        <f t="shared" si="3"/>
        <v>32349.276334707181</v>
      </c>
    </row>
    <row r="35" spans="1:17" ht="38.25" x14ac:dyDescent="0.25">
      <c r="A35" s="15"/>
      <c r="B35" s="17">
        <v>5005008</v>
      </c>
      <c r="C35" s="17" t="s">
        <v>1856</v>
      </c>
      <c r="D35" s="66">
        <v>3000650</v>
      </c>
      <c r="E35" s="17" t="s">
        <v>1830</v>
      </c>
      <c r="F35" s="67">
        <v>87</v>
      </c>
      <c r="G35" s="17" t="s">
        <v>400</v>
      </c>
      <c r="H35" s="18">
        <v>6.8473999999999993E-2</v>
      </c>
      <c r="I35" s="19">
        <v>6.8473999999999993E-2</v>
      </c>
      <c r="J35" s="19">
        <f t="shared" si="0"/>
        <v>0</v>
      </c>
      <c r="K35" s="19">
        <v>0</v>
      </c>
      <c r="L35" s="19">
        <v>0</v>
      </c>
      <c r="M35" s="20">
        <f t="shared" si="1"/>
        <v>0</v>
      </c>
      <c r="N35" s="21">
        <f t="shared" si="2"/>
        <v>0</v>
      </c>
      <c r="O35" s="68">
        <v>1.15E-4</v>
      </c>
      <c r="P35" s="19">
        <v>893</v>
      </c>
      <c r="Q35" s="21">
        <f t="shared" si="3"/>
        <v>7765217.3913043477</v>
      </c>
    </row>
    <row r="36" spans="1:17" ht="38.25" x14ac:dyDescent="0.25">
      <c r="A36" s="15"/>
      <c r="B36" s="17">
        <v>5005009</v>
      </c>
      <c r="C36" s="17" t="s">
        <v>1857</v>
      </c>
      <c r="D36" s="66">
        <v>3000650</v>
      </c>
      <c r="E36" s="17" t="s">
        <v>1830</v>
      </c>
      <c r="F36" s="67">
        <v>87</v>
      </c>
      <c r="G36" s="17" t="s">
        <v>400</v>
      </c>
      <c r="H36" s="18">
        <v>3.1788999999999998E-2</v>
      </c>
      <c r="I36" s="19">
        <v>3.1788999999999998E-2</v>
      </c>
      <c r="J36" s="19">
        <f t="shared" si="0"/>
        <v>0</v>
      </c>
      <c r="K36" s="19">
        <v>0</v>
      </c>
      <c r="L36" s="19">
        <v>0</v>
      </c>
      <c r="M36" s="20">
        <f t="shared" si="1"/>
        <v>0</v>
      </c>
      <c r="N36" s="21">
        <f t="shared" si="2"/>
        <v>0</v>
      </c>
      <c r="O36" s="68">
        <v>7.0000000000000007E-5</v>
      </c>
      <c r="P36" s="19">
        <v>5</v>
      </c>
      <c r="Q36" s="21">
        <f t="shared" si="3"/>
        <v>71428.57142857142</v>
      </c>
    </row>
    <row r="37" spans="1:17" ht="38.25" x14ac:dyDescent="0.25">
      <c r="A37" s="15"/>
      <c r="B37" s="17">
        <v>5005010</v>
      </c>
      <c r="C37" s="17" t="s">
        <v>1858</v>
      </c>
      <c r="D37" s="66">
        <v>3000650</v>
      </c>
      <c r="E37" s="17" t="s">
        <v>1830</v>
      </c>
      <c r="F37" s="67">
        <v>60</v>
      </c>
      <c r="G37" s="17" t="s">
        <v>315</v>
      </c>
      <c r="H37" s="18">
        <v>0.17896800000000004</v>
      </c>
      <c r="I37" s="19">
        <v>0.17896800000000002</v>
      </c>
      <c r="J37" s="19">
        <f t="shared" si="0"/>
        <v>0</v>
      </c>
      <c r="K37" s="19">
        <v>0</v>
      </c>
      <c r="L37" s="19">
        <v>0</v>
      </c>
      <c r="M37" s="20">
        <f t="shared" si="1"/>
        <v>0</v>
      </c>
      <c r="N37" s="21">
        <f t="shared" si="2"/>
        <v>0</v>
      </c>
      <c r="O37" s="68">
        <v>4.2800000000000008E-3</v>
      </c>
      <c r="P37" s="19">
        <v>15.9</v>
      </c>
      <c r="Q37" s="21">
        <f t="shared" si="3"/>
        <v>3714.9532710280369</v>
      </c>
    </row>
    <row r="38" spans="1:17" ht="15.75" thickBot="1" x14ac:dyDescent="0.3">
      <c r="A38" s="39" t="s">
        <v>299</v>
      </c>
      <c r="B38" s="41"/>
      <c r="C38" s="41"/>
      <c r="D38" s="63"/>
      <c r="E38" s="41"/>
      <c r="F38" s="64"/>
      <c r="G38" s="41"/>
      <c r="H38" s="42">
        <f ca="1">OFFSET(H38,-MATCH("PROYECTOS",$A$8:$A$50,0)-1,0)-(OFFSET(H38,-MATCH("PROYECTOS",$A$8:$A$50,0),0))</f>
        <v>472.49499999999989</v>
      </c>
      <c r="I38" s="43">
        <f t="shared" ref="I38:L38" ca="1" si="4">OFFSET(I38,-MATCH("PROYECTOS",$A$8:$A$50,0)-1,0)-(OFFSET(I38,-MATCH("PROYECTOS",$A$8:$A$50,0),0))</f>
        <v>472.495</v>
      </c>
      <c r="J38" s="43">
        <f t="shared" ca="1" si="4"/>
        <v>0.73406055999999964</v>
      </c>
      <c r="K38" s="43">
        <f t="shared" ca="1" si="4"/>
        <v>0</v>
      </c>
      <c r="L38" s="43">
        <f t="shared" ca="1" si="4"/>
        <v>0.73406055999999964</v>
      </c>
      <c r="M38" s="44">
        <f t="shared" ca="1" si="1"/>
        <v>0</v>
      </c>
      <c r="N38" s="45">
        <f t="shared" ca="1" si="2"/>
        <v>1.5535837627911398E-3</v>
      </c>
      <c r="O38" s="65"/>
      <c r="P38" s="43"/>
      <c r="Q3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124</v>
      </c>
      <c r="B1" s="48" t="s">
        <v>82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1863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52.890268999999996</v>
      </c>
      <c r="E6" s="12">
        <v>52.890268999999996</v>
      </c>
      <c r="F6" s="12">
        <v>2.77148671</v>
      </c>
      <c r="G6" s="12">
        <v>0</v>
      </c>
      <c r="H6" s="12">
        <v>2.77148671</v>
      </c>
      <c r="I6" s="13">
        <v>0</v>
      </c>
      <c r="J6" s="14">
        <v>5.2400692271011143E-2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52.890269000000004</v>
      </c>
      <c r="E7" s="36">
        <f ca="1">SUM(E8:OFFSET(E6,MATCH("GOBIERNOS REGIONALES",$A$8:$A$50,0),0))</f>
        <v>52.890268999999996</v>
      </c>
      <c r="F7" s="36">
        <f ca="1">SUM(F8:OFFSET(F6,MATCH("GOBIERNOS REGIONALES",$A$8:$A$50,0),0))</f>
        <v>2.77148671</v>
      </c>
      <c r="G7" s="36">
        <f ca="1">SUM(G8:OFFSET(G6,MATCH("GOBIERNOS REGIONALES",$A$8:$A$50,0),0))</f>
        <v>0</v>
      </c>
      <c r="H7" s="36">
        <f ca="1">SUM(H8:OFFSET(H6,MATCH("GOBIERNOS REGIONALES",$A$8:$A$50,0),0))</f>
        <v>2.77148671</v>
      </c>
      <c r="I7" s="37">
        <f ca="1">IFERROR(G7/E7,0)</f>
        <v>0</v>
      </c>
      <c r="J7" s="38">
        <f ca="1">IFERROR(SUM(G7,H7)/E7,0)</f>
        <v>5.2400692271011143E-2</v>
      </c>
      <c r="K7" s="4"/>
    </row>
    <row r="8" spans="1:11" ht="25.5" x14ac:dyDescent="0.25">
      <c r="A8" s="15"/>
      <c r="B8" s="16">
        <v>19</v>
      </c>
      <c r="C8" s="17" t="s">
        <v>118</v>
      </c>
      <c r="D8" s="18">
        <v>52.890269000000004</v>
      </c>
      <c r="E8" s="19">
        <v>52.890268999999996</v>
      </c>
      <c r="F8" s="19">
        <f t="shared" ref="F8:F10" si="0">SUM(G8,H8)</f>
        <v>2.77148671</v>
      </c>
      <c r="G8" s="19">
        <v>0</v>
      </c>
      <c r="H8" s="19">
        <v>2.77148671</v>
      </c>
      <c r="I8" s="20">
        <f t="shared" ref="I8:I10" si="1">IFERROR(G8/E8,0)</f>
        <v>0</v>
      </c>
      <c r="J8" s="21">
        <f t="shared" ref="J8:J10" si="2">IFERROR(SUM(G8,H8)/E8,0)</f>
        <v>5.2400692271011143E-2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124</v>
      </c>
      <c r="B1" s="49" t="s">
        <v>82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1864</v>
      </c>
      <c r="L2" s="70" t="s">
        <v>1881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52.890268999999996</v>
      </c>
      <c r="E6" s="12">
        <f ca="1">SUM(E7:OFFSET(E7,50,0))</f>
        <v>52.890268999999996</v>
      </c>
      <c r="F6" s="12">
        <f ca="1">SUM(F7:OFFSET(F7,50,0))</f>
        <v>2.77148671</v>
      </c>
      <c r="G6" s="12">
        <f ca="1">SUM(G7:OFFSET(G7,50,0))</f>
        <v>0</v>
      </c>
      <c r="H6" s="12">
        <f ca="1">SUM(H7:OFFSET(H7,50,0))</f>
        <v>2.77148671</v>
      </c>
      <c r="I6" s="13">
        <f ca="1">IFERROR(G6/E6,0)</f>
        <v>0</v>
      </c>
      <c r="J6" s="14">
        <f ca="1">IFERROR(SUM(G6,H6)/E6,0)</f>
        <v>5.2400692271011143E-2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52.890268999999996</v>
      </c>
      <c r="E7" s="26">
        <v>52.890268999999996</v>
      </c>
      <c r="F7" s="26">
        <f>SUM(G7,H7)</f>
        <v>2.77148671</v>
      </c>
      <c r="G7" s="26">
        <v>0</v>
      </c>
      <c r="H7" s="26">
        <v>2.77148671</v>
      </c>
      <c r="I7" s="27">
        <f>IFERROR(G7/E7,0)</f>
        <v>0</v>
      </c>
      <c r="J7" s="28">
        <f>IFERROR(SUM(G7,H7)/E7,0)</f>
        <v>5.2400692271011143E-2</v>
      </c>
      <c r="K7" s="4"/>
      <c r="L7" t="s">
        <v>269</v>
      </c>
      <c r="M7" s="5">
        <v>2.77148671</v>
      </c>
      <c r="N7" s="69">
        <v>5.2400692271011143E-2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8" width="0" hidden="1" customWidth="1"/>
  </cols>
  <sheetData>
    <row r="1" spans="1:11" ht="15.75" x14ac:dyDescent="0.25">
      <c r="A1" s="48">
        <v>124</v>
      </c>
      <c r="B1" s="47" t="s">
        <v>82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1865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52.890268999999996</v>
      </c>
      <c r="E6" s="12">
        <v>52.890268999999996</v>
      </c>
      <c r="F6" s="12">
        <v>2.77148671</v>
      </c>
      <c r="G6" s="12">
        <v>0</v>
      </c>
      <c r="H6" s="12">
        <v>2.77148671</v>
      </c>
      <c r="I6" s="13">
        <v>0</v>
      </c>
      <c r="J6" s="14">
        <v>5.2400692271011143E-2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52.890269000000004</v>
      </c>
      <c r="E7" s="36">
        <f ca="1">SUM(E8:OFFSET(E6,MATCH("PROYECTOS",$A$8:$A$50,0),0))</f>
        <v>52.890268999999996</v>
      </c>
      <c r="F7" s="36">
        <f ca="1">SUM(F8:OFFSET(F6,MATCH("PROYECTOS",$A$8:$A$50,0),0))</f>
        <v>2.77148671</v>
      </c>
      <c r="G7" s="36">
        <f ca="1">SUM(G8:OFFSET(G6,MATCH("PROYECTOS",$A$8:$A$50,0),0))</f>
        <v>0</v>
      </c>
      <c r="H7" s="36">
        <f ca="1">SUM(H8:OFFSET(H6,MATCH("PROYECTOS",$A$8:$A$50,0),0))</f>
        <v>2.77148671</v>
      </c>
      <c r="I7" s="37">
        <f ca="1">IFERROR(G7/E7,0)</f>
        <v>0</v>
      </c>
      <c r="J7" s="38">
        <f ca="1">IFERROR(SUM(G7,H7)/E7,0)</f>
        <v>5.2400692271011143E-2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21.362057</v>
      </c>
      <c r="E8" s="19">
        <v>20.609638999999994</v>
      </c>
      <c r="F8" s="19">
        <f t="shared" ref="F8:F11" si="0">SUM(G8,H8)</f>
        <v>0.77357312</v>
      </c>
      <c r="G8" s="19">
        <v>0</v>
      </c>
      <c r="H8" s="19">
        <v>0.77357312</v>
      </c>
      <c r="I8" s="20">
        <f t="shared" ref="I8:I12" si="1">IFERROR(G8/E8,0)</f>
        <v>0</v>
      </c>
      <c r="J8" s="21">
        <f t="shared" ref="J8:J12" si="2">IFERROR(SUM(G8,H8)/E8,0)</f>
        <v>3.7534530323408394E-2</v>
      </c>
      <c r="K8" s="4"/>
    </row>
    <row r="9" spans="1:11" ht="25.5" x14ac:dyDescent="0.25">
      <c r="A9" s="15"/>
      <c r="B9" s="17">
        <v>3000651</v>
      </c>
      <c r="C9" s="17" t="s">
        <v>1867</v>
      </c>
      <c r="D9" s="18">
        <v>8.0134179999999997</v>
      </c>
      <c r="E9" s="19">
        <v>8.5575360000000007</v>
      </c>
      <c r="F9" s="19">
        <f t="shared" si="0"/>
        <v>0.57217720999999999</v>
      </c>
      <c r="G9" s="19">
        <v>0</v>
      </c>
      <c r="H9" s="19">
        <v>0.57217720999999999</v>
      </c>
      <c r="I9" s="20">
        <f t="shared" si="1"/>
        <v>0</v>
      </c>
      <c r="J9" s="21">
        <f t="shared" si="2"/>
        <v>6.6862378376205484E-2</v>
      </c>
      <c r="K9" s="4"/>
    </row>
    <row r="10" spans="1:11" ht="38.25" x14ac:dyDescent="0.25">
      <c r="A10" s="15"/>
      <c r="B10" s="17">
        <v>3000652</v>
      </c>
      <c r="C10" s="17" t="s">
        <v>1868</v>
      </c>
      <c r="D10" s="18">
        <v>9.9418579999999999</v>
      </c>
      <c r="E10" s="19">
        <v>10.172158</v>
      </c>
      <c r="F10" s="19">
        <f t="shared" si="0"/>
        <v>0.6453762500000001</v>
      </c>
      <c r="G10" s="19">
        <v>0</v>
      </c>
      <c r="H10" s="19">
        <v>0.6453762500000001</v>
      </c>
      <c r="I10" s="20">
        <f t="shared" si="1"/>
        <v>0</v>
      </c>
      <c r="J10" s="21">
        <f t="shared" si="2"/>
        <v>6.3445362331178909E-2</v>
      </c>
      <c r="K10" s="4"/>
    </row>
    <row r="11" spans="1:11" x14ac:dyDescent="0.25">
      <c r="A11" s="15"/>
      <c r="B11" s="17">
        <v>3000653</v>
      </c>
      <c r="C11" s="17" t="s">
        <v>1869</v>
      </c>
      <c r="D11" s="18">
        <v>13.572936000000002</v>
      </c>
      <c r="E11" s="19">
        <v>13.550936</v>
      </c>
      <c r="F11" s="19">
        <f t="shared" si="0"/>
        <v>0.78036013000000004</v>
      </c>
      <c r="G11" s="19">
        <v>0</v>
      </c>
      <c r="H11" s="19">
        <v>0.78036013000000004</v>
      </c>
      <c r="I11" s="20">
        <f t="shared" si="1"/>
        <v>0</v>
      </c>
      <c r="J11" s="21">
        <f t="shared" si="2"/>
        <v>5.7587175527948772E-2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1882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3.7534530323408394E-2</v>
      </c>
    </row>
    <row r="19" spans="1:4" ht="25.5" x14ac:dyDescent="0.25">
      <c r="A19" s="15"/>
      <c r="B19" s="17">
        <v>3000651</v>
      </c>
      <c r="C19" s="17" t="s">
        <v>1867</v>
      </c>
      <c r="D19" s="21">
        <v>6.6862378376205484E-2</v>
      </c>
    </row>
    <row r="20" spans="1:4" ht="38.25" x14ac:dyDescent="0.25">
      <c r="A20" s="15"/>
      <c r="B20" s="17">
        <v>3000652</v>
      </c>
      <c r="C20" s="17" t="s">
        <v>1868</v>
      </c>
      <c r="D20" s="21">
        <v>6.3445362331178909E-2</v>
      </c>
    </row>
    <row r="21" spans="1:4" ht="15.75" thickBot="1" x14ac:dyDescent="0.3">
      <c r="A21" s="22"/>
      <c r="B21" s="24">
        <v>3000653</v>
      </c>
      <c r="C21" s="24" t="s">
        <v>1869</v>
      </c>
      <c r="D21" s="28">
        <v>5.7587175527948772E-2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124</v>
      </c>
      <c r="B1" s="47" t="s">
        <v>82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1866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52.890268999999996</v>
      </c>
      <c r="I6" s="12">
        <v>52.890268999999996</v>
      </c>
      <c r="J6" s="12">
        <v>2.77148671</v>
      </c>
      <c r="K6" s="12">
        <v>0</v>
      </c>
      <c r="L6" s="12">
        <v>2.77148671</v>
      </c>
      <c r="M6" s="13">
        <v>0</v>
      </c>
      <c r="N6" s="14">
        <v>5.2400692271011143E-2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52.890269000000004</v>
      </c>
      <c r="I7" s="36">
        <f ca="1">SUM(I8:OFFSET(I6,MATCH("PROYECTOS",$A$8:$A$50,0),0))</f>
        <v>52.890268999999996</v>
      </c>
      <c r="J7" s="36">
        <f ca="1">SUM(J8:OFFSET(J6,MATCH("PROYECTOS",$A$8:$A$50,0),0))</f>
        <v>2.77148671</v>
      </c>
      <c r="K7" s="36">
        <f ca="1">SUM(K8:OFFSET(K6,MATCH("PROYECTOS",$A$8:$A$50,0),0))</f>
        <v>0</v>
      </c>
      <c r="L7" s="36">
        <f ca="1">SUM(L8:OFFSET(L6,MATCH("PROYECTOS",$A$8:$A$50,0),0))</f>
        <v>2.77148671</v>
      </c>
      <c r="M7" s="37">
        <f ca="1">IFERROR(K7/I7,0)</f>
        <v>0</v>
      </c>
      <c r="N7" s="38">
        <f ca="1">IFERROR(SUM(K7,L7)/I7,0)</f>
        <v>5.2400692271011143E-2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21.362057</v>
      </c>
      <c r="I8" s="19">
        <v>20.609638999999994</v>
      </c>
      <c r="J8" s="19">
        <f t="shared" ref="J8:J17" si="0">SUM(K8,L8)</f>
        <v>0.77357312</v>
      </c>
      <c r="K8" s="19">
        <v>0</v>
      </c>
      <c r="L8" s="19">
        <v>0.77357312</v>
      </c>
      <c r="M8" s="20">
        <f t="shared" ref="M8:M18" si="1">IFERROR(K8/I8,0)</f>
        <v>0</v>
      </c>
      <c r="N8" s="21">
        <f t="shared" ref="N8:N18" si="2">IFERROR(SUM(K8,L8)/I8,0)</f>
        <v>3.7534530323408394E-2</v>
      </c>
      <c r="O8" s="68">
        <v>0.83802423999999986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5005011</v>
      </c>
      <c r="C9" s="17" t="s">
        <v>1870</v>
      </c>
      <c r="D9" s="66">
        <v>3000651</v>
      </c>
      <c r="E9" s="17" t="s">
        <v>1867</v>
      </c>
      <c r="F9" s="67">
        <v>303</v>
      </c>
      <c r="G9" s="17" t="s">
        <v>1685</v>
      </c>
      <c r="H9" s="18">
        <v>8.0134179999999997</v>
      </c>
      <c r="I9" s="19">
        <v>8.5575360000000007</v>
      </c>
      <c r="J9" s="19">
        <f t="shared" si="0"/>
        <v>0.57217720999999999</v>
      </c>
      <c r="K9" s="19">
        <v>0</v>
      </c>
      <c r="L9" s="19">
        <v>0.57217720999999999</v>
      </c>
      <c r="M9" s="20">
        <f t="shared" si="1"/>
        <v>0</v>
      </c>
      <c r="N9" s="21">
        <f t="shared" si="2"/>
        <v>6.6862378376205484E-2</v>
      </c>
      <c r="O9" s="68">
        <v>0.67179917</v>
      </c>
      <c r="P9" s="19">
        <v>0</v>
      </c>
      <c r="Q9" s="21">
        <f t="shared" ref="Q9:Q17" si="3">IFERROR(P9/O9,0)</f>
        <v>0</v>
      </c>
    </row>
    <row r="10" spans="1:17" ht="38.25" x14ac:dyDescent="0.25">
      <c r="A10" s="15"/>
      <c r="B10" s="17">
        <v>5005014</v>
      </c>
      <c r="C10" s="17" t="s">
        <v>1871</v>
      </c>
      <c r="D10" s="66">
        <v>3000652</v>
      </c>
      <c r="E10" s="17" t="s">
        <v>1868</v>
      </c>
      <c r="F10" s="67">
        <v>303</v>
      </c>
      <c r="G10" s="17" t="s">
        <v>1685</v>
      </c>
      <c r="H10" s="18">
        <v>1.067661</v>
      </c>
      <c r="I10" s="19">
        <v>1.067661</v>
      </c>
      <c r="J10" s="19">
        <f t="shared" si="0"/>
        <v>8.0022590000000005E-2</v>
      </c>
      <c r="K10" s="19">
        <v>0</v>
      </c>
      <c r="L10" s="19">
        <v>8.0022590000000005E-2</v>
      </c>
      <c r="M10" s="20">
        <f t="shared" si="1"/>
        <v>0</v>
      </c>
      <c r="N10" s="21">
        <f t="shared" si="2"/>
        <v>7.4951309451220943E-2</v>
      </c>
      <c r="O10" s="68">
        <v>7.7762649999999989E-2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5005015</v>
      </c>
      <c r="C11" s="17" t="s">
        <v>1872</v>
      </c>
      <c r="D11" s="66">
        <v>3000652</v>
      </c>
      <c r="E11" s="17" t="s">
        <v>1868</v>
      </c>
      <c r="F11" s="67">
        <v>53</v>
      </c>
      <c r="G11" s="17" t="s">
        <v>631</v>
      </c>
      <c r="H11" s="18">
        <v>1.3652310000000001</v>
      </c>
      <c r="I11" s="19">
        <v>1.3652310000000001</v>
      </c>
      <c r="J11" s="19">
        <f t="shared" si="0"/>
        <v>7.5649430000000004E-2</v>
      </c>
      <c r="K11" s="19">
        <v>0</v>
      </c>
      <c r="L11" s="19">
        <v>7.5649430000000004E-2</v>
      </c>
      <c r="M11" s="20">
        <f t="shared" si="1"/>
        <v>0</v>
      </c>
      <c r="N11" s="21">
        <f t="shared" si="2"/>
        <v>5.5411450516432752E-2</v>
      </c>
      <c r="O11" s="68">
        <v>7.6385470000000025E-2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5005017</v>
      </c>
      <c r="C12" s="17" t="s">
        <v>1873</v>
      </c>
      <c r="D12" s="66">
        <v>3000653</v>
      </c>
      <c r="E12" s="17" t="s">
        <v>1869</v>
      </c>
      <c r="F12" s="67">
        <v>303</v>
      </c>
      <c r="G12" s="17" t="s">
        <v>1685</v>
      </c>
      <c r="H12" s="18">
        <v>1.5420139999999998</v>
      </c>
      <c r="I12" s="19">
        <v>1.5420139999999998</v>
      </c>
      <c r="J12" s="19">
        <f t="shared" si="0"/>
        <v>0.10811311999999999</v>
      </c>
      <c r="K12" s="19">
        <v>0</v>
      </c>
      <c r="L12" s="19">
        <v>0.10811311999999999</v>
      </c>
      <c r="M12" s="20">
        <f t="shared" si="1"/>
        <v>0</v>
      </c>
      <c r="N12" s="21">
        <f t="shared" si="2"/>
        <v>7.0111633227713896E-2</v>
      </c>
      <c r="O12" s="68">
        <v>0.10676873999999997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5005018</v>
      </c>
      <c r="C13" s="17" t="s">
        <v>1874</v>
      </c>
      <c r="D13" s="66">
        <v>3000653</v>
      </c>
      <c r="E13" s="17" t="s">
        <v>1869</v>
      </c>
      <c r="F13" s="67">
        <v>53</v>
      </c>
      <c r="G13" s="17" t="s">
        <v>631</v>
      </c>
      <c r="H13" s="18">
        <v>3.923541999999999</v>
      </c>
      <c r="I13" s="19">
        <v>3.923541999999999</v>
      </c>
      <c r="J13" s="19">
        <f t="shared" si="0"/>
        <v>0.17971397</v>
      </c>
      <c r="K13" s="19">
        <v>0</v>
      </c>
      <c r="L13" s="19">
        <v>0.17971397</v>
      </c>
      <c r="M13" s="20">
        <f t="shared" si="1"/>
        <v>0</v>
      </c>
      <c r="N13" s="21">
        <f t="shared" si="2"/>
        <v>4.5804013312461048E-2</v>
      </c>
      <c r="O13" s="68">
        <v>0.26104549999999993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5005019</v>
      </c>
      <c r="C14" s="17" t="s">
        <v>1875</v>
      </c>
      <c r="D14" s="66">
        <v>3000653</v>
      </c>
      <c r="E14" s="17" t="s">
        <v>1869</v>
      </c>
      <c r="F14" s="67">
        <v>287</v>
      </c>
      <c r="G14" s="17" t="s">
        <v>1879</v>
      </c>
      <c r="H14" s="18">
        <v>0.5501680000000001</v>
      </c>
      <c r="I14" s="19">
        <v>0.5501680000000001</v>
      </c>
      <c r="J14" s="19">
        <f t="shared" si="0"/>
        <v>2.5612369999999999E-2</v>
      </c>
      <c r="K14" s="19">
        <v>0</v>
      </c>
      <c r="L14" s="19">
        <v>2.5612369999999999E-2</v>
      </c>
      <c r="M14" s="20">
        <f t="shared" si="1"/>
        <v>0</v>
      </c>
      <c r="N14" s="21">
        <f t="shared" si="2"/>
        <v>4.6553725407511876E-2</v>
      </c>
      <c r="O14" s="68">
        <v>2.5020609999999999E-2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5005594</v>
      </c>
      <c r="C15" s="17" t="s">
        <v>1876</v>
      </c>
      <c r="D15" s="66">
        <v>3000652</v>
      </c>
      <c r="E15" s="17" t="s">
        <v>1868</v>
      </c>
      <c r="F15" s="67">
        <v>602</v>
      </c>
      <c r="G15" s="17" t="s">
        <v>1876</v>
      </c>
      <c r="H15" s="18">
        <v>7.5089660000000009</v>
      </c>
      <c r="I15" s="19">
        <v>7.7392659999999989</v>
      </c>
      <c r="J15" s="19">
        <f t="shared" si="0"/>
        <v>0.48970423000000007</v>
      </c>
      <c r="K15" s="19">
        <v>0</v>
      </c>
      <c r="L15" s="19">
        <v>0.48970423000000007</v>
      </c>
      <c r="M15" s="20">
        <f t="shared" si="1"/>
        <v>0</v>
      </c>
      <c r="N15" s="21">
        <f t="shared" si="2"/>
        <v>6.3275280885810123E-2</v>
      </c>
      <c r="O15" s="68">
        <v>0.47497490000000003</v>
      </c>
      <c r="P15" s="19">
        <v>0</v>
      </c>
      <c r="Q15" s="21">
        <f t="shared" si="3"/>
        <v>0</v>
      </c>
    </row>
    <row r="16" spans="1:17" x14ac:dyDescent="0.25">
      <c r="A16" s="15"/>
      <c r="B16" s="17">
        <v>5005595</v>
      </c>
      <c r="C16" s="17" t="s">
        <v>1877</v>
      </c>
      <c r="D16" s="66">
        <v>3000653</v>
      </c>
      <c r="E16" s="17" t="s">
        <v>1869</v>
      </c>
      <c r="F16" s="67">
        <v>611</v>
      </c>
      <c r="G16" s="17" t="s">
        <v>1880</v>
      </c>
      <c r="H16" s="18">
        <v>6.3105810000000018</v>
      </c>
      <c r="I16" s="19">
        <v>6.2885810000000006</v>
      </c>
      <c r="J16" s="19">
        <f t="shared" si="0"/>
        <v>0.39238894000000002</v>
      </c>
      <c r="K16" s="19">
        <v>0</v>
      </c>
      <c r="L16" s="19">
        <v>0.39238894000000002</v>
      </c>
      <c r="M16" s="20">
        <f t="shared" si="1"/>
        <v>0</v>
      </c>
      <c r="N16" s="21">
        <f t="shared" si="2"/>
        <v>6.2397055869996741E-2</v>
      </c>
      <c r="O16" s="68">
        <v>0.36904192999999996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5005596</v>
      </c>
      <c r="C17" s="17" t="s">
        <v>1878</v>
      </c>
      <c r="D17" s="66">
        <v>3000653</v>
      </c>
      <c r="E17" s="17" t="s">
        <v>1869</v>
      </c>
      <c r="F17" s="67">
        <v>174</v>
      </c>
      <c r="G17" s="17" t="s">
        <v>1413</v>
      </c>
      <c r="H17" s="18">
        <v>1.246631</v>
      </c>
      <c r="I17" s="19">
        <v>1.246631</v>
      </c>
      <c r="J17" s="19">
        <f t="shared" si="0"/>
        <v>7.4531730000000004E-2</v>
      </c>
      <c r="K17" s="19">
        <v>0</v>
      </c>
      <c r="L17" s="19">
        <v>7.4531730000000004E-2</v>
      </c>
      <c r="M17" s="20">
        <f t="shared" si="1"/>
        <v>0</v>
      </c>
      <c r="N17" s="21">
        <f t="shared" si="2"/>
        <v>5.9786520630403066E-2</v>
      </c>
      <c r="O17" s="68">
        <v>7.8622919999999985E-2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0</v>
      </c>
      <c r="I18" s="43">
        <f t="shared" ref="I18:L18" ca="1" si="4">OFFSET(I18,-MATCH("PROYECTOS",$A$8:$A$50,0)-1,0)-(OFFSET(I18,-MATCH("PROYECTOS",$A$8:$A$50,0),0))</f>
        <v>0</v>
      </c>
      <c r="J18" s="43">
        <f t="shared" ca="1" si="4"/>
        <v>0</v>
      </c>
      <c r="K18" s="43">
        <f t="shared" ca="1" si="4"/>
        <v>0</v>
      </c>
      <c r="L18" s="43">
        <f t="shared" ca="1" si="4"/>
        <v>0</v>
      </c>
      <c r="M18" s="44">
        <f t="shared" ca="1" si="1"/>
        <v>0</v>
      </c>
      <c r="N18" s="45">
        <f t="shared" ca="1" si="2"/>
        <v>0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125</v>
      </c>
      <c r="B1" s="48" t="s">
        <v>83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1883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337.81462999999985</v>
      </c>
      <c r="E6" s="12">
        <v>337.59674899999987</v>
      </c>
      <c r="F6" s="12">
        <v>27.069486499999996</v>
      </c>
      <c r="G6" s="12">
        <v>0</v>
      </c>
      <c r="H6" s="12">
        <v>27.069486499999996</v>
      </c>
      <c r="I6" s="13">
        <v>0</v>
      </c>
      <c r="J6" s="14">
        <v>8.0182900398723944E-2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337.81462999999991</v>
      </c>
      <c r="E7" s="36">
        <f ca="1">SUM(E8:OFFSET(E6,MATCH("GOBIERNOS REGIONALES",$A$8:$A$50,0),0))</f>
        <v>337.59674900000016</v>
      </c>
      <c r="F7" s="36">
        <f ca="1">SUM(F8:OFFSET(F6,MATCH("GOBIERNOS REGIONALES",$A$8:$A$50,0),0))</f>
        <v>27.069486499999986</v>
      </c>
      <c r="G7" s="36">
        <f ca="1">SUM(G8:OFFSET(G6,MATCH("GOBIERNOS REGIONALES",$A$8:$A$50,0),0))</f>
        <v>0</v>
      </c>
      <c r="H7" s="36">
        <f ca="1">SUM(H8:OFFSET(H6,MATCH("GOBIERNOS REGIONALES",$A$8:$A$50,0),0))</f>
        <v>27.069486499999986</v>
      </c>
      <c r="I7" s="37">
        <f ca="1">IFERROR(G7/E7,0)</f>
        <v>0</v>
      </c>
      <c r="J7" s="38">
        <f ca="1">IFERROR(SUM(G7,H7)/E7,0)</f>
        <v>8.0182900398723847E-2</v>
      </c>
      <c r="K7" s="4"/>
    </row>
    <row r="8" spans="1:11" ht="25.5" x14ac:dyDescent="0.25">
      <c r="A8" s="15"/>
      <c r="B8" s="16">
        <v>32</v>
      </c>
      <c r="C8" s="17" t="s">
        <v>122</v>
      </c>
      <c r="D8" s="18">
        <v>337.81462999999991</v>
      </c>
      <c r="E8" s="19">
        <v>337.59674900000016</v>
      </c>
      <c r="F8" s="19">
        <f t="shared" ref="F8:F10" si="0">SUM(G8,H8)</f>
        <v>27.069486499999986</v>
      </c>
      <c r="G8" s="19">
        <v>0</v>
      </c>
      <c r="H8" s="19">
        <v>27.069486499999986</v>
      </c>
      <c r="I8" s="20">
        <f t="shared" ref="I8:I10" si="1">IFERROR(G8/E8,0)</f>
        <v>0</v>
      </c>
      <c r="J8" s="21">
        <f t="shared" ref="J8:J10" si="2">IFERROR(SUM(G8,H8)/E8,0)</f>
        <v>8.0182900398723847E-2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125</v>
      </c>
      <c r="B1" s="49" t="s">
        <v>83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1884</v>
      </c>
      <c r="L2" s="70" t="s">
        <v>1901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337.81462999999985</v>
      </c>
      <c r="E6" s="12">
        <f ca="1">SUM(E7:OFFSET(E7,50,0))</f>
        <v>337.59674899999987</v>
      </c>
      <c r="F6" s="12">
        <f ca="1">SUM(F7:OFFSET(F7,50,0))</f>
        <v>27.069486499999996</v>
      </c>
      <c r="G6" s="12">
        <f ca="1">SUM(G7:OFFSET(G7,50,0))</f>
        <v>0</v>
      </c>
      <c r="H6" s="12">
        <f ca="1">SUM(H7:OFFSET(H7,50,0))</f>
        <v>27.069486499999996</v>
      </c>
      <c r="I6" s="13">
        <f ca="1">IFERROR(G6/E6,0)</f>
        <v>0</v>
      </c>
      <c r="J6" s="14">
        <f ca="1">IFERROR(SUM(G6,H6)/E6,0)</f>
        <v>8.0182900398723944E-2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128.65999099999999</v>
      </c>
      <c r="F7" s="19">
        <f t="shared" ref="F7:F25" si="0">SUM(G7,H7)</f>
        <v>22.252860549999998</v>
      </c>
      <c r="G7" s="19">
        <v>0</v>
      </c>
      <c r="H7" s="19">
        <v>22.252860549999998</v>
      </c>
      <c r="I7" s="20">
        <f t="shared" ref="I7:I25" si="1">IFERROR(G7/E7,0)</f>
        <v>0</v>
      </c>
      <c r="J7" s="21">
        <f t="shared" ref="J7:J25" si="2">IFERROR(SUM(G7,H7)/E7,0)</f>
        <v>0.17295866708089541</v>
      </c>
      <c r="K7" s="4"/>
      <c r="L7" t="s">
        <v>255</v>
      </c>
      <c r="M7" s="5">
        <v>22.252860549999998</v>
      </c>
      <c r="N7" s="69">
        <v>0.17295866708089541</v>
      </c>
    </row>
    <row r="8" spans="1:14" x14ac:dyDescent="0.25">
      <c r="A8" s="15"/>
      <c r="B8" s="53">
        <v>2</v>
      </c>
      <c r="C8" s="17" t="s">
        <v>256</v>
      </c>
      <c r="D8" s="18">
        <v>0</v>
      </c>
      <c r="E8" s="19">
        <v>12.602437</v>
      </c>
      <c r="F8" s="19">
        <f t="shared" si="0"/>
        <v>1.1992948000000005</v>
      </c>
      <c r="G8" s="19">
        <v>0</v>
      </c>
      <c r="H8" s="19">
        <v>1.1992948000000005</v>
      </c>
      <c r="I8" s="20">
        <f t="shared" si="1"/>
        <v>0</v>
      </c>
      <c r="J8" s="21">
        <f t="shared" si="2"/>
        <v>9.5163721112035748E-2</v>
      </c>
      <c r="K8" s="4"/>
      <c r="L8" t="s">
        <v>256</v>
      </c>
      <c r="M8" s="5">
        <v>1.1992948000000005</v>
      </c>
      <c r="N8" s="69">
        <v>9.5163721112035748E-2</v>
      </c>
    </row>
    <row r="9" spans="1:14" x14ac:dyDescent="0.25">
      <c r="A9" s="15"/>
      <c r="B9" s="53">
        <v>3</v>
      </c>
      <c r="C9" s="17" t="s">
        <v>257</v>
      </c>
      <c r="D9" s="18">
        <v>0</v>
      </c>
      <c r="E9" s="19">
        <v>0.21404899999999996</v>
      </c>
      <c r="F9" s="19">
        <f t="shared" si="0"/>
        <v>9.6632999999999997E-3</v>
      </c>
      <c r="G9" s="19">
        <v>0</v>
      </c>
      <c r="H9" s="19">
        <v>9.6632999999999997E-3</v>
      </c>
      <c r="I9" s="20">
        <f t="shared" si="1"/>
        <v>0</v>
      </c>
      <c r="J9" s="21">
        <f t="shared" si="2"/>
        <v>4.5145270475451887E-2</v>
      </c>
      <c r="K9" s="4"/>
      <c r="L9" t="s">
        <v>266</v>
      </c>
      <c r="M9" s="5">
        <v>9.6632999999999997E-3</v>
      </c>
      <c r="N9" s="69">
        <v>4.6291479240619125E-2</v>
      </c>
    </row>
    <row r="10" spans="1:14" x14ac:dyDescent="0.25">
      <c r="A10" s="15"/>
      <c r="B10" s="53">
        <v>4</v>
      </c>
      <c r="C10" s="17" t="s">
        <v>258</v>
      </c>
      <c r="D10" s="18">
        <v>0</v>
      </c>
      <c r="E10" s="19">
        <v>0.32137499999999997</v>
      </c>
      <c r="F10" s="19">
        <f t="shared" si="0"/>
        <v>9.6632999999999997E-3</v>
      </c>
      <c r="G10" s="19">
        <v>0</v>
      </c>
      <c r="H10" s="19">
        <v>9.6632999999999997E-3</v>
      </c>
      <c r="I10" s="20">
        <f t="shared" si="1"/>
        <v>0</v>
      </c>
      <c r="J10" s="21">
        <f t="shared" si="2"/>
        <v>3.0068611435239208E-2</v>
      </c>
      <c r="K10" s="4"/>
      <c r="L10" t="s">
        <v>259</v>
      </c>
      <c r="M10" s="5">
        <v>9.6632999999999997E-3</v>
      </c>
      <c r="N10" s="69">
        <v>4.6225047716085696E-2</v>
      </c>
    </row>
    <row r="11" spans="1:14" x14ac:dyDescent="0.25">
      <c r="A11" s="15"/>
      <c r="B11" s="53">
        <v>5</v>
      </c>
      <c r="C11" s="17" t="s">
        <v>259</v>
      </c>
      <c r="D11" s="18">
        <v>0</v>
      </c>
      <c r="E11" s="19">
        <v>0.20904900000000001</v>
      </c>
      <c r="F11" s="19">
        <f t="shared" si="0"/>
        <v>9.6632999999999997E-3</v>
      </c>
      <c r="G11" s="19">
        <v>0</v>
      </c>
      <c r="H11" s="19">
        <v>9.6632999999999997E-3</v>
      </c>
      <c r="I11" s="20">
        <f t="shared" si="1"/>
        <v>0</v>
      </c>
      <c r="J11" s="21">
        <f t="shared" si="2"/>
        <v>4.6225047716085696E-2</v>
      </c>
      <c r="K11" s="4"/>
      <c r="L11" t="s">
        <v>265</v>
      </c>
      <c r="M11" s="5">
        <v>9.8533000000000006E-3</v>
      </c>
      <c r="N11" s="69">
        <v>4.6004977145285023E-2</v>
      </c>
    </row>
    <row r="12" spans="1:14" x14ac:dyDescent="0.25">
      <c r="A12" s="15"/>
      <c r="B12" s="53">
        <v>6</v>
      </c>
      <c r="C12" s="17" t="s">
        <v>260</v>
      </c>
      <c r="D12" s="18">
        <v>0</v>
      </c>
      <c r="E12" s="19">
        <v>0.16776899999999997</v>
      </c>
      <c r="F12" s="19">
        <f t="shared" si="0"/>
        <v>6.1066499999999999E-3</v>
      </c>
      <c r="G12" s="19">
        <v>0</v>
      </c>
      <c r="H12" s="19">
        <v>6.1066499999999999E-3</v>
      </c>
      <c r="I12" s="20">
        <f t="shared" si="1"/>
        <v>0</v>
      </c>
      <c r="J12" s="21">
        <f t="shared" si="2"/>
        <v>3.6399155982332856E-2</v>
      </c>
      <c r="K12" s="4"/>
      <c r="L12" t="s">
        <v>268</v>
      </c>
      <c r="M12" s="5">
        <v>9.6632999999999997E-3</v>
      </c>
      <c r="N12" s="69">
        <v>4.5895729735121037E-2</v>
      </c>
    </row>
    <row r="13" spans="1:14" x14ac:dyDescent="0.25">
      <c r="A13" s="15"/>
      <c r="B13" s="53">
        <v>8</v>
      </c>
      <c r="C13" s="17" t="s">
        <v>262</v>
      </c>
      <c r="D13" s="18">
        <v>0</v>
      </c>
      <c r="E13" s="19">
        <v>0.22304900000000003</v>
      </c>
      <c r="F13" s="19">
        <f t="shared" si="0"/>
        <v>9.6632999999999997E-3</v>
      </c>
      <c r="G13" s="19">
        <v>0</v>
      </c>
      <c r="H13" s="19">
        <v>9.6632999999999997E-3</v>
      </c>
      <c r="I13" s="20">
        <f t="shared" si="1"/>
        <v>0</v>
      </c>
      <c r="J13" s="21">
        <f t="shared" si="2"/>
        <v>4.3323664306946001E-2</v>
      </c>
      <c r="K13" s="4"/>
      <c r="L13" t="s">
        <v>277</v>
      </c>
      <c r="M13" s="5">
        <v>9.6632999999999997E-3</v>
      </c>
      <c r="N13" s="69">
        <v>4.5703407666658771E-2</v>
      </c>
    </row>
    <row r="14" spans="1:14" x14ac:dyDescent="0.25">
      <c r="A14" s="15"/>
      <c r="B14" s="53">
        <v>10</v>
      </c>
      <c r="C14" s="17" t="s">
        <v>264</v>
      </c>
      <c r="D14" s="18">
        <v>0</v>
      </c>
      <c r="E14" s="19">
        <v>0.23204900000000003</v>
      </c>
      <c r="F14" s="19">
        <f t="shared" si="0"/>
        <v>1.00833E-2</v>
      </c>
      <c r="G14" s="19">
        <v>0</v>
      </c>
      <c r="H14" s="19">
        <v>1.00833E-2</v>
      </c>
      <c r="I14" s="20">
        <f t="shared" si="1"/>
        <v>0</v>
      </c>
      <c r="J14" s="21">
        <f t="shared" si="2"/>
        <v>4.3453322358639766E-2</v>
      </c>
      <c r="K14" s="4"/>
      <c r="L14" t="s">
        <v>276</v>
      </c>
      <c r="M14" s="5">
        <v>9.6632999999999997E-3</v>
      </c>
      <c r="N14" s="69">
        <v>4.5357171354946518E-2</v>
      </c>
    </row>
    <row r="15" spans="1:14" x14ac:dyDescent="0.25">
      <c r="A15" s="15"/>
      <c r="B15" s="53">
        <v>11</v>
      </c>
      <c r="C15" s="17" t="s">
        <v>265</v>
      </c>
      <c r="D15" s="18">
        <v>0</v>
      </c>
      <c r="E15" s="19">
        <v>0.21417899999999998</v>
      </c>
      <c r="F15" s="19">
        <f t="shared" si="0"/>
        <v>9.8533000000000006E-3</v>
      </c>
      <c r="G15" s="19">
        <v>0</v>
      </c>
      <c r="H15" s="19">
        <v>9.8533000000000006E-3</v>
      </c>
      <c r="I15" s="20">
        <f t="shared" si="1"/>
        <v>0</v>
      </c>
      <c r="J15" s="21">
        <f t="shared" si="2"/>
        <v>4.6004977145285023E-2</v>
      </c>
      <c r="K15" s="4"/>
      <c r="L15" t="s">
        <v>279</v>
      </c>
      <c r="M15" s="5">
        <v>9.6632999999999997E-3</v>
      </c>
      <c r="N15" s="69">
        <v>4.5208632555006109E-2</v>
      </c>
    </row>
    <row r="16" spans="1:14" x14ac:dyDescent="0.25">
      <c r="A16" s="15"/>
      <c r="B16" s="53">
        <v>12</v>
      </c>
      <c r="C16" s="17" t="s">
        <v>266</v>
      </c>
      <c r="D16" s="18">
        <v>0</v>
      </c>
      <c r="E16" s="19">
        <v>0.20874899999999996</v>
      </c>
      <c r="F16" s="19">
        <f t="shared" si="0"/>
        <v>9.6632999999999997E-3</v>
      </c>
      <c r="G16" s="19">
        <v>0</v>
      </c>
      <c r="H16" s="19">
        <v>9.6632999999999997E-3</v>
      </c>
      <c r="I16" s="20">
        <f t="shared" si="1"/>
        <v>0</v>
      </c>
      <c r="J16" s="21">
        <f t="shared" si="2"/>
        <v>4.6291479240619125E-2</v>
      </c>
      <c r="K16" s="4"/>
      <c r="L16" t="s">
        <v>257</v>
      </c>
      <c r="M16" s="5">
        <v>9.6632999999999997E-3</v>
      </c>
      <c r="N16" s="69">
        <v>4.5145270475451887E-2</v>
      </c>
    </row>
    <row r="17" spans="1:14" x14ac:dyDescent="0.25">
      <c r="A17" s="15"/>
      <c r="B17" s="53">
        <v>13</v>
      </c>
      <c r="C17" s="17" t="s">
        <v>267</v>
      </c>
      <c r="D17" s="18">
        <v>0</v>
      </c>
      <c r="E17" s="19">
        <v>0.25192900000000001</v>
      </c>
      <c r="F17" s="19">
        <f t="shared" si="0"/>
        <v>3.5566499999999997E-3</v>
      </c>
      <c r="G17" s="19">
        <v>0</v>
      </c>
      <c r="H17" s="19">
        <v>3.5566499999999997E-3</v>
      </c>
      <c r="I17" s="20">
        <f t="shared" si="1"/>
        <v>0</v>
      </c>
      <c r="J17" s="21">
        <f t="shared" si="2"/>
        <v>1.4117668073147592E-2</v>
      </c>
      <c r="K17" s="4"/>
      <c r="L17" t="s">
        <v>264</v>
      </c>
      <c r="M17" s="5">
        <v>1.00833E-2</v>
      </c>
      <c r="N17" s="69">
        <v>4.3453322358639766E-2</v>
      </c>
    </row>
    <row r="18" spans="1:14" x14ac:dyDescent="0.25">
      <c r="A18" s="15"/>
      <c r="B18" s="53">
        <v>14</v>
      </c>
      <c r="C18" s="17" t="s">
        <v>268</v>
      </c>
      <c r="D18" s="18">
        <v>0</v>
      </c>
      <c r="E18" s="19">
        <v>0.21054900000000001</v>
      </c>
      <c r="F18" s="19">
        <f t="shared" si="0"/>
        <v>9.6632999999999997E-3</v>
      </c>
      <c r="G18" s="19">
        <v>0</v>
      </c>
      <c r="H18" s="19">
        <v>9.6632999999999997E-3</v>
      </c>
      <c r="I18" s="20">
        <f t="shared" si="1"/>
        <v>0</v>
      </c>
      <c r="J18" s="21">
        <f t="shared" si="2"/>
        <v>4.5895729735121037E-2</v>
      </c>
      <c r="K18" s="4"/>
      <c r="L18" t="s">
        <v>262</v>
      </c>
      <c r="M18" s="5">
        <v>9.6632999999999997E-3</v>
      </c>
      <c r="N18" s="69">
        <v>4.3323664306946001E-2</v>
      </c>
    </row>
    <row r="19" spans="1:14" x14ac:dyDescent="0.25">
      <c r="A19" s="15"/>
      <c r="B19" s="53">
        <v>15</v>
      </c>
      <c r="C19" s="17" t="s">
        <v>269</v>
      </c>
      <c r="D19" s="18">
        <v>337.81462999999985</v>
      </c>
      <c r="E19" s="19">
        <v>192.72850499999998</v>
      </c>
      <c r="F19" s="19">
        <f t="shared" si="0"/>
        <v>3.4775883000000003</v>
      </c>
      <c r="G19" s="19">
        <v>0</v>
      </c>
      <c r="H19" s="19">
        <v>3.4775883000000003</v>
      </c>
      <c r="I19" s="20">
        <f t="shared" si="1"/>
        <v>0</v>
      </c>
      <c r="J19" s="21">
        <f t="shared" si="2"/>
        <v>1.804397486505694E-2</v>
      </c>
      <c r="K19" s="4"/>
      <c r="L19" t="s">
        <v>275</v>
      </c>
      <c r="M19" s="5">
        <v>9.6632999999999997E-3</v>
      </c>
      <c r="N19" s="69">
        <v>4.313029739030301E-2</v>
      </c>
    </row>
    <row r="20" spans="1:14" x14ac:dyDescent="0.25">
      <c r="A20" s="15"/>
      <c r="B20" s="53">
        <v>16</v>
      </c>
      <c r="C20" s="17" t="s">
        <v>270</v>
      </c>
      <c r="D20" s="18">
        <v>0</v>
      </c>
      <c r="E20" s="19">
        <v>0.26601899999999995</v>
      </c>
      <c r="F20" s="19">
        <f t="shared" si="0"/>
        <v>9.6632999999999997E-3</v>
      </c>
      <c r="G20" s="19">
        <v>0</v>
      </c>
      <c r="H20" s="19">
        <v>9.6632999999999997E-3</v>
      </c>
      <c r="I20" s="20">
        <f t="shared" si="1"/>
        <v>0</v>
      </c>
      <c r="J20" s="21">
        <f t="shared" si="2"/>
        <v>3.6325600802950171E-2</v>
      </c>
      <c r="K20" s="4"/>
      <c r="L20" t="s">
        <v>260</v>
      </c>
      <c r="M20" s="5">
        <v>6.1066499999999999E-3</v>
      </c>
      <c r="N20" s="69">
        <v>3.6399155982332856E-2</v>
      </c>
    </row>
    <row r="21" spans="1:14" x14ac:dyDescent="0.25">
      <c r="A21" s="15"/>
      <c r="B21" s="53">
        <v>20</v>
      </c>
      <c r="C21" s="17" t="s">
        <v>274</v>
      </c>
      <c r="D21" s="18">
        <v>0</v>
      </c>
      <c r="E21" s="19">
        <v>0.22476899999999997</v>
      </c>
      <c r="F21" s="19">
        <f t="shared" si="0"/>
        <v>3.8466500000000001E-3</v>
      </c>
      <c r="G21" s="19">
        <v>0</v>
      </c>
      <c r="H21" s="19">
        <v>3.8466500000000001E-3</v>
      </c>
      <c r="I21" s="20">
        <f t="shared" si="1"/>
        <v>0</v>
      </c>
      <c r="J21" s="21">
        <f t="shared" si="2"/>
        <v>1.7113792382401492E-2</v>
      </c>
      <c r="K21" s="4"/>
      <c r="L21" t="s">
        <v>270</v>
      </c>
      <c r="M21" s="5">
        <v>9.6632999999999997E-3</v>
      </c>
      <c r="N21" s="69">
        <v>3.6325600802950171E-2</v>
      </c>
    </row>
    <row r="22" spans="1:14" x14ac:dyDescent="0.25">
      <c r="A22" s="15"/>
      <c r="B22" s="53">
        <v>21</v>
      </c>
      <c r="C22" s="17" t="s">
        <v>275</v>
      </c>
      <c r="D22" s="18">
        <v>0</v>
      </c>
      <c r="E22" s="19">
        <v>0.22404900000000003</v>
      </c>
      <c r="F22" s="19">
        <f t="shared" si="0"/>
        <v>9.6632999999999997E-3</v>
      </c>
      <c r="G22" s="19">
        <v>0</v>
      </c>
      <c r="H22" s="19">
        <v>9.6632999999999997E-3</v>
      </c>
      <c r="I22" s="20">
        <f t="shared" si="1"/>
        <v>0</v>
      </c>
      <c r="J22" s="21">
        <f t="shared" si="2"/>
        <v>4.313029739030301E-2</v>
      </c>
      <c r="K22" s="4"/>
      <c r="L22" t="s">
        <v>258</v>
      </c>
      <c r="M22" s="5">
        <v>9.6632999999999997E-3</v>
      </c>
      <c r="N22" s="69">
        <v>3.0068611435239208E-2</v>
      </c>
    </row>
    <row r="23" spans="1:14" x14ac:dyDescent="0.25">
      <c r="A23" s="15"/>
      <c r="B23" s="53">
        <v>22</v>
      </c>
      <c r="C23" s="17" t="s">
        <v>276</v>
      </c>
      <c r="D23" s="18">
        <v>0</v>
      </c>
      <c r="E23" s="19">
        <v>0.21304899999999996</v>
      </c>
      <c r="F23" s="19">
        <f t="shared" si="0"/>
        <v>9.6632999999999997E-3</v>
      </c>
      <c r="G23" s="19">
        <v>0</v>
      </c>
      <c r="H23" s="19">
        <v>9.6632999999999997E-3</v>
      </c>
      <c r="I23" s="20">
        <f t="shared" si="1"/>
        <v>0</v>
      </c>
      <c r="J23" s="21">
        <f t="shared" si="2"/>
        <v>4.5357171354946518E-2</v>
      </c>
      <c r="K23" s="4"/>
      <c r="L23" t="s">
        <v>269</v>
      </c>
      <c r="M23" s="5">
        <v>3.4775883000000003</v>
      </c>
      <c r="N23" s="69">
        <v>1.804397486505694E-2</v>
      </c>
    </row>
    <row r="24" spans="1:14" x14ac:dyDescent="0.25">
      <c r="A24" s="15"/>
      <c r="B24" s="53">
        <v>23</v>
      </c>
      <c r="C24" s="17" t="s">
        <v>277</v>
      </c>
      <c r="D24" s="18">
        <v>0</v>
      </c>
      <c r="E24" s="19">
        <v>0.21143500000000004</v>
      </c>
      <c r="F24" s="19">
        <f t="shared" si="0"/>
        <v>9.6632999999999997E-3</v>
      </c>
      <c r="G24" s="19">
        <v>0</v>
      </c>
      <c r="H24" s="19">
        <v>9.6632999999999997E-3</v>
      </c>
      <c r="I24" s="20">
        <f t="shared" si="1"/>
        <v>0</v>
      </c>
      <c r="J24" s="21">
        <f t="shared" si="2"/>
        <v>4.5703407666658771E-2</v>
      </c>
      <c r="K24" s="4"/>
      <c r="L24" t="s">
        <v>274</v>
      </c>
      <c r="M24" s="5">
        <v>3.8466500000000001E-3</v>
      </c>
      <c r="N24" s="69">
        <v>1.7113792382401492E-2</v>
      </c>
    </row>
    <row r="25" spans="1:14" ht="15.75" thickBot="1" x14ac:dyDescent="0.3">
      <c r="A25" s="22"/>
      <c r="B25" s="54">
        <v>25</v>
      </c>
      <c r="C25" s="24" t="s">
        <v>279</v>
      </c>
      <c r="D25" s="25">
        <v>0</v>
      </c>
      <c r="E25" s="26">
        <v>0.21374899999999997</v>
      </c>
      <c r="F25" s="26">
        <f t="shared" si="0"/>
        <v>9.6632999999999997E-3</v>
      </c>
      <c r="G25" s="26">
        <v>0</v>
      </c>
      <c r="H25" s="26">
        <v>9.6632999999999997E-3</v>
      </c>
      <c r="I25" s="27">
        <f t="shared" si="1"/>
        <v>0</v>
      </c>
      <c r="J25" s="28">
        <f t="shared" si="2"/>
        <v>4.5208632555006109E-2</v>
      </c>
      <c r="K25" s="4"/>
      <c r="L25" t="s">
        <v>267</v>
      </c>
      <c r="M25" s="5">
        <v>3.5566499999999997E-3</v>
      </c>
      <c r="N25" s="69">
        <v>1.4117668073147592E-2</v>
      </c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" customWidth="1"/>
    <col min="6" max="6" width="13.5703125" customWidth="1"/>
    <col min="7" max="8" width="0" hidden="1" customWidth="1"/>
  </cols>
  <sheetData>
    <row r="1" spans="1:11" ht="15.75" x14ac:dyDescent="0.25">
      <c r="A1" s="48">
        <v>125</v>
      </c>
      <c r="B1" s="47" t="s">
        <v>83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1885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337.81462999999985</v>
      </c>
      <c r="E6" s="12">
        <v>337.59674899999987</v>
      </c>
      <c r="F6" s="12">
        <v>27.069486499999996</v>
      </c>
      <c r="G6" s="12">
        <v>0</v>
      </c>
      <c r="H6" s="12">
        <v>27.069486499999996</v>
      </c>
      <c r="I6" s="13">
        <v>0</v>
      </c>
      <c r="J6" s="14">
        <v>8.0182900398723944E-2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337.81462999999991</v>
      </c>
      <c r="E7" s="36">
        <f ca="1">SUM(E8:OFFSET(E6,MATCH("PROYECTOS",$A$8:$A$50,0),0))</f>
        <v>337.59674899999993</v>
      </c>
      <c r="F7" s="36">
        <f ca="1">SUM(F8:OFFSET(F6,MATCH("PROYECTOS",$A$8:$A$50,0),0))</f>
        <v>27.069486499999996</v>
      </c>
      <c r="G7" s="36">
        <f ca="1">SUM(G8:OFFSET(G6,MATCH("PROYECTOS",$A$8:$A$50,0),0))</f>
        <v>0</v>
      </c>
      <c r="H7" s="36">
        <f ca="1">SUM(H8:OFFSET(H6,MATCH("PROYECTOS",$A$8:$A$50,0),0))</f>
        <v>27.069486499999996</v>
      </c>
      <c r="I7" s="37">
        <f ca="1">IFERROR(G7/E7,0)</f>
        <v>0</v>
      </c>
      <c r="J7" s="38">
        <f ca="1">IFERROR(SUM(G7,H7)/E7,0)</f>
        <v>8.018290039872393E-2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38.021332000000008</v>
      </c>
      <c r="E8" s="19">
        <v>50.588556999999987</v>
      </c>
      <c r="F8" s="19">
        <f t="shared" ref="F8:F12" si="0">SUM(G8,H8)</f>
        <v>2.8597350900000009</v>
      </c>
      <c r="G8" s="19">
        <v>0</v>
      </c>
      <c r="H8" s="19">
        <v>2.8597350900000009</v>
      </c>
      <c r="I8" s="20">
        <f t="shared" ref="I8:I13" si="1">IFERROR(G8/E8,0)</f>
        <v>0</v>
      </c>
      <c r="J8" s="21">
        <f t="shared" ref="J8:J13" si="2">IFERROR(SUM(G8,H8)/E8,0)</f>
        <v>5.6529287641076648E-2</v>
      </c>
      <c r="K8" s="4"/>
    </row>
    <row r="9" spans="1:11" x14ac:dyDescent="0.25">
      <c r="A9" s="15"/>
      <c r="B9" s="17">
        <v>3000654</v>
      </c>
      <c r="C9" s="17" t="s">
        <v>1887</v>
      </c>
      <c r="D9" s="18">
        <v>296.2244199999999</v>
      </c>
      <c r="E9" s="19">
        <v>283.88934699999993</v>
      </c>
      <c r="F9" s="19">
        <f t="shared" si="0"/>
        <v>24.054518489999996</v>
      </c>
      <c r="G9" s="19">
        <v>0</v>
      </c>
      <c r="H9" s="19">
        <v>24.054518489999996</v>
      </c>
      <c r="I9" s="20">
        <f t="shared" si="1"/>
        <v>0</v>
      </c>
      <c r="J9" s="21">
        <f t="shared" si="2"/>
        <v>8.4732022332630899E-2</v>
      </c>
      <c r="K9" s="4"/>
    </row>
    <row r="10" spans="1:11" ht="38.25" x14ac:dyDescent="0.25">
      <c r="A10" s="15"/>
      <c r="B10" s="17">
        <v>3000655</v>
      </c>
      <c r="C10" s="17" t="s">
        <v>1888</v>
      </c>
      <c r="D10" s="18">
        <v>1.1621779999999999</v>
      </c>
      <c r="E10" s="19">
        <v>0.8082180000000001</v>
      </c>
      <c r="F10" s="19">
        <f t="shared" si="0"/>
        <v>2.0123459999999999E-2</v>
      </c>
      <c r="G10" s="19">
        <v>0</v>
      </c>
      <c r="H10" s="19">
        <v>2.0123459999999999E-2</v>
      </c>
      <c r="I10" s="20">
        <f t="shared" si="1"/>
        <v>0</v>
      </c>
      <c r="J10" s="21">
        <f t="shared" si="2"/>
        <v>2.4898554597893138E-2</v>
      </c>
      <c r="K10" s="4"/>
    </row>
    <row r="11" spans="1:11" ht="25.5" x14ac:dyDescent="0.25">
      <c r="A11" s="15"/>
      <c r="B11" s="17">
        <v>3000656</v>
      </c>
      <c r="C11" s="17" t="s">
        <v>1889</v>
      </c>
      <c r="D11" s="18">
        <v>1.648269</v>
      </c>
      <c r="E11" s="19">
        <v>1.8364130000000003</v>
      </c>
      <c r="F11" s="19">
        <f t="shared" si="0"/>
        <v>0.11279287999999998</v>
      </c>
      <c r="G11" s="19">
        <v>0</v>
      </c>
      <c r="H11" s="19">
        <v>0.11279287999999998</v>
      </c>
      <c r="I11" s="20">
        <f t="shared" si="1"/>
        <v>0</v>
      </c>
      <c r="J11" s="21">
        <f t="shared" si="2"/>
        <v>6.1420214298199785E-2</v>
      </c>
      <c r="K11" s="4"/>
    </row>
    <row r="12" spans="1:11" ht="38.25" x14ac:dyDescent="0.25">
      <c r="A12" s="15"/>
      <c r="B12" s="17">
        <v>3000657</v>
      </c>
      <c r="C12" s="17" t="s">
        <v>1890</v>
      </c>
      <c r="D12" s="18">
        <v>0.75843100000000008</v>
      </c>
      <c r="E12" s="19">
        <v>0.47421399999999991</v>
      </c>
      <c r="F12" s="19">
        <f t="shared" si="0"/>
        <v>2.2316580000000006E-2</v>
      </c>
      <c r="G12" s="19">
        <v>0</v>
      </c>
      <c r="H12" s="19">
        <v>2.2316580000000006E-2</v>
      </c>
      <c r="I12" s="20">
        <f t="shared" si="1"/>
        <v>0</v>
      </c>
      <c r="J12" s="21">
        <f t="shared" si="2"/>
        <v>4.7060145841329039E-2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</v>
      </c>
      <c r="E13" s="43">
        <f t="shared" ref="E13:H13" ca="1" si="3">OFFSET(E13,-MATCH("PROYECTOS",$A$8:$A$50,0)-1,0)-(OFFSET(E13,-MATCH("PROYECTOS",$A$8:$A$50,0),0))</f>
        <v>0</v>
      </c>
      <c r="F13" s="43">
        <f t="shared" ca="1" si="3"/>
        <v>0</v>
      </c>
      <c r="G13" s="43">
        <f t="shared" ca="1" si="3"/>
        <v>0</v>
      </c>
      <c r="H13" s="43">
        <f t="shared" ca="1" si="3"/>
        <v>0</v>
      </c>
      <c r="I13" s="44">
        <f t="shared" ca="1" si="1"/>
        <v>0</v>
      </c>
      <c r="J13" s="45">
        <f t="shared" ca="1" si="2"/>
        <v>0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1902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5.6529287641076648E-2</v>
      </c>
    </row>
    <row r="20" spans="1:4" x14ac:dyDescent="0.25">
      <c r="A20" s="15"/>
      <c r="B20" s="17">
        <v>3000654</v>
      </c>
      <c r="C20" s="17" t="s">
        <v>1887</v>
      </c>
      <c r="D20" s="21">
        <v>8.4732022332630899E-2</v>
      </c>
    </row>
    <row r="21" spans="1:4" ht="38.25" x14ac:dyDescent="0.25">
      <c r="A21" s="15"/>
      <c r="B21" s="17">
        <v>3000655</v>
      </c>
      <c r="C21" s="17" t="s">
        <v>1888</v>
      </c>
      <c r="D21" s="21">
        <v>2.4898554597893138E-2</v>
      </c>
    </row>
    <row r="22" spans="1:4" ht="25.5" x14ac:dyDescent="0.25">
      <c r="A22" s="15"/>
      <c r="B22" s="17">
        <v>3000656</v>
      </c>
      <c r="C22" s="17" t="s">
        <v>1889</v>
      </c>
      <c r="D22" s="21">
        <v>6.1420214298199785E-2</v>
      </c>
    </row>
    <row r="23" spans="1:4" ht="39" thickBot="1" x14ac:dyDescent="0.3">
      <c r="A23" s="22"/>
      <c r="B23" s="24">
        <v>3000657</v>
      </c>
      <c r="C23" s="24" t="s">
        <v>1890</v>
      </c>
      <c r="D23" s="28">
        <v>4.7060145841329039E-2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8" width="0" hidden="1" customWidth="1"/>
  </cols>
  <sheetData>
    <row r="1" spans="1:11" ht="15.75" x14ac:dyDescent="0.25">
      <c r="A1" s="48">
        <v>30</v>
      </c>
      <c r="B1" s="47" t="s">
        <v>18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509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4256.864099999998</v>
      </c>
      <c r="E6" s="12">
        <v>4497.9435099999992</v>
      </c>
      <c r="F6" s="12">
        <v>318.02177302999985</v>
      </c>
      <c r="G6" s="12">
        <v>0</v>
      </c>
      <c r="H6" s="12">
        <v>318.02177302999985</v>
      </c>
      <c r="I6" s="13">
        <v>0</v>
      </c>
      <c r="J6" s="14">
        <v>7.0703816604846578E-2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4055.3989969999971</v>
      </c>
      <c r="E7" s="36">
        <f ca="1">SUM(E8:OFFSET(E6,MATCH("PROYECTOS",$A$8:$A$50,0),0))</f>
        <v>4113.8564269999979</v>
      </c>
      <c r="F7" s="36">
        <f ca="1">SUM(F8:OFFSET(F6,MATCH("PROYECTOS",$A$8:$A$50,0),0))</f>
        <v>317.03081831000003</v>
      </c>
      <c r="G7" s="36">
        <f ca="1">SUM(G8:OFFSET(G6,MATCH("PROYECTOS",$A$8:$A$50,0),0))</f>
        <v>0</v>
      </c>
      <c r="H7" s="36">
        <f ca="1">SUM(H8:OFFSET(H6,MATCH("PROYECTOS",$A$8:$A$50,0),0))</f>
        <v>317.03081831000003</v>
      </c>
      <c r="I7" s="37">
        <f ca="1">IFERROR(G7/E7,0)</f>
        <v>0</v>
      </c>
      <c r="J7" s="38">
        <f ca="1">IFERROR(SUM(G7,H7)/E7,0)</f>
        <v>7.7064142596048893E-2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45.688576000000005</v>
      </c>
      <c r="E8" s="19">
        <v>50.001895000000012</v>
      </c>
      <c r="F8" s="19">
        <f t="shared" ref="F8:F13" si="0">SUM(G8,H8)</f>
        <v>2.5152126900000003</v>
      </c>
      <c r="G8" s="19">
        <v>0</v>
      </c>
      <c r="H8" s="19">
        <v>2.5152126900000003</v>
      </c>
      <c r="I8" s="20">
        <f t="shared" ref="I8:I14" si="1">IFERROR(G8/E8,0)</f>
        <v>0</v>
      </c>
      <c r="J8" s="21">
        <f t="shared" ref="J8:J14" si="2">IFERROR(SUM(G8,H8)/E8,0)</f>
        <v>5.0302347341035766E-2</v>
      </c>
      <c r="K8" s="4"/>
    </row>
    <row r="9" spans="1:11" x14ac:dyDescent="0.25">
      <c r="A9" s="15"/>
      <c r="B9" s="17">
        <v>3000355</v>
      </c>
      <c r="C9" s="17" t="s">
        <v>511</v>
      </c>
      <c r="D9" s="18">
        <v>2060.9094689999974</v>
      </c>
      <c r="E9" s="19">
        <v>2126.1424079999983</v>
      </c>
      <c r="F9" s="19">
        <f t="shared" si="0"/>
        <v>142.01899076000001</v>
      </c>
      <c r="G9" s="19">
        <v>0</v>
      </c>
      <c r="H9" s="19">
        <v>142.01899076000001</v>
      </c>
      <c r="I9" s="20">
        <f t="shared" si="1"/>
        <v>0</v>
      </c>
      <c r="J9" s="21">
        <f t="shared" si="2"/>
        <v>6.6796556159939083E-2</v>
      </c>
      <c r="K9" s="4"/>
    </row>
    <row r="10" spans="1:11" ht="25.5" x14ac:dyDescent="0.25">
      <c r="A10" s="15"/>
      <c r="B10" s="17">
        <v>3000356</v>
      </c>
      <c r="C10" s="17" t="s">
        <v>512</v>
      </c>
      <c r="D10" s="18">
        <v>66.641765000000007</v>
      </c>
      <c r="E10" s="19">
        <v>55.552937000000057</v>
      </c>
      <c r="F10" s="19">
        <f t="shared" si="0"/>
        <v>3.3519866700000001</v>
      </c>
      <c r="G10" s="19">
        <v>0</v>
      </c>
      <c r="H10" s="19">
        <v>3.3519866700000001</v>
      </c>
      <c r="I10" s="20">
        <f t="shared" si="1"/>
        <v>0</v>
      </c>
      <c r="J10" s="21">
        <f t="shared" si="2"/>
        <v>6.0338604059763691E-2</v>
      </c>
      <c r="K10" s="4"/>
    </row>
    <row r="11" spans="1:11" ht="25.5" x14ac:dyDescent="0.25">
      <c r="A11" s="15"/>
      <c r="B11" s="17">
        <v>3000422</v>
      </c>
      <c r="C11" s="17" t="s">
        <v>513</v>
      </c>
      <c r="D11" s="18">
        <v>1782.3419409999999</v>
      </c>
      <c r="E11" s="19">
        <v>1782.3419409999997</v>
      </c>
      <c r="F11" s="19">
        <f t="shared" si="0"/>
        <v>169.06859818999999</v>
      </c>
      <c r="G11" s="19">
        <v>0</v>
      </c>
      <c r="H11" s="19">
        <v>169.06859818999999</v>
      </c>
      <c r="I11" s="20">
        <f t="shared" si="1"/>
        <v>0</v>
      </c>
      <c r="J11" s="21">
        <f t="shared" si="2"/>
        <v>9.4857554715422607E-2</v>
      </c>
      <c r="K11" s="4"/>
    </row>
    <row r="12" spans="1:11" ht="38.25" x14ac:dyDescent="0.25">
      <c r="A12" s="15"/>
      <c r="B12" s="17">
        <v>3000520</v>
      </c>
      <c r="C12" s="17" t="s">
        <v>514</v>
      </c>
      <c r="D12" s="18">
        <v>81.366882000000032</v>
      </c>
      <c r="E12" s="19">
        <v>81.366882000000018</v>
      </c>
      <c r="F12" s="19">
        <f t="shared" si="0"/>
        <v>6.6500000000000004E-2</v>
      </c>
      <c r="G12" s="19">
        <v>0</v>
      </c>
      <c r="H12" s="19">
        <v>6.6500000000000004E-2</v>
      </c>
      <c r="I12" s="20">
        <f t="shared" si="1"/>
        <v>0</v>
      </c>
      <c r="J12" s="21">
        <f t="shared" si="2"/>
        <v>8.1728583381135325E-4</v>
      </c>
      <c r="K12" s="4"/>
    </row>
    <row r="13" spans="1:11" ht="38.25" x14ac:dyDescent="0.25">
      <c r="A13" s="15"/>
      <c r="B13" s="17">
        <v>3000659</v>
      </c>
      <c r="C13" s="17" t="s">
        <v>515</v>
      </c>
      <c r="D13" s="18">
        <v>18.450363999999997</v>
      </c>
      <c r="E13" s="19">
        <v>18.450363999999997</v>
      </c>
      <c r="F13" s="19">
        <f t="shared" si="0"/>
        <v>9.5300000000000003E-3</v>
      </c>
      <c r="G13" s="19">
        <v>0</v>
      </c>
      <c r="H13" s="19">
        <v>9.5300000000000003E-3</v>
      </c>
      <c r="I13" s="20">
        <f t="shared" si="1"/>
        <v>0</v>
      </c>
      <c r="J13" s="21">
        <f t="shared" si="2"/>
        <v>5.1652097487073982E-4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201.46510300000091</v>
      </c>
      <c r="E14" s="43">
        <f t="shared" ref="E14:H14" ca="1" si="3">OFFSET(E14,-MATCH("PROYECTOS",$A$8:$A$50,0)-1,0)-(OFFSET(E14,-MATCH("PROYECTOS",$A$8:$A$50,0),0))</f>
        <v>384.08708300000126</v>
      </c>
      <c r="F14" s="43">
        <f t="shared" ca="1" si="3"/>
        <v>0.9909547199998201</v>
      </c>
      <c r="G14" s="43">
        <f t="shared" ca="1" si="3"/>
        <v>0</v>
      </c>
      <c r="H14" s="43">
        <f t="shared" ca="1" si="3"/>
        <v>0.9909547199998201</v>
      </c>
      <c r="I14" s="44">
        <f t="shared" ca="1" si="1"/>
        <v>0</v>
      </c>
      <c r="J14" s="45">
        <f t="shared" ca="1" si="2"/>
        <v>2.5800261551618409E-3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545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5.0302347341035766E-2</v>
      </c>
    </row>
    <row r="21" spans="1:4" x14ac:dyDescent="0.25">
      <c r="A21" s="15"/>
      <c r="B21" s="17">
        <v>3000355</v>
      </c>
      <c r="C21" s="17" t="s">
        <v>511</v>
      </c>
      <c r="D21" s="21">
        <v>6.6796556159939083E-2</v>
      </c>
    </row>
    <row r="22" spans="1:4" ht="25.5" x14ac:dyDescent="0.25">
      <c r="A22" s="15"/>
      <c r="B22" s="17">
        <v>3000356</v>
      </c>
      <c r="C22" s="17" t="s">
        <v>512</v>
      </c>
      <c r="D22" s="21">
        <v>6.0338604059763691E-2</v>
      </c>
    </row>
    <row r="23" spans="1:4" ht="25.5" x14ac:dyDescent="0.25">
      <c r="A23" s="15"/>
      <c r="B23" s="17">
        <v>3000422</v>
      </c>
      <c r="C23" s="17" t="s">
        <v>513</v>
      </c>
      <c r="D23" s="21">
        <v>9.4857554715422607E-2</v>
      </c>
    </row>
    <row r="24" spans="1:4" ht="38.25" x14ac:dyDescent="0.25">
      <c r="A24" s="15"/>
      <c r="B24" s="17">
        <v>3000520</v>
      </c>
      <c r="C24" s="17" t="s">
        <v>514</v>
      </c>
      <c r="D24" s="21">
        <v>8.1728583381135325E-4</v>
      </c>
    </row>
    <row r="25" spans="1:4" ht="39" thickBot="1" x14ac:dyDescent="0.3">
      <c r="A25" s="22"/>
      <c r="B25" s="24">
        <v>3000659</v>
      </c>
      <c r="C25" s="24" t="s">
        <v>515</v>
      </c>
      <c r="D25" s="28">
        <v>5.1652097487073982E-4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125</v>
      </c>
      <c r="B1" s="47" t="s">
        <v>83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1886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337.81462999999985</v>
      </c>
      <c r="I6" s="12">
        <v>337.59674899999987</v>
      </c>
      <c r="J6" s="12">
        <v>27.069486499999996</v>
      </c>
      <c r="K6" s="12">
        <v>0</v>
      </c>
      <c r="L6" s="12">
        <v>27.069486499999996</v>
      </c>
      <c r="M6" s="13">
        <v>0</v>
      </c>
      <c r="N6" s="14">
        <v>8.0182900398723944E-2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337.81462999999991</v>
      </c>
      <c r="I7" s="36">
        <f ca="1">SUM(I8:OFFSET(I6,MATCH("PROYECTOS",$A$8:$A$50,0),0))</f>
        <v>337.59674900000005</v>
      </c>
      <c r="J7" s="36">
        <f ca="1">SUM(J8:OFFSET(J6,MATCH("PROYECTOS",$A$8:$A$50,0),0))</f>
        <v>27.069486499999996</v>
      </c>
      <c r="K7" s="36">
        <f ca="1">SUM(K8:OFFSET(K6,MATCH("PROYECTOS",$A$8:$A$50,0),0))</f>
        <v>0</v>
      </c>
      <c r="L7" s="36">
        <f ca="1">SUM(L8:OFFSET(L6,MATCH("PROYECTOS",$A$8:$A$50,0),0))</f>
        <v>27.069486499999996</v>
      </c>
      <c r="M7" s="37">
        <f ca="1">IFERROR(K7/I7,0)</f>
        <v>0</v>
      </c>
      <c r="N7" s="38">
        <f ca="1">IFERROR(SUM(K7,L7)/I7,0)</f>
        <v>8.0182900398723903E-2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38.021332000000001</v>
      </c>
      <c r="I8" s="19">
        <v>50.588557000000009</v>
      </c>
      <c r="J8" s="19">
        <f t="shared" ref="J8:J18" si="0">SUM(K8,L8)</f>
        <v>2.8597350900000009</v>
      </c>
      <c r="K8" s="19">
        <v>0</v>
      </c>
      <c r="L8" s="19">
        <v>2.8597350900000009</v>
      </c>
      <c r="M8" s="20">
        <f t="shared" ref="M8:M19" si="1">IFERROR(K8/I8,0)</f>
        <v>0</v>
      </c>
      <c r="N8" s="21">
        <f t="shared" ref="N8:N19" si="2">IFERROR(SUM(K8,L8)/I8,0)</f>
        <v>5.6529287641076627E-2</v>
      </c>
      <c r="O8" s="68">
        <v>3.5272478099999995</v>
      </c>
      <c r="P8" s="19">
        <v>30</v>
      </c>
      <c r="Q8" s="21">
        <f>IFERROR(P8/O8,0)</f>
        <v>8.5052147215026555</v>
      </c>
    </row>
    <row r="9" spans="1:17" ht="38.25" x14ac:dyDescent="0.25">
      <c r="A9" s="15"/>
      <c r="B9" s="17">
        <v>5001277</v>
      </c>
      <c r="C9" s="17" t="s">
        <v>1891</v>
      </c>
      <c r="D9" s="66">
        <v>3000657</v>
      </c>
      <c r="E9" s="17" t="s">
        <v>1890</v>
      </c>
      <c r="F9" s="67">
        <v>103</v>
      </c>
      <c r="G9" s="17" t="s">
        <v>744</v>
      </c>
      <c r="H9" s="18">
        <v>0.52984799999999999</v>
      </c>
      <c r="I9" s="19">
        <v>0.28351799999999994</v>
      </c>
      <c r="J9" s="19">
        <f t="shared" si="0"/>
        <v>1.8149930000000005E-2</v>
      </c>
      <c r="K9" s="19">
        <v>0</v>
      </c>
      <c r="L9" s="19">
        <v>1.8149930000000005E-2</v>
      </c>
      <c r="M9" s="20">
        <f t="shared" si="1"/>
        <v>0</v>
      </c>
      <c r="N9" s="21">
        <f t="shared" si="2"/>
        <v>6.4016852545517422E-2</v>
      </c>
      <c r="O9" s="68">
        <v>1.3266370000000001E-2</v>
      </c>
      <c r="P9" s="19">
        <v>0</v>
      </c>
      <c r="Q9" s="21">
        <f t="shared" ref="Q9:Q18" si="3">IFERROR(P9/O9,0)</f>
        <v>0</v>
      </c>
    </row>
    <row r="10" spans="1:17" ht="38.25" x14ac:dyDescent="0.25">
      <c r="A10" s="15"/>
      <c r="B10" s="17">
        <v>5002163</v>
      </c>
      <c r="C10" s="17" t="s">
        <v>1892</v>
      </c>
      <c r="D10" s="66">
        <v>3000656</v>
      </c>
      <c r="E10" s="17" t="s">
        <v>1889</v>
      </c>
      <c r="F10" s="67">
        <v>535</v>
      </c>
      <c r="G10" s="17" t="s">
        <v>764</v>
      </c>
      <c r="H10" s="18">
        <v>0.59589300000000001</v>
      </c>
      <c r="I10" s="19">
        <v>0.72639500000000001</v>
      </c>
      <c r="J10" s="19">
        <f t="shared" si="0"/>
        <v>5.8816149999999998E-2</v>
      </c>
      <c r="K10" s="19">
        <v>0</v>
      </c>
      <c r="L10" s="19">
        <v>5.8816149999999998E-2</v>
      </c>
      <c r="M10" s="20">
        <f t="shared" si="1"/>
        <v>0</v>
      </c>
      <c r="N10" s="21">
        <f t="shared" si="2"/>
        <v>8.0969926830443489E-2</v>
      </c>
      <c r="O10" s="68">
        <v>4.3198730000000005E-2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5002164</v>
      </c>
      <c r="C11" s="17" t="s">
        <v>1893</v>
      </c>
      <c r="D11" s="66">
        <v>3000657</v>
      </c>
      <c r="E11" s="17" t="s">
        <v>1890</v>
      </c>
      <c r="F11" s="67">
        <v>535</v>
      </c>
      <c r="G11" s="17" t="s">
        <v>764</v>
      </c>
      <c r="H11" s="18">
        <v>0.22858300000000004</v>
      </c>
      <c r="I11" s="19">
        <v>0.19069599999999998</v>
      </c>
      <c r="J11" s="19">
        <f t="shared" si="0"/>
        <v>4.16665E-3</v>
      </c>
      <c r="K11" s="19">
        <v>0</v>
      </c>
      <c r="L11" s="19">
        <v>4.16665E-3</v>
      </c>
      <c r="M11" s="20">
        <f t="shared" si="1"/>
        <v>0</v>
      </c>
      <c r="N11" s="21">
        <f t="shared" si="2"/>
        <v>2.1849697948567358E-2</v>
      </c>
      <c r="O11" s="68">
        <v>9.5912000000000011E-3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5005020</v>
      </c>
      <c r="C12" s="17" t="s">
        <v>1894</v>
      </c>
      <c r="D12" s="66">
        <v>3000654</v>
      </c>
      <c r="E12" s="17" t="s">
        <v>1887</v>
      </c>
      <c r="F12" s="67">
        <v>230</v>
      </c>
      <c r="G12" s="17" t="s">
        <v>962</v>
      </c>
      <c r="H12" s="18">
        <v>296.2244199999999</v>
      </c>
      <c r="I12" s="19">
        <v>167.12038899999999</v>
      </c>
      <c r="J12" s="19">
        <f t="shared" si="0"/>
        <v>22.580762269999997</v>
      </c>
      <c r="K12" s="19">
        <v>0</v>
      </c>
      <c r="L12" s="19">
        <v>22.580762269999997</v>
      </c>
      <c r="M12" s="20">
        <f t="shared" si="1"/>
        <v>0</v>
      </c>
      <c r="N12" s="21">
        <f t="shared" si="2"/>
        <v>0.13511674072276122</v>
      </c>
      <c r="O12" s="68">
        <v>2.89976937</v>
      </c>
      <c r="P12" s="19">
        <v>2</v>
      </c>
      <c r="Q12" s="21">
        <f t="shared" si="3"/>
        <v>0.68971002338713583</v>
      </c>
    </row>
    <row r="13" spans="1:17" ht="25.5" x14ac:dyDescent="0.25">
      <c r="A13" s="15"/>
      <c r="B13" s="17">
        <v>5005021</v>
      </c>
      <c r="C13" s="17" t="s">
        <v>1895</v>
      </c>
      <c r="D13" s="66">
        <v>3000654</v>
      </c>
      <c r="E13" s="17" t="s">
        <v>1887</v>
      </c>
      <c r="F13" s="67">
        <v>88</v>
      </c>
      <c r="G13" s="17" t="s">
        <v>765</v>
      </c>
      <c r="H13" s="18">
        <v>0</v>
      </c>
      <c r="I13" s="19">
        <v>8.3199649999999998</v>
      </c>
      <c r="J13" s="19">
        <f t="shared" si="0"/>
        <v>0.52932319000000005</v>
      </c>
      <c r="K13" s="19">
        <v>0</v>
      </c>
      <c r="L13" s="19">
        <v>0.52932319000000005</v>
      </c>
      <c r="M13" s="20">
        <f t="shared" si="1"/>
        <v>0</v>
      </c>
      <c r="N13" s="21">
        <f t="shared" si="2"/>
        <v>6.3620843356913162E-2</v>
      </c>
      <c r="O13" s="68">
        <v>0.76563868999999996</v>
      </c>
      <c r="P13" s="19">
        <v>1</v>
      </c>
      <c r="Q13" s="21">
        <f t="shared" si="3"/>
        <v>1.3060990948615725</v>
      </c>
    </row>
    <row r="14" spans="1:17" ht="25.5" x14ac:dyDescent="0.25">
      <c r="A14" s="15"/>
      <c r="B14" s="17">
        <v>5005022</v>
      </c>
      <c r="C14" s="17" t="s">
        <v>1896</v>
      </c>
      <c r="D14" s="66">
        <v>3000654</v>
      </c>
      <c r="E14" s="17" t="s">
        <v>1887</v>
      </c>
      <c r="F14" s="67">
        <v>259</v>
      </c>
      <c r="G14" s="17" t="s">
        <v>399</v>
      </c>
      <c r="H14" s="18">
        <v>0</v>
      </c>
      <c r="I14" s="19">
        <v>51.228416999999993</v>
      </c>
      <c r="J14" s="19">
        <f t="shared" si="0"/>
        <v>6.4671489999999984E-2</v>
      </c>
      <c r="K14" s="19">
        <v>0</v>
      </c>
      <c r="L14" s="19">
        <v>6.4671489999999984E-2</v>
      </c>
      <c r="M14" s="20">
        <f t="shared" si="1"/>
        <v>0</v>
      </c>
      <c r="N14" s="21">
        <f t="shared" si="2"/>
        <v>1.2624143744281616E-3</v>
      </c>
      <c r="O14" s="68">
        <v>8.3764249999999998E-2</v>
      </c>
      <c r="P14" s="19">
        <v>2</v>
      </c>
      <c r="Q14" s="21">
        <f t="shared" si="3"/>
        <v>23.876534440408648</v>
      </c>
    </row>
    <row r="15" spans="1:17" ht="25.5" x14ac:dyDescent="0.25">
      <c r="A15" s="15"/>
      <c r="B15" s="17">
        <v>5005023</v>
      </c>
      <c r="C15" s="17" t="s">
        <v>1897</v>
      </c>
      <c r="D15" s="66">
        <v>3000654</v>
      </c>
      <c r="E15" s="17" t="s">
        <v>1887</v>
      </c>
      <c r="F15" s="67">
        <v>599</v>
      </c>
      <c r="G15" s="17" t="s">
        <v>1224</v>
      </c>
      <c r="H15" s="18">
        <v>0</v>
      </c>
      <c r="I15" s="19">
        <v>57.220575999999994</v>
      </c>
      <c r="J15" s="19">
        <f t="shared" si="0"/>
        <v>0.87976154000000006</v>
      </c>
      <c r="K15" s="19">
        <v>0</v>
      </c>
      <c r="L15" s="19">
        <v>0.87976154000000006</v>
      </c>
      <c r="M15" s="20">
        <f t="shared" si="1"/>
        <v>0</v>
      </c>
      <c r="N15" s="21">
        <f t="shared" si="2"/>
        <v>1.5374915834471854E-2</v>
      </c>
      <c r="O15" s="68">
        <v>1.4112670999999999</v>
      </c>
      <c r="P15" s="19">
        <v>1</v>
      </c>
      <c r="Q15" s="21">
        <f t="shared" si="3"/>
        <v>0.70858308820491889</v>
      </c>
    </row>
    <row r="16" spans="1:17" ht="38.25" x14ac:dyDescent="0.25">
      <c r="A16" s="15"/>
      <c r="B16" s="17">
        <v>5005024</v>
      </c>
      <c r="C16" s="17" t="s">
        <v>1898</v>
      </c>
      <c r="D16" s="66">
        <v>3000655</v>
      </c>
      <c r="E16" s="17" t="s">
        <v>1888</v>
      </c>
      <c r="F16" s="67">
        <v>86</v>
      </c>
      <c r="G16" s="17" t="s">
        <v>504</v>
      </c>
      <c r="H16" s="18">
        <v>1.1621779999999999</v>
      </c>
      <c r="I16" s="19">
        <v>0.8082180000000001</v>
      </c>
      <c r="J16" s="19">
        <f t="shared" si="0"/>
        <v>2.0123459999999999E-2</v>
      </c>
      <c r="K16" s="19">
        <v>0</v>
      </c>
      <c r="L16" s="19">
        <v>2.0123459999999999E-2</v>
      </c>
      <c r="M16" s="20">
        <f t="shared" si="1"/>
        <v>0</v>
      </c>
      <c r="N16" s="21">
        <f t="shared" si="2"/>
        <v>2.4898554597893138E-2</v>
      </c>
      <c r="O16" s="68">
        <v>1.910945E-2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5005025</v>
      </c>
      <c r="C17" s="17" t="s">
        <v>1899</v>
      </c>
      <c r="D17" s="66">
        <v>3000656</v>
      </c>
      <c r="E17" s="17" t="s">
        <v>1889</v>
      </c>
      <c r="F17" s="67">
        <v>227</v>
      </c>
      <c r="G17" s="17" t="s">
        <v>767</v>
      </c>
      <c r="H17" s="18">
        <v>9.0275999999999995E-2</v>
      </c>
      <c r="I17" s="19">
        <v>0.179367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5005026</v>
      </c>
      <c r="C18" s="17" t="s">
        <v>1900</v>
      </c>
      <c r="D18" s="66">
        <v>3000656</v>
      </c>
      <c r="E18" s="17" t="s">
        <v>1889</v>
      </c>
      <c r="F18" s="67">
        <v>109</v>
      </c>
      <c r="G18" s="17" t="s">
        <v>663</v>
      </c>
      <c r="H18" s="18">
        <v>0.96209999999999996</v>
      </c>
      <c r="I18" s="19">
        <v>0.93065100000000012</v>
      </c>
      <c r="J18" s="19">
        <f t="shared" si="0"/>
        <v>5.3976729999999994E-2</v>
      </c>
      <c r="K18" s="19">
        <v>0</v>
      </c>
      <c r="L18" s="19">
        <v>5.3976729999999994E-2</v>
      </c>
      <c r="M18" s="20">
        <f t="shared" si="1"/>
        <v>0</v>
      </c>
      <c r="N18" s="21">
        <f t="shared" si="2"/>
        <v>5.7998895396878088E-2</v>
      </c>
      <c r="O18" s="68">
        <v>5.6718899999999996E-2</v>
      </c>
      <c r="P18" s="19">
        <v>0</v>
      </c>
      <c r="Q18" s="21">
        <f t="shared" si="3"/>
        <v>0</v>
      </c>
    </row>
    <row r="19" spans="1:17" ht="15.75" thickBot="1" x14ac:dyDescent="0.3">
      <c r="A19" s="39" t="s">
        <v>299</v>
      </c>
      <c r="B19" s="41"/>
      <c r="C19" s="41"/>
      <c r="D19" s="63"/>
      <c r="E19" s="41"/>
      <c r="F19" s="64"/>
      <c r="G19" s="41"/>
      <c r="H19" s="42">
        <f ca="1">OFFSET(H19,-MATCH("PROYECTOS",$A$8:$A$50,0)-1,0)-(OFFSET(H19,-MATCH("PROYECTOS",$A$8:$A$50,0),0))</f>
        <v>0</v>
      </c>
      <c r="I19" s="43">
        <f t="shared" ref="I19:L19" ca="1" si="4">OFFSET(I19,-MATCH("PROYECTOS",$A$8:$A$50,0)-1,0)-(OFFSET(I19,-MATCH("PROYECTOS",$A$8:$A$50,0),0))</f>
        <v>0</v>
      </c>
      <c r="J19" s="43">
        <f t="shared" ca="1" si="4"/>
        <v>0</v>
      </c>
      <c r="K19" s="43">
        <f t="shared" ca="1" si="4"/>
        <v>0</v>
      </c>
      <c r="L19" s="43">
        <f t="shared" ca="1" si="4"/>
        <v>0</v>
      </c>
      <c r="M19" s="44">
        <f t="shared" ca="1" si="1"/>
        <v>0</v>
      </c>
      <c r="N19" s="45">
        <f t="shared" ca="1" si="2"/>
        <v>0</v>
      </c>
      <c r="O19" s="65"/>
      <c r="P19" s="43"/>
      <c r="Q1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126</v>
      </c>
      <c r="B1" s="48" t="s">
        <v>84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1903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5.2311800000000002</v>
      </c>
      <c r="E6" s="12">
        <v>6.4423859999999991</v>
      </c>
      <c r="F6" s="12">
        <v>0.11467384999999999</v>
      </c>
      <c r="G6" s="12">
        <v>0</v>
      </c>
      <c r="H6" s="12">
        <v>0.11467384999999999</v>
      </c>
      <c r="I6" s="13">
        <v>0</v>
      </c>
      <c r="J6" s="14">
        <v>1.7799903638186225E-2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5.2311800000000002</v>
      </c>
      <c r="E7" s="36">
        <f ca="1">SUM(E8:OFFSET(E6,MATCH("GOBIERNOS REGIONALES",$A$8:$A$50,0),0))</f>
        <v>6.4423859999999991</v>
      </c>
      <c r="F7" s="36">
        <f ca="1">SUM(F8:OFFSET(F6,MATCH("GOBIERNOS REGIONALES",$A$8:$A$50,0),0))</f>
        <v>0.11467384999999999</v>
      </c>
      <c r="G7" s="36">
        <f ca="1">SUM(G8:OFFSET(G6,MATCH("GOBIERNOS REGIONALES",$A$8:$A$50,0),0))</f>
        <v>0</v>
      </c>
      <c r="H7" s="36">
        <f ca="1">SUM(H8:OFFSET(H6,MATCH("GOBIERNOS REGIONALES",$A$8:$A$50,0),0))</f>
        <v>0.11467384999999999</v>
      </c>
      <c r="I7" s="37">
        <f ca="1">IFERROR(G7/E7,0)</f>
        <v>0</v>
      </c>
      <c r="J7" s="38">
        <f ca="1">IFERROR(SUM(G7,H7)/E7,0)</f>
        <v>1.7799903638186225E-2</v>
      </c>
      <c r="K7" s="4"/>
    </row>
    <row r="8" spans="1:11" x14ac:dyDescent="0.25">
      <c r="A8" s="15"/>
      <c r="B8" s="16">
        <v>16</v>
      </c>
      <c r="C8" s="17" t="s">
        <v>117</v>
      </c>
      <c r="D8" s="18">
        <v>5.2311800000000002</v>
      </c>
      <c r="E8" s="19">
        <v>6.4423859999999991</v>
      </c>
      <c r="F8" s="19">
        <f t="shared" ref="F8:F10" si="0">SUM(G8,H8)</f>
        <v>0.11467384999999999</v>
      </c>
      <c r="G8" s="19">
        <v>0</v>
      </c>
      <c r="H8" s="19">
        <v>0.11467384999999999</v>
      </c>
      <c r="I8" s="20">
        <f t="shared" ref="I8:I10" si="1">IFERROR(G8/E8,0)</f>
        <v>0</v>
      </c>
      <c r="J8" s="21">
        <f t="shared" ref="J8:J10" si="2">IFERROR(SUM(G8,H8)/E8,0)</f>
        <v>1.7799903638186225E-2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126</v>
      </c>
      <c r="B1" s="49" t="s">
        <v>84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1904</v>
      </c>
      <c r="L2" s="70" t="s">
        <v>1911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5.2311800000000002</v>
      </c>
      <c r="E6" s="12">
        <f ca="1">SUM(E7:OFFSET(E7,50,0))</f>
        <v>6.4423859999999991</v>
      </c>
      <c r="F6" s="12">
        <f ca="1">SUM(F7:OFFSET(F7,50,0))</f>
        <v>0.11467384999999999</v>
      </c>
      <c r="G6" s="12">
        <f ca="1">SUM(G7:OFFSET(G7,50,0))</f>
        <v>0</v>
      </c>
      <c r="H6" s="12">
        <f ca="1">SUM(H7:OFFSET(H7,50,0))</f>
        <v>0.11467384999999999</v>
      </c>
      <c r="I6" s="13">
        <f ca="1">IFERROR(G6/E6,0)</f>
        <v>0</v>
      </c>
      <c r="J6" s="14">
        <f ca="1">IFERROR(SUM(G6,H6)/E6,0)</f>
        <v>1.7799903638186225E-2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5.2311800000000002</v>
      </c>
      <c r="E7" s="26">
        <v>6.4423859999999991</v>
      </c>
      <c r="F7" s="26">
        <f>SUM(G7,H7)</f>
        <v>0.11467384999999999</v>
      </c>
      <c r="G7" s="26">
        <v>0</v>
      </c>
      <c r="H7" s="26">
        <v>0.11467384999999999</v>
      </c>
      <c r="I7" s="27">
        <f>IFERROR(G7/E7,0)</f>
        <v>0</v>
      </c>
      <c r="J7" s="28">
        <f>IFERROR(SUM(G7,H7)/E7,0)</f>
        <v>1.7799903638186225E-2</v>
      </c>
      <c r="K7" s="4"/>
      <c r="L7" t="s">
        <v>269</v>
      </c>
      <c r="M7" s="5">
        <v>0.11467384999999999</v>
      </c>
      <c r="N7" s="69">
        <v>1.7799903638186225E-2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8" width="0" hidden="1" customWidth="1"/>
  </cols>
  <sheetData>
    <row r="1" spans="1:11" ht="15.75" x14ac:dyDescent="0.25">
      <c r="A1" s="48">
        <v>126</v>
      </c>
      <c r="B1" s="47" t="s">
        <v>84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1905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5.2311800000000002</v>
      </c>
      <c r="E6" s="12">
        <v>6.4423859999999991</v>
      </c>
      <c r="F6" s="12">
        <v>0.11467384999999999</v>
      </c>
      <c r="G6" s="12">
        <v>0</v>
      </c>
      <c r="H6" s="12">
        <v>0.11467384999999999</v>
      </c>
      <c r="I6" s="13">
        <v>0</v>
      </c>
      <c r="J6" s="14">
        <v>1.7799903638186225E-2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5.2311800000000002</v>
      </c>
      <c r="E7" s="36">
        <f ca="1">SUM(E8:OFFSET(E6,MATCH("PROYECTOS",$A$8:$A$50,0),0))</f>
        <v>6.4423859999999991</v>
      </c>
      <c r="F7" s="36">
        <f ca="1">SUM(F8:OFFSET(F6,MATCH("PROYECTOS",$A$8:$A$50,0),0))</f>
        <v>0.11467384999999999</v>
      </c>
      <c r="G7" s="36">
        <f ca="1">SUM(G8:OFFSET(G6,MATCH("PROYECTOS",$A$8:$A$50,0),0))</f>
        <v>0</v>
      </c>
      <c r="H7" s="36">
        <f ca="1">SUM(H8:OFFSET(H6,MATCH("PROYECTOS",$A$8:$A$50,0),0))</f>
        <v>0.11467384999999999</v>
      </c>
      <c r="I7" s="37">
        <f ca="1">IFERROR(G7/E7,0)</f>
        <v>0</v>
      </c>
      <c r="J7" s="38">
        <f ca="1">IFERROR(SUM(G7,H7)/E7,0)</f>
        <v>1.7799903638186225E-2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5.2311800000000002</v>
      </c>
      <c r="E8" s="19">
        <v>3.6614429999999989</v>
      </c>
      <c r="F8" s="19">
        <f t="shared" ref="F8:F9" si="0">SUM(G8,H8)</f>
        <v>0.11467384999999999</v>
      </c>
      <c r="G8" s="19">
        <v>0</v>
      </c>
      <c r="H8" s="19">
        <v>0.11467384999999999</v>
      </c>
      <c r="I8" s="20">
        <f t="shared" ref="I8:I10" si="1">IFERROR(G8/E8,0)</f>
        <v>0</v>
      </c>
      <c r="J8" s="21">
        <f t="shared" ref="J8:J10" si="2">IFERROR(SUM(G8,H8)/E8,0)</f>
        <v>3.131930498440097E-2</v>
      </c>
      <c r="K8" s="4"/>
    </row>
    <row r="9" spans="1:11" x14ac:dyDescent="0.25">
      <c r="A9" s="15"/>
      <c r="B9" s="17">
        <v>3000658</v>
      </c>
      <c r="C9" s="17" t="s">
        <v>1907</v>
      </c>
      <c r="D9" s="18">
        <v>0</v>
      </c>
      <c r="E9" s="19">
        <v>2.7809430000000002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1912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3.131930498440097E-2</v>
      </c>
    </row>
    <row r="17" spans="1:4" ht="15.75" thickBot="1" x14ac:dyDescent="0.3">
      <c r="A17" s="22"/>
      <c r="B17" s="24">
        <v>3000658</v>
      </c>
      <c r="C17" s="24" t="s">
        <v>1907</v>
      </c>
      <c r="D17" s="28">
        <v>0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126</v>
      </c>
      <c r="B1" s="47" t="s">
        <v>84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1906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5.2311800000000002</v>
      </c>
      <c r="I6" s="12">
        <v>6.4423859999999991</v>
      </c>
      <c r="J6" s="12">
        <v>0.11467384999999999</v>
      </c>
      <c r="K6" s="12">
        <v>0</v>
      </c>
      <c r="L6" s="12">
        <v>0.11467384999999999</v>
      </c>
      <c r="M6" s="13">
        <v>0</v>
      </c>
      <c r="N6" s="14">
        <v>1.7799903638186225E-2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5.2311800000000002</v>
      </c>
      <c r="I7" s="36">
        <f ca="1">SUM(I8:OFFSET(I6,MATCH("PROYECTOS",$A$8:$A$50,0),0))</f>
        <v>6.4423859999999991</v>
      </c>
      <c r="J7" s="36">
        <f ca="1">SUM(J8:OFFSET(J6,MATCH("PROYECTOS",$A$8:$A$50,0),0))</f>
        <v>0.11467384999999999</v>
      </c>
      <c r="K7" s="36">
        <f ca="1">SUM(K8:OFFSET(K6,MATCH("PROYECTOS",$A$8:$A$50,0),0))</f>
        <v>0</v>
      </c>
      <c r="L7" s="36">
        <f ca="1">SUM(L8:OFFSET(L6,MATCH("PROYECTOS",$A$8:$A$50,0),0))</f>
        <v>0.11467384999999999</v>
      </c>
      <c r="M7" s="37">
        <f ca="1">IFERROR(K7/I7,0)</f>
        <v>0</v>
      </c>
      <c r="N7" s="38">
        <f ca="1">IFERROR(SUM(K7,L7)/I7,0)</f>
        <v>1.7799903638186225E-2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5.2311800000000002</v>
      </c>
      <c r="I8" s="19">
        <v>3.6614429999999989</v>
      </c>
      <c r="J8" s="19">
        <f t="shared" ref="J8:J10" si="0">SUM(K8,L8)</f>
        <v>0.11467384999999999</v>
      </c>
      <c r="K8" s="19">
        <v>0</v>
      </c>
      <c r="L8" s="19">
        <v>0.11467384999999999</v>
      </c>
      <c r="M8" s="20">
        <f t="shared" ref="M8:M11" si="1">IFERROR(K8/I8,0)</f>
        <v>0</v>
      </c>
      <c r="N8" s="21">
        <f t="shared" ref="N8:N11" si="2">IFERROR(SUM(K8,L8)/I8,0)</f>
        <v>3.131930498440097E-2</v>
      </c>
      <c r="O8" s="68">
        <v>0.22052228000000001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5005598</v>
      </c>
      <c r="C9" s="17" t="s">
        <v>1908</v>
      </c>
      <c r="D9" s="66">
        <v>3000658</v>
      </c>
      <c r="E9" s="17" t="s">
        <v>1907</v>
      </c>
      <c r="F9" s="67">
        <v>23</v>
      </c>
      <c r="G9" s="17" t="s">
        <v>1495</v>
      </c>
      <c r="H9" s="18">
        <v>0</v>
      </c>
      <c r="I9" s="19">
        <v>1.620943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0" si="3">IFERROR(P9/O9,0)</f>
        <v>0</v>
      </c>
    </row>
    <row r="10" spans="1:17" ht="25.5" x14ac:dyDescent="0.25">
      <c r="A10" s="15"/>
      <c r="B10" s="17">
        <v>5005599</v>
      </c>
      <c r="C10" s="17" t="s">
        <v>1909</v>
      </c>
      <c r="D10" s="66">
        <v>3000658</v>
      </c>
      <c r="E10" s="17" t="s">
        <v>1907</v>
      </c>
      <c r="F10" s="67">
        <v>601</v>
      </c>
      <c r="G10" s="17" t="s">
        <v>1910</v>
      </c>
      <c r="H10" s="18">
        <v>0</v>
      </c>
      <c r="I10" s="19">
        <v>1.1600000000000001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7.1000000000000008E-2</v>
      </c>
      <c r="P10" s="19">
        <v>0</v>
      </c>
      <c r="Q10" s="21">
        <f t="shared" si="3"/>
        <v>0</v>
      </c>
    </row>
    <row r="11" spans="1:17" ht="15.75" thickBot="1" x14ac:dyDescent="0.3">
      <c r="A11" s="39" t="s">
        <v>299</v>
      </c>
      <c r="B11" s="41"/>
      <c r="C11" s="41"/>
      <c r="D11" s="63"/>
      <c r="E11" s="41"/>
      <c r="F11" s="64"/>
      <c r="G11" s="41"/>
      <c r="H11" s="42">
        <f ca="1">OFFSET(H11,-MATCH("PROYECTOS",$A$8:$A$50,0)-1,0)-(OFFSET(H11,-MATCH("PROYECTOS",$A$8:$A$50,0),0))</f>
        <v>0</v>
      </c>
      <c r="I11" s="43">
        <f t="shared" ref="I11:L11" ca="1" si="4">OFFSET(I11,-MATCH("PROYECTOS",$A$8:$A$50,0)-1,0)-(OFFSET(I11,-MATCH("PROYECTOS",$A$8:$A$50,0),0))</f>
        <v>0</v>
      </c>
      <c r="J11" s="43">
        <f t="shared" ca="1" si="4"/>
        <v>0</v>
      </c>
      <c r="K11" s="43">
        <f t="shared" ca="1" si="4"/>
        <v>0</v>
      </c>
      <c r="L11" s="43">
        <f t="shared" ca="1" si="4"/>
        <v>0</v>
      </c>
      <c r="M11" s="44">
        <f t="shared" ca="1" si="1"/>
        <v>0</v>
      </c>
      <c r="N11" s="45">
        <f t="shared" ca="1" si="2"/>
        <v>0</v>
      </c>
      <c r="O11" s="65"/>
      <c r="P11" s="43"/>
      <c r="Q1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127</v>
      </c>
      <c r="B1" s="48" t="s">
        <v>85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1913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271.08982400000002</v>
      </c>
      <c r="E6" s="12">
        <v>293.03982200000007</v>
      </c>
      <c r="F6" s="12">
        <v>8.1198044199999995</v>
      </c>
      <c r="G6" s="12">
        <v>0</v>
      </c>
      <c r="H6" s="12">
        <v>8.1198044199999995</v>
      </c>
      <c r="I6" s="13">
        <v>0</v>
      </c>
      <c r="J6" s="14">
        <v>2.77088771231918E-2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200.19617899999997</v>
      </c>
      <c r="E7" s="36">
        <f ca="1">SUM(E8:OFFSET(E6,MATCH("GOBIERNOS REGIONALES",$A$8:$A$50,0),0))</f>
        <v>219.34781200000003</v>
      </c>
      <c r="F7" s="36">
        <f ca="1">SUM(F8:OFFSET(F6,MATCH("GOBIERNOS REGIONALES",$A$8:$A$50,0),0))</f>
        <v>6.8667264499999989</v>
      </c>
      <c r="G7" s="36">
        <f ca="1">SUM(G8:OFFSET(G6,MATCH("GOBIERNOS REGIONALES",$A$8:$A$50,0),0))</f>
        <v>0</v>
      </c>
      <c r="H7" s="36">
        <f ca="1">SUM(H8:OFFSET(H6,MATCH("GOBIERNOS REGIONALES",$A$8:$A$50,0),0))</f>
        <v>6.8667264499999989</v>
      </c>
      <c r="I7" s="37">
        <f ca="1">IFERROR(G7/E7,0)</f>
        <v>0</v>
      </c>
      <c r="J7" s="38">
        <f ca="1">IFERROR(SUM(G7,H7)/E7,0)</f>
        <v>3.1305196926240585E-2</v>
      </c>
      <c r="K7" s="4"/>
    </row>
    <row r="8" spans="1:11" ht="38.25" x14ac:dyDescent="0.25">
      <c r="A8" s="15"/>
      <c r="B8" s="16">
        <v>8</v>
      </c>
      <c r="C8" s="17" t="s">
        <v>111</v>
      </c>
      <c r="D8" s="18">
        <v>79.689695</v>
      </c>
      <c r="E8" s="19">
        <v>80.103375000000014</v>
      </c>
      <c r="F8" s="19">
        <f t="shared" ref="F8:F20" si="0">SUM(G8,H8)</f>
        <v>0.50844514000000007</v>
      </c>
      <c r="G8" s="19">
        <v>0</v>
      </c>
      <c r="H8" s="19">
        <v>0.50844514000000007</v>
      </c>
      <c r="I8" s="20">
        <f t="shared" ref="I8:I20" si="1">IFERROR(G8/E8,0)</f>
        <v>0</v>
      </c>
      <c r="J8" s="21">
        <f t="shared" ref="J8:J20" si="2">IFERROR(SUM(G8,H8)/E8,0)</f>
        <v>6.3473622678195517E-3</v>
      </c>
      <c r="K8" s="4"/>
    </row>
    <row r="9" spans="1:11" ht="25.5" x14ac:dyDescent="0.25">
      <c r="A9" s="15"/>
      <c r="B9" s="16">
        <v>35</v>
      </c>
      <c r="C9" s="17" t="s">
        <v>124</v>
      </c>
      <c r="D9" s="18">
        <v>105.08209399999998</v>
      </c>
      <c r="E9" s="19">
        <v>122.31248000000001</v>
      </c>
      <c r="F9" s="19">
        <f t="shared" si="0"/>
        <v>6.1050240299999992</v>
      </c>
      <c r="G9" s="19">
        <v>0</v>
      </c>
      <c r="H9" s="19">
        <v>6.1050240299999992</v>
      </c>
      <c r="I9" s="20">
        <f t="shared" si="1"/>
        <v>0</v>
      </c>
      <c r="J9" s="21">
        <f t="shared" si="2"/>
        <v>4.9913336971010636E-2</v>
      </c>
      <c r="K9" s="4"/>
    </row>
    <row r="10" spans="1:11" x14ac:dyDescent="0.25">
      <c r="A10" s="15"/>
      <c r="B10" s="16">
        <v>180</v>
      </c>
      <c r="C10" s="17" t="s">
        <v>153</v>
      </c>
      <c r="D10" s="18">
        <v>15.424389999999999</v>
      </c>
      <c r="E10" s="19">
        <v>16.931957000000004</v>
      </c>
      <c r="F10" s="19">
        <f t="shared" si="0"/>
        <v>0.25325728000000003</v>
      </c>
      <c r="G10" s="19">
        <v>0</v>
      </c>
      <c r="H10" s="19">
        <v>0.25325728000000003</v>
      </c>
      <c r="I10" s="20">
        <f t="shared" si="1"/>
        <v>0</v>
      </c>
      <c r="J10" s="21">
        <f t="shared" si="2"/>
        <v>1.4957354309368962E-2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41.092368000000008</v>
      </c>
      <c r="E11" s="36">
        <f ca="1">SUM(E12:OFFSET(E10,(MATCH("GOBIERNOS LOCALES",$A$8:$A$50,0)-MATCH("GOBIERNOS REGIONALES",$A$8:$A$50,0)),0))</f>
        <v>41.789466000000012</v>
      </c>
      <c r="F11" s="36">
        <f ca="1">SUM(F12:OFFSET(F10,(MATCH("GOBIERNOS LOCALES",$A$8:$A$50,0)-MATCH("GOBIERNOS REGIONALES",$A$8:$A$50,0)),0))</f>
        <v>0.33034056000000001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0.33034056000000001</v>
      </c>
      <c r="I11" s="37">
        <f t="shared" ca="1" si="1"/>
        <v>0</v>
      </c>
      <c r="J11" s="38">
        <f t="shared" ca="1" si="2"/>
        <v>7.9048763150024442E-3</v>
      </c>
      <c r="K11" s="4"/>
    </row>
    <row r="12" spans="1:11" x14ac:dyDescent="0.25">
      <c r="A12" s="15"/>
      <c r="B12" s="16">
        <v>440</v>
      </c>
      <c r="C12" s="17" t="s">
        <v>212</v>
      </c>
      <c r="D12" s="18">
        <v>32.953020000000009</v>
      </c>
      <c r="E12" s="19">
        <v>33.028193000000009</v>
      </c>
      <c r="F12" s="19">
        <f t="shared" si="0"/>
        <v>0.11677146000000001</v>
      </c>
      <c r="G12" s="19">
        <v>0</v>
      </c>
      <c r="H12" s="19">
        <v>0.11677146000000001</v>
      </c>
      <c r="I12" s="20">
        <f t="shared" si="1"/>
        <v>0</v>
      </c>
      <c r="J12" s="21">
        <f t="shared" si="2"/>
        <v>3.535508588072014E-3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5.5125529999999996</v>
      </c>
      <c r="E13" s="19">
        <v>5.5125529999999996</v>
      </c>
      <c r="F13" s="19">
        <f t="shared" si="0"/>
        <v>0.16012775999999998</v>
      </c>
      <c r="G13" s="19">
        <v>0</v>
      </c>
      <c r="H13" s="19">
        <v>0.16012775999999998</v>
      </c>
      <c r="I13" s="20">
        <f t="shared" si="1"/>
        <v>0</v>
      </c>
      <c r="J13" s="21">
        <f t="shared" si="2"/>
        <v>2.9047840447066903E-2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1.5</v>
      </c>
      <c r="E14" s="19">
        <v>1.7305729999999999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450</v>
      </c>
      <c r="C15" s="17" t="s">
        <v>222</v>
      </c>
      <c r="D15" s="18">
        <v>0.36066200000000015</v>
      </c>
      <c r="E15" s="19">
        <v>0.46066200000000013</v>
      </c>
      <c r="F15" s="19">
        <f t="shared" si="0"/>
        <v>2.8107640000000003E-2</v>
      </c>
      <c r="G15" s="19">
        <v>0</v>
      </c>
      <c r="H15" s="19">
        <v>2.8107640000000003E-2</v>
      </c>
      <c r="I15" s="20">
        <f t="shared" si="1"/>
        <v>0</v>
      </c>
      <c r="J15" s="21">
        <f t="shared" si="2"/>
        <v>6.1015755586525472E-2</v>
      </c>
      <c r="K15" s="4"/>
    </row>
    <row r="16" spans="1:11" x14ac:dyDescent="0.25">
      <c r="A16" s="15"/>
      <c r="B16" s="16">
        <v>453</v>
      </c>
      <c r="C16" s="17" t="s">
        <v>225</v>
      </c>
      <c r="D16" s="18">
        <v>0.42605499999999996</v>
      </c>
      <c r="E16" s="19">
        <v>0.42605499999999996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457</v>
      </c>
      <c r="C17" s="17" t="s">
        <v>229</v>
      </c>
      <c r="D17" s="18">
        <v>0.11191499999999999</v>
      </c>
      <c r="E17" s="19">
        <v>0.11191499999999999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459</v>
      </c>
      <c r="C18" s="17" t="s">
        <v>231</v>
      </c>
      <c r="D18" s="18">
        <v>0</v>
      </c>
      <c r="E18" s="19">
        <v>0.291352</v>
      </c>
      <c r="F18" s="19">
        <f t="shared" si="0"/>
        <v>2.5333700000000004E-2</v>
      </c>
      <c r="G18" s="19">
        <v>0</v>
      </c>
      <c r="H18" s="19">
        <v>2.5333700000000004E-2</v>
      </c>
      <c r="I18" s="20">
        <f t="shared" si="1"/>
        <v>0</v>
      </c>
      <c r="J18" s="21">
        <f t="shared" si="2"/>
        <v>8.695220901177958E-2</v>
      </c>
      <c r="K18" s="4"/>
    </row>
    <row r="19" spans="1:11" x14ac:dyDescent="0.25">
      <c r="A19" s="15"/>
      <c r="B19" s="16">
        <v>464</v>
      </c>
      <c r="C19" s="17" t="s">
        <v>236</v>
      </c>
      <c r="D19" s="18">
        <v>0.228163</v>
      </c>
      <c r="E19" s="19">
        <v>0.228163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ht="15.75" thickBot="1" x14ac:dyDescent="0.3">
      <c r="A20" s="39" t="s">
        <v>238</v>
      </c>
      <c r="B20" s="56"/>
      <c r="C20" s="41"/>
      <c r="D20" s="42">
        <v>29.801277000000006</v>
      </c>
      <c r="E20" s="43">
        <v>31.902543999999992</v>
      </c>
      <c r="F20" s="43">
        <f t="shared" si="0"/>
        <v>0.92273740999999998</v>
      </c>
      <c r="G20" s="43">
        <v>0</v>
      </c>
      <c r="H20" s="43">
        <v>0.92273740999999998</v>
      </c>
      <c r="I20" s="44">
        <f t="shared" si="1"/>
        <v>0</v>
      </c>
      <c r="J20" s="45">
        <f t="shared" si="2"/>
        <v>2.892363098065158E-2</v>
      </c>
      <c r="K20" s="4"/>
    </row>
    <row r="21" spans="1:11" x14ac:dyDescent="0.25">
      <c r="D21" s="5"/>
      <c r="E21" s="5"/>
      <c r="F21" s="5"/>
      <c r="G21" s="5"/>
      <c r="H21" s="5"/>
      <c r="I21" s="4"/>
      <c r="J21" s="4"/>
      <c r="K2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127</v>
      </c>
      <c r="B1" s="49" t="s">
        <v>85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1914</v>
      </c>
      <c r="L2" s="70" t="s">
        <v>1929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271.08982400000002</v>
      </c>
      <c r="E6" s="12">
        <f ca="1">SUM(E7:OFFSET(E7,50,0))</f>
        <v>293.03982200000007</v>
      </c>
      <c r="F6" s="12">
        <f ca="1">SUM(F7:OFFSET(F7,50,0))</f>
        <v>8.1198044199999995</v>
      </c>
      <c r="G6" s="12">
        <f ca="1">SUM(G7:OFFSET(G7,50,0))</f>
        <v>0</v>
      </c>
      <c r="H6" s="12">
        <f ca="1">SUM(H7:OFFSET(H7,50,0))</f>
        <v>8.1198044199999995</v>
      </c>
      <c r="I6" s="13">
        <f ca="1">IFERROR(G6/E6,0)</f>
        <v>0</v>
      </c>
      <c r="J6" s="14">
        <f ca="1">IFERROR(SUM(G6,H6)/E6,0)</f>
        <v>2.77088771231918E-2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61.881709000000008</v>
      </c>
      <c r="E7" s="19">
        <v>62.453687000000016</v>
      </c>
      <c r="F7" s="19">
        <f t="shared" ref="F7:F32" si="0">SUM(G7,H7)</f>
        <v>1.85263175</v>
      </c>
      <c r="G7" s="19">
        <v>0</v>
      </c>
      <c r="H7" s="19">
        <v>1.85263175</v>
      </c>
      <c r="I7" s="20">
        <f t="shared" ref="I7:I32" si="1">IFERROR(G7/E7,0)</f>
        <v>0</v>
      </c>
      <c r="J7" s="21">
        <f t="shared" ref="J7:J32" si="2">IFERROR(SUM(G7,H7)/E7,0)</f>
        <v>2.9664089327504389E-2</v>
      </c>
      <c r="K7" s="4"/>
      <c r="L7" t="s">
        <v>257</v>
      </c>
      <c r="M7" s="5">
        <v>6.6859999999999992E-3</v>
      </c>
      <c r="N7" s="69">
        <v>9.5181151683393805E-2</v>
      </c>
    </row>
    <row r="8" spans="1:14" x14ac:dyDescent="0.25">
      <c r="A8" s="15"/>
      <c r="B8" s="53">
        <v>2</v>
      </c>
      <c r="C8" s="17" t="s">
        <v>256</v>
      </c>
      <c r="D8" s="18">
        <v>0.8613240000000002</v>
      </c>
      <c r="E8" s="19">
        <v>1.0666950000000002</v>
      </c>
      <c r="F8" s="19">
        <f t="shared" si="0"/>
        <v>4.7157400000000004E-3</v>
      </c>
      <c r="G8" s="19">
        <v>0</v>
      </c>
      <c r="H8" s="19">
        <v>4.7157400000000004E-3</v>
      </c>
      <c r="I8" s="20">
        <f t="shared" si="1"/>
        <v>0</v>
      </c>
      <c r="J8" s="21">
        <f t="shared" si="2"/>
        <v>4.4208888201407144E-3</v>
      </c>
      <c r="K8" s="4"/>
      <c r="L8" t="s">
        <v>264</v>
      </c>
      <c r="M8" s="5">
        <v>0.11241482000000001</v>
      </c>
      <c r="N8" s="69">
        <v>6.6814832601577556E-2</v>
      </c>
    </row>
    <row r="9" spans="1:14" x14ac:dyDescent="0.25">
      <c r="A9" s="15"/>
      <c r="B9" s="53">
        <v>3</v>
      </c>
      <c r="C9" s="17" t="s">
        <v>257</v>
      </c>
      <c r="D9" s="18">
        <v>6.4244999999999997E-2</v>
      </c>
      <c r="E9" s="19">
        <v>7.0245000000000016E-2</v>
      </c>
      <c r="F9" s="19">
        <f t="shared" si="0"/>
        <v>6.6859999999999992E-3</v>
      </c>
      <c r="G9" s="19">
        <v>0</v>
      </c>
      <c r="H9" s="19">
        <v>6.6859999999999992E-3</v>
      </c>
      <c r="I9" s="20">
        <f t="shared" si="1"/>
        <v>0</v>
      </c>
      <c r="J9" s="21">
        <f t="shared" si="2"/>
        <v>9.5181151683393805E-2</v>
      </c>
      <c r="K9" s="4"/>
      <c r="L9" t="s">
        <v>274</v>
      </c>
      <c r="M9" s="5">
        <v>6.8494180000000002E-2</v>
      </c>
      <c r="N9" s="69">
        <v>6.2256909286247941E-2</v>
      </c>
    </row>
    <row r="10" spans="1:14" x14ac:dyDescent="0.25">
      <c r="A10" s="15"/>
      <c r="B10" s="53">
        <v>4</v>
      </c>
      <c r="C10" s="17" t="s">
        <v>258</v>
      </c>
      <c r="D10" s="18">
        <v>9.8995830000000016</v>
      </c>
      <c r="E10" s="19">
        <v>15.704222999999999</v>
      </c>
      <c r="F10" s="19">
        <f t="shared" si="0"/>
        <v>0.22690045000000003</v>
      </c>
      <c r="G10" s="19">
        <v>0</v>
      </c>
      <c r="H10" s="19">
        <v>0.22690045000000003</v>
      </c>
      <c r="I10" s="20">
        <f t="shared" si="1"/>
        <v>0</v>
      </c>
      <c r="J10" s="21">
        <f t="shared" si="2"/>
        <v>1.444837162589961E-2</v>
      </c>
      <c r="K10" s="4"/>
      <c r="L10" t="s">
        <v>260</v>
      </c>
      <c r="M10" s="5">
        <v>0.11632465</v>
      </c>
      <c r="N10" s="69">
        <v>6.117221192968212E-2</v>
      </c>
    </row>
    <row r="11" spans="1:14" x14ac:dyDescent="0.25">
      <c r="A11" s="15"/>
      <c r="B11" s="53">
        <v>5</v>
      </c>
      <c r="C11" s="17" t="s">
        <v>259</v>
      </c>
      <c r="D11" s="18">
        <v>2.1698909999999998</v>
      </c>
      <c r="E11" s="19">
        <v>3.0250430000000001</v>
      </c>
      <c r="F11" s="19">
        <f t="shared" si="0"/>
        <v>0.10547244</v>
      </c>
      <c r="G11" s="19">
        <v>0</v>
      </c>
      <c r="H11" s="19">
        <v>0.10547244</v>
      </c>
      <c r="I11" s="20">
        <f t="shared" si="1"/>
        <v>0</v>
      </c>
      <c r="J11" s="21">
        <f t="shared" si="2"/>
        <v>3.486642669211644E-2</v>
      </c>
      <c r="K11" s="4"/>
      <c r="L11" t="s">
        <v>276</v>
      </c>
      <c r="M11" s="5">
        <v>9.7750370000000017E-2</v>
      </c>
      <c r="N11" s="69">
        <v>5.1645119330153443E-2</v>
      </c>
    </row>
    <row r="12" spans="1:14" x14ac:dyDescent="0.25">
      <c r="A12" s="15"/>
      <c r="B12" s="53">
        <v>6</v>
      </c>
      <c r="C12" s="17" t="s">
        <v>260</v>
      </c>
      <c r="D12" s="18">
        <v>5.4188809999999998</v>
      </c>
      <c r="E12" s="19">
        <v>1.9015929999999999</v>
      </c>
      <c r="F12" s="19">
        <f t="shared" si="0"/>
        <v>0.11632465</v>
      </c>
      <c r="G12" s="19">
        <v>0</v>
      </c>
      <c r="H12" s="19">
        <v>0.11632465</v>
      </c>
      <c r="I12" s="20">
        <f t="shared" si="1"/>
        <v>0</v>
      </c>
      <c r="J12" s="21">
        <f t="shared" si="2"/>
        <v>6.117221192968212E-2</v>
      </c>
      <c r="K12" s="4"/>
      <c r="L12" t="s">
        <v>269</v>
      </c>
      <c r="M12" s="5">
        <v>3.8946603599999992</v>
      </c>
      <c r="N12" s="69">
        <v>5.0242928781165222E-2</v>
      </c>
    </row>
    <row r="13" spans="1:14" x14ac:dyDescent="0.25">
      <c r="A13" s="15"/>
      <c r="B13" s="53">
        <v>7</v>
      </c>
      <c r="C13" s="17" t="s">
        <v>261</v>
      </c>
      <c r="D13" s="18">
        <v>0.32816299999999998</v>
      </c>
      <c r="E13" s="19">
        <v>0.32816299999999998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272</v>
      </c>
      <c r="M13" s="5">
        <v>6.8320789999999992E-2</v>
      </c>
      <c r="N13" s="69">
        <v>4.3799308912338276E-2</v>
      </c>
    </row>
    <row r="14" spans="1:14" x14ac:dyDescent="0.25">
      <c r="A14" s="15"/>
      <c r="B14" s="53">
        <v>8</v>
      </c>
      <c r="C14" s="17" t="s">
        <v>262</v>
      </c>
      <c r="D14" s="18">
        <v>4.2025859999999993</v>
      </c>
      <c r="E14" s="19">
        <v>6.3079339999999995</v>
      </c>
      <c r="F14" s="19">
        <f t="shared" si="0"/>
        <v>4.0129540000000005E-2</v>
      </c>
      <c r="G14" s="19">
        <v>0</v>
      </c>
      <c r="H14" s="19">
        <v>4.0129540000000005E-2</v>
      </c>
      <c r="I14" s="20">
        <f t="shared" si="1"/>
        <v>0</v>
      </c>
      <c r="J14" s="21">
        <f t="shared" si="2"/>
        <v>6.3617564800139016E-3</v>
      </c>
      <c r="K14" s="4"/>
      <c r="L14" t="s">
        <v>279</v>
      </c>
      <c r="M14" s="5">
        <v>1.20623758</v>
      </c>
      <c r="N14" s="69">
        <v>3.5031727091657416E-2</v>
      </c>
    </row>
    <row r="15" spans="1:14" x14ac:dyDescent="0.25">
      <c r="A15" s="15"/>
      <c r="B15" s="53">
        <v>9</v>
      </c>
      <c r="C15" s="17" t="s">
        <v>263</v>
      </c>
      <c r="D15" s="18">
        <v>0.2</v>
      </c>
      <c r="E15" s="19">
        <v>0.62170300000000012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259</v>
      </c>
      <c r="M15" s="5">
        <v>0.10547244</v>
      </c>
      <c r="N15" s="69">
        <v>3.486642669211644E-2</v>
      </c>
    </row>
    <row r="16" spans="1:14" x14ac:dyDescent="0.25">
      <c r="A16" s="15"/>
      <c r="B16" s="53">
        <v>10</v>
      </c>
      <c r="C16" s="17" t="s">
        <v>264</v>
      </c>
      <c r="D16" s="18">
        <v>1.5688660000000003</v>
      </c>
      <c r="E16" s="19">
        <v>1.6824830000000002</v>
      </c>
      <c r="F16" s="19">
        <f t="shared" si="0"/>
        <v>0.11241482000000001</v>
      </c>
      <c r="G16" s="19">
        <v>0</v>
      </c>
      <c r="H16" s="19">
        <v>0.11241482000000001</v>
      </c>
      <c r="I16" s="20">
        <f t="shared" si="1"/>
        <v>0</v>
      </c>
      <c r="J16" s="21">
        <f t="shared" si="2"/>
        <v>6.6814832601577556E-2</v>
      </c>
      <c r="K16" s="4"/>
      <c r="L16" t="s">
        <v>275</v>
      </c>
      <c r="M16" s="5">
        <v>0.10254120999999999</v>
      </c>
      <c r="N16" s="69">
        <v>3.087525838227478E-2</v>
      </c>
    </row>
    <row r="17" spans="1:14" x14ac:dyDescent="0.25">
      <c r="A17" s="15"/>
      <c r="B17" s="53">
        <v>11</v>
      </c>
      <c r="C17" s="17" t="s">
        <v>265</v>
      </c>
      <c r="D17" s="18">
        <v>0.64536000000000004</v>
      </c>
      <c r="E17" s="19">
        <v>12.539579999999999</v>
      </c>
      <c r="F17" s="19">
        <f t="shared" si="0"/>
        <v>5.4939999999999996E-2</v>
      </c>
      <c r="G17" s="19">
        <v>0</v>
      </c>
      <c r="H17" s="19">
        <v>5.4939999999999996E-2</v>
      </c>
      <c r="I17" s="20">
        <f t="shared" si="1"/>
        <v>0</v>
      </c>
      <c r="J17" s="21">
        <f t="shared" si="2"/>
        <v>4.3813269662939273E-3</v>
      </c>
      <c r="K17" s="4"/>
      <c r="L17" t="s">
        <v>255</v>
      </c>
      <c r="M17" s="5">
        <v>1.85263175</v>
      </c>
      <c r="N17" s="69">
        <v>2.9664089327504389E-2</v>
      </c>
    </row>
    <row r="18" spans="1:14" x14ac:dyDescent="0.25">
      <c r="A18" s="15"/>
      <c r="B18" s="53">
        <v>12</v>
      </c>
      <c r="C18" s="17" t="s">
        <v>266</v>
      </c>
      <c r="D18" s="18">
        <v>0.70650800000000014</v>
      </c>
      <c r="E18" s="19">
        <v>1.3920660000000002</v>
      </c>
      <c r="F18" s="19">
        <f t="shared" si="0"/>
        <v>2.8107640000000003E-2</v>
      </c>
      <c r="G18" s="19">
        <v>0</v>
      </c>
      <c r="H18" s="19">
        <v>2.8107640000000003E-2</v>
      </c>
      <c r="I18" s="20">
        <f t="shared" si="1"/>
        <v>0</v>
      </c>
      <c r="J18" s="21">
        <f t="shared" si="2"/>
        <v>2.0191312768216448E-2</v>
      </c>
      <c r="K18" s="4"/>
      <c r="L18" t="s">
        <v>267</v>
      </c>
      <c r="M18" s="5">
        <v>4.511718E-2</v>
      </c>
      <c r="N18" s="69">
        <v>2.0980431455687464E-2</v>
      </c>
    </row>
    <row r="19" spans="1:14" x14ac:dyDescent="0.25">
      <c r="A19" s="15"/>
      <c r="B19" s="53">
        <v>13</v>
      </c>
      <c r="C19" s="17" t="s">
        <v>267</v>
      </c>
      <c r="D19" s="18">
        <v>2.5926200000000001</v>
      </c>
      <c r="E19" s="19">
        <v>2.1504409999999998</v>
      </c>
      <c r="F19" s="19">
        <f t="shared" si="0"/>
        <v>4.511718E-2</v>
      </c>
      <c r="G19" s="19">
        <v>0</v>
      </c>
      <c r="H19" s="19">
        <v>4.511718E-2</v>
      </c>
      <c r="I19" s="20">
        <f t="shared" si="1"/>
        <v>0</v>
      </c>
      <c r="J19" s="21">
        <f t="shared" si="2"/>
        <v>2.0980431455687464E-2</v>
      </c>
      <c r="K19" s="4"/>
      <c r="L19" t="s">
        <v>266</v>
      </c>
      <c r="M19" s="5">
        <v>2.8107640000000003E-2</v>
      </c>
      <c r="N19" s="69">
        <v>2.0191312768216448E-2</v>
      </c>
    </row>
    <row r="20" spans="1:14" x14ac:dyDescent="0.25">
      <c r="A20" s="15"/>
      <c r="B20" s="53">
        <v>14</v>
      </c>
      <c r="C20" s="17" t="s">
        <v>268</v>
      </c>
      <c r="D20" s="18">
        <v>1.0653610000000002</v>
      </c>
      <c r="E20" s="19">
        <v>4.1591250000000004</v>
      </c>
      <c r="F20" s="19">
        <f t="shared" si="0"/>
        <v>1.9821249999999999E-2</v>
      </c>
      <c r="G20" s="19">
        <v>0</v>
      </c>
      <c r="H20" s="19">
        <v>1.9821249999999999E-2</v>
      </c>
      <c r="I20" s="20">
        <f t="shared" si="1"/>
        <v>0</v>
      </c>
      <c r="J20" s="21">
        <f t="shared" si="2"/>
        <v>4.7657259639948294E-3</v>
      </c>
      <c r="K20" s="4"/>
      <c r="L20" t="s">
        <v>258</v>
      </c>
      <c r="M20" s="5">
        <v>0.22690045000000003</v>
      </c>
      <c r="N20" s="69">
        <v>1.444837162589961E-2</v>
      </c>
    </row>
    <row r="21" spans="1:14" x14ac:dyDescent="0.25">
      <c r="A21" s="15"/>
      <c r="B21" s="53">
        <v>15</v>
      </c>
      <c r="C21" s="17" t="s">
        <v>269</v>
      </c>
      <c r="D21" s="18">
        <v>78.704667000000015</v>
      </c>
      <c r="E21" s="19">
        <v>77.51658700000003</v>
      </c>
      <c r="F21" s="19">
        <f t="shared" si="0"/>
        <v>3.8946603599999992</v>
      </c>
      <c r="G21" s="19">
        <v>0</v>
      </c>
      <c r="H21" s="19">
        <v>3.8946603599999992</v>
      </c>
      <c r="I21" s="20">
        <f t="shared" si="1"/>
        <v>0</v>
      </c>
      <c r="J21" s="21">
        <f t="shared" si="2"/>
        <v>5.0242928781165222E-2</v>
      </c>
      <c r="K21" s="4"/>
      <c r="L21" t="s">
        <v>273</v>
      </c>
      <c r="M21" s="5">
        <v>8.9832899999999997E-3</v>
      </c>
      <c r="N21" s="69">
        <v>1.2264998982842114E-2</v>
      </c>
    </row>
    <row r="22" spans="1:14" x14ac:dyDescent="0.25">
      <c r="A22" s="15"/>
      <c r="B22" s="53">
        <v>16</v>
      </c>
      <c r="C22" s="17" t="s">
        <v>270</v>
      </c>
      <c r="D22" s="18">
        <v>0.69705499999999998</v>
      </c>
      <c r="E22" s="19">
        <v>0.69155499999999992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262</v>
      </c>
      <c r="M22" s="5">
        <v>4.0129540000000005E-2</v>
      </c>
      <c r="N22" s="69">
        <v>6.3617564800139016E-3</v>
      </c>
    </row>
    <row r="23" spans="1:14" x14ac:dyDescent="0.25">
      <c r="A23" s="15"/>
      <c r="B23" s="53">
        <v>17</v>
      </c>
      <c r="C23" s="17" t="s">
        <v>271</v>
      </c>
      <c r="D23" s="18">
        <v>4.4999999999999991E-2</v>
      </c>
      <c r="E23" s="19">
        <v>4.4999999999999991E-2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268</v>
      </c>
      <c r="M23" s="5">
        <v>1.9821249999999999E-2</v>
      </c>
      <c r="N23" s="69">
        <v>4.7657259639948294E-3</v>
      </c>
    </row>
    <row r="24" spans="1:14" x14ac:dyDescent="0.25">
      <c r="A24" s="15"/>
      <c r="B24" s="53">
        <v>18</v>
      </c>
      <c r="C24" s="17" t="s">
        <v>272</v>
      </c>
      <c r="D24" s="18">
        <v>0.35499999999999998</v>
      </c>
      <c r="E24" s="19">
        <v>1.5598600000000002</v>
      </c>
      <c r="F24" s="19">
        <f t="shared" si="0"/>
        <v>6.8320789999999992E-2</v>
      </c>
      <c r="G24" s="19">
        <v>0</v>
      </c>
      <c r="H24" s="19">
        <v>6.8320789999999992E-2</v>
      </c>
      <c r="I24" s="20">
        <f t="shared" si="1"/>
        <v>0</v>
      </c>
      <c r="J24" s="21">
        <f t="shared" si="2"/>
        <v>4.3799308912338276E-2</v>
      </c>
      <c r="K24" s="4"/>
      <c r="L24" t="s">
        <v>256</v>
      </c>
      <c r="M24" s="5">
        <v>4.7157400000000004E-3</v>
      </c>
      <c r="N24" s="69">
        <v>4.4208888201407144E-3</v>
      </c>
    </row>
    <row r="25" spans="1:14" x14ac:dyDescent="0.25">
      <c r="A25" s="15"/>
      <c r="B25" s="53">
        <v>19</v>
      </c>
      <c r="C25" s="17" t="s">
        <v>273</v>
      </c>
      <c r="D25" s="18">
        <v>0.46200600000000003</v>
      </c>
      <c r="E25" s="19">
        <v>0.73243300000000011</v>
      </c>
      <c r="F25" s="19">
        <f t="shared" si="0"/>
        <v>8.9832899999999997E-3</v>
      </c>
      <c r="G25" s="19">
        <v>0</v>
      </c>
      <c r="H25" s="19">
        <v>8.9832899999999997E-3</v>
      </c>
      <c r="I25" s="20">
        <f t="shared" si="1"/>
        <v>0</v>
      </c>
      <c r="J25" s="21">
        <f t="shared" si="2"/>
        <v>1.2264998982842114E-2</v>
      </c>
      <c r="K25" s="4"/>
      <c r="L25" t="s">
        <v>265</v>
      </c>
      <c r="M25" s="5">
        <v>5.4939999999999996E-2</v>
      </c>
      <c r="N25" s="69">
        <v>4.3813269662939273E-3</v>
      </c>
    </row>
    <row r="26" spans="1:14" x14ac:dyDescent="0.25">
      <c r="A26" s="15"/>
      <c r="B26" s="53">
        <v>20</v>
      </c>
      <c r="C26" s="17" t="s">
        <v>274</v>
      </c>
      <c r="D26" s="18">
        <v>0.9346890000000001</v>
      </c>
      <c r="E26" s="19">
        <v>1.1001860000000003</v>
      </c>
      <c r="F26" s="19">
        <f t="shared" si="0"/>
        <v>6.8494180000000002E-2</v>
      </c>
      <c r="G26" s="19">
        <v>0</v>
      </c>
      <c r="H26" s="19">
        <v>6.8494180000000002E-2</v>
      </c>
      <c r="I26" s="20">
        <f t="shared" si="1"/>
        <v>0</v>
      </c>
      <c r="J26" s="21">
        <f t="shared" si="2"/>
        <v>6.2256909286247941E-2</v>
      </c>
      <c r="K26" s="4"/>
      <c r="L26" t="s">
        <v>465</v>
      </c>
      <c r="M26" s="5">
        <v>5.9555180000000006E-2</v>
      </c>
      <c r="N26" s="69">
        <v>1.0448951425321795E-3</v>
      </c>
    </row>
    <row r="27" spans="1:14" x14ac:dyDescent="0.25">
      <c r="A27" s="15"/>
      <c r="B27" s="53">
        <v>21</v>
      </c>
      <c r="C27" s="17" t="s">
        <v>275</v>
      </c>
      <c r="D27" s="18">
        <v>2.532483</v>
      </c>
      <c r="E27" s="19">
        <v>3.3211450000000005</v>
      </c>
      <c r="F27" s="19">
        <f t="shared" si="0"/>
        <v>0.10254120999999999</v>
      </c>
      <c r="G27" s="19">
        <v>0</v>
      </c>
      <c r="H27" s="19">
        <v>0.10254120999999999</v>
      </c>
      <c r="I27" s="20">
        <f t="shared" si="1"/>
        <v>0</v>
      </c>
      <c r="J27" s="21">
        <f t="shared" si="2"/>
        <v>3.087525838227478E-2</v>
      </c>
      <c r="K27" s="4"/>
      <c r="L27" t="s">
        <v>261</v>
      </c>
      <c r="M27" s="5">
        <v>0</v>
      </c>
      <c r="N27" s="69">
        <v>0</v>
      </c>
    </row>
    <row r="28" spans="1:14" x14ac:dyDescent="0.25">
      <c r="A28" s="15"/>
      <c r="B28" s="53">
        <v>22</v>
      </c>
      <c r="C28" s="17" t="s">
        <v>276</v>
      </c>
      <c r="D28" s="18">
        <v>1.3243149999999999</v>
      </c>
      <c r="E28" s="19">
        <v>1.8927320000000005</v>
      </c>
      <c r="F28" s="19">
        <f t="shared" si="0"/>
        <v>9.7750370000000017E-2</v>
      </c>
      <c r="G28" s="19">
        <v>0</v>
      </c>
      <c r="H28" s="19">
        <v>9.7750370000000017E-2</v>
      </c>
      <c r="I28" s="20">
        <f t="shared" si="1"/>
        <v>0</v>
      </c>
      <c r="J28" s="21">
        <f t="shared" si="2"/>
        <v>5.1645119330153443E-2</v>
      </c>
      <c r="K28" s="4"/>
      <c r="L28" t="s">
        <v>263</v>
      </c>
      <c r="M28" s="5">
        <v>0</v>
      </c>
      <c r="N28" s="69">
        <v>0</v>
      </c>
    </row>
    <row r="29" spans="1:14" x14ac:dyDescent="0.25">
      <c r="A29" s="15"/>
      <c r="B29" s="53">
        <v>23</v>
      </c>
      <c r="C29" s="17" t="s">
        <v>277</v>
      </c>
      <c r="D29" s="18">
        <v>0.171598</v>
      </c>
      <c r="E29" s="19">
        <v>8.7654999999999997E-2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270</v>
      </c>
      <c r="M29" s="5">
        <v>0</v>
      </c>
      <c r="N29" s="69">
        <v>0</v>
      </c>
    </row>
    <row r="30" spans="1:14" x14ac:dyDescent="0.25">
      <c r="A30" s="15"/>
      <c r="B30" s="53">
        <v>24</v>
      </c>
      <c r="C30" s="17" t="s">
        <v>278</v>
      </c>
      <c r="D30" s="18">
        <v>0.04</v>
      </c>
      <c r="E30" s="19">
        <v>1.260648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  <c r="L30" t="s">
        <v>271</v>
      </c>
      <c r="M30" s="5">
        <v>0</v>
      </c>
      <c r="N30" s="69">
        <v>0</v>
      </c>
    </row>
    <row r="31" spans="1:14" x14ac:dyDescent="0.25">
      <c r="A31" s="15"/>
      <c r="B31" s="53">
        <v>25</v>
      </c>
      <c r="C31" s="17" t="s">
        <v>279</v>
      </c>
      <c r="D31" s="18">
        <v>33.967914</v>
      </c>
      <c r="E31" s="19">
        <v>34.432718000000001</v>
      </c>
      <c r="F31" s="19">
        <f t="shared" si="0"/>
        <v>1.20623758</v>
      </c>
      <c r="G31" s="19">
        <v>0</v>
      </c>
      <c r="H31" s="19">
        <v>1.20623758</v>
      </c>
      <c r="I31" s="20">
        <f t="shared" si="1"/>
        <v>0</v>
      </c>
      <c r="J31" s="21">
        <f t="shared" si="2"/>
        <v>3.5031727091657416E-2</v>
      </c>
      <c r="K31" s="4"/>
      <c r="L31" t="s">
        <v>277</v>
      </c>
      <c r="M31" s="5">
        <v>0</v>
      </c>
      <c r="N31" s="69">
        <v>0</v>
      </c>
    </row>
    <row r="32" spans="1:14" ht="15.75" thickBot="1" x14ac:dyDescent="0.3">
      <c r="A32" s="22"/>
      <c r="B32" s="54">
        <v>98</v>
      </c>
      <c r="C32" s="24" t="s">
        <v>465</v>
      </c>
      <c r="D32" s="25">
        <v>60.250000000000007</v>
      </c>
      <c r="E32" s="26">
        <v>56.996322000000006</v>
      </c>
      <c r="F32" s="26">
        <f t="shared" si="0"/>
        <v>5.9555180000000006E-2</v>
      </c>
      <c r="G32" s="26">
        <v>0</v>
      </c>
      <c r="H32" s="26">
        <v>5.9555180000000006E-2</v>
      </c>
      <c r="I32" s="27">
        <f t="shared" si="1"/>
        <v>0</v>
      </c>
      <c r="J32" s="28">
        <f t="shared" si="2"/>
        <v>1.0448951425321795E-3</v>
      </c>
      <c r="K32" s="4"/>
      <c r="L32" t="s">
        <v>278</v>
      </c>
      <c r="M32" s="5">
        <v>0</v>
      </c>
      <c r="N32" s="69">
        <v>0</v>
      </c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8" width="0" hidden="1" customWidth="1"/>
  </cols>
  <sheetData>
    <row r="1" spans="1:11" ht="15.75" x14ac:dyDescent="0.25">
      <c r="A1" s="48">
        <v>127</v>
      </c>
      <c r="B1" s="47" t="s">
        <v>85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1915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271.08982400000002</v>
      </c>
      <c r="E6" s="12">
        <v>293.03982200000007</v>
      </c>
      <c r="F6" s="12">
        <v>8.1198044199999995</v>
      </c>
      <c r="G6" s="12">
        <v>0</v>
      </c>
      <c r="H6" s="12">
        <v>8.1198044199999995</v>
      </c>
      <c r="I6" s="13">
        <v>0</v>
      </c>
      <c r="J6" s="14">
        <v>2.77088771231918E-2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159.230029</v>
      </c>
      <c r="E7" s="36">
        <f ca="1">SUM(E8:OFFSET(E6,MATCH("PROYECTOS",$A$8:$A$50,0),0))</f>
        <v>153.00063500000005</v>
      </c>
      <c r="F7" s="36">
        <f ca="1">SUM(F8:OFFSET(F6,MATCH("PROYECTOS",$A$8:$A$50,0),0))</f>
        <v>4.7559974400000007</v>
      </c>
      <c r="G7" s="36">
        <f ca="1">SUM(G8:OFFSET(G6,MATCH("PROYECTOS",$A$8:$A$50,0),0))</f>
        <v>0</v>
      </c>
      <c r="H7" s="36">
        <f ca="1">SUM(H8:OFFSET(H6,MATCH("PROYECTOS",$A$8:$A$50,0),0))</f>
        <v>4.7559974400000007</v>
      </c>
      <c r="I7" s="37">
        <f ca="1">IFERROR(G7/E7,0)</f>
        <v>0</v>
      </c>
      <c r="J7" s="38">
        <f ca="1">IFERROR(SUM(G7,H7)/E7,0)</f>
        <v>3.1084821576067311E-2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19.634694999999997</v>
      </c>
      <c r="E8" s="19">
        <v>20.147653999999999</v>
      </c>
      <c r="F8" s="19">
        <f t="shared" ref="F8:F10" si="0">SUM(G8,H8)</f>
        <v>1.1883807500000001</v>
      </c>
      <c r="G8" s="19">
        <v>0</v>
      </c>
      <c r="H8" s="19">
        <v>1.1883807500000001</v>
      </c>
      <c r="I8" s="20">
        <f t="shared" ref="I8:I11" si="1">IFERROR(G8/E8,0)</f>
        <v>0</v>
      </c>
      <c r="J8" s="21">
        <f t="shared" ref="J8:J11" si="2">IFERROR(SUM(G8,H8)/E8,0)</f>
        <v>5.8983579428155762E-2</v>
      </c>
      <c r="K8" s="4"/>
    </row>
    <row r="9" spans="1:11" ht="51" x14ac:dyDescent="0.25">
      <c r="A9" s="15"/>
      <c r="B9" s="17">
        <v>3000664</v>
      </c>
      <c r="C9" s="17" t="s">
        <v>1917</v>
      </c>
      <c r="D9" s="18">
        <v>49.344335000000001</v>
      </c>
      <c r="E9" s="19">
        <v>42.728628999999998</v>
      </c>
      <c r="F9" s="19">
        <f t="shared" si="0"/>
        <v>2.7866544300000005</v>
      </c>
      <c r="G9" s="19">
        <v>0</v>
      </c>
      <c r="H9" s="19">
        <v>2.7866544300000005</v>
      </c>
      <c r="I9" s="20">
        <f t="shared" si="1"/>
        <v>0</v>
      </c>
      <c r="J9" s="21">
        <f t="shared" si="2"/>
        <v>6.5217501595944041E-2</v>
      </c>
      <c r="K9" s="4"/>
    </row>
    <row r="10" spans="1:11" ht="25.5" x14ac:dyDescent="0.25">
      <c r="A10" s="15"/>
      <c r="B10" s="17">
        <v>3000665</v>
      </c>
      <c r="C10" s="17" t="s">
        <v>1918</v>
      </c>
      <c r="D10" s="18">
        <v>90.250999000000007</v>
      </c>
      <c r="E10" s="19">
        <v>90.124352000000059</v>
      </c>
      <c r="F10" s="19">
        <f t="shared" si="0"/>
        <v>0.78096226000000013</v>
      </c>
      <c r="G10" s="19">
        <v>0</v>
      </c>
      <c r="H10" s="19">
        <v>0.78096226000000013</v>
      </c>
      <c r="I10" s="20">
        <f t="shared" si="1"/>
        <v>0</v>
      </c>
      <c r="J10" s="21">
        <f t="shared" si="2"/>
        <v>8.6653855774741061E-3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111.85979500000002</v>
      </c>
      <c r="E11" s="43">
        <f t="shared" ref="E11:H11" ca="1" si="3">OFFSET(E11,-MATCH("PROYECTOS",$A$8:$A$50,0)-1,0)-(OFFSET(E11,-MATCH("PROYECTOS",$A$8:$A$50,0),0))</f>
        <v>140.03918700000003</v>
      </c>
      <c r="F11" s="43">
        <f t="shared" ca="1" si="3"/>
        <v>3.3638069799999988</v>
      </c>
      <c r="G11" s="43">
        <f t="shared" ca="1" si="3"/>
        <v>0</v>
      </c>
      <c r="H11" s="43">
        <f t="shared" ca="1" si="3"/>
        <v>3.3638069799999988</v>
      </c>
      <c r="I11" s="44">
        <f t="shared" ca="1" si="1"/>
        <v>0</v>
      </c>
      <c r="J11" s="45">
        <f t="shared" ca="1" si="2"/>
        <v>2.4020469213378096E-2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1930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5.8983579428155762E-2</v>
      </c>
    </row>
    <row r="18" spans="1:4" ht="51" x14ac:dyDescent="0.25">
      <c r="A18" s="15"/>
      <c r="B18" s="17">
        <v>3000664</v>
      </c>
      <c r="C18" s="17" t="s">
        <v>1917</v>
      </c>
      <c r="D18" s="21">
        <v>6.5217501595944041E-2</v>
      </c>
    </row>
    <row r="19" spans="1:4" ht="26.25" thickBot="1" x14ac:dyDescent="0.3">
      <c r="A19" s="22"/>
      <c r="B19" s="24">
        <v>3000665</v>
      </c>
      <c r="C19" s="24" t="s">
        <v>1918</v>
      </c>
      <c r="D19" s="28">
        <v>8.6653855774741061E-3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127</v>
      </c>
      <c r="B1" s="47" t="s">
        <v>85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1916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271.08982400000002</v>
      </c>
      <c r="I6" s="12">
        <v>293.03982200000007</v>
      </c>
      <c r="J6" s="12">
        <v>8.1198044199999995</v>
      </c>
      <c r="K6" s="12">
        <v>0</v>
      </c>
      <c r="L6" s="12">
        <v>8.1198044199999995</v>
      </c>
      <c r="M6" s="13">
        <v>0</v>
      </c>
      <c r="N6" s="14">
        <v>2.77088771231918E-2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159.230029</v>
      </c>
      <c r="I7" s="36">
        <f ca="1">SUM(I8:OFFSET(I6,MATCH("PROYECTOS",$A$8:$A$50,0),0))</f>
        <v>153.00063500000002</v>
      </c>
      <c r="J7" s="36">
        <f ca="1">SUM(J8:OFFSET(J6,MATCH("PROYECTOS",$A$8:$A$50,0),0))</f>
        <v>4.7559974400000007</v>
      </c>
      <c r="K7" s="36">
        <f ca="1">SUM(K8:OFFSET(K6,MATCH("PROYECTOS",$A$8:$A$50,0),0))</f>
        <v>0</v>
      </c>
      <c r="L7" s="36">
        <f ca="1">SUM(L8:OFFSET(L6,MATCH("PROYECTOS",$A$8:$A$50,0),0))</f>
        <v>4.7559974400000007</v>
      </c>
      <c r="M7" s="37">
        <f ca="1">IFERROR(K7/I7,0)</f>
        <v>0</v>
      </c>
      <c r="N7" s="38">
        <f ca="1">IFERROR(SUM(K7,L7)/I7,0)</f>
        <v>3.1084821576067317E-2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19.634694999999997</v>
      </c>
      <c r="I8" s="19">
        <v>20.147653999999996</v>
      </c>
      <c r="J8" s="19">
        <f t="shared" ref="J8:J17" si="0">SUM(K8,L8)</f>
        <v>1.1883807500000001</v>
      </c>
      <c r="K8" s="19">
        <v>0</v>
      </c>
      <c r="L8" s="19">
        <v>1.1883807500000001</v>
      </c>
      <c r="M8" s="20">
        <f t="shared" ref="M8:M18" si="1">IFERROR(K8/I8,0)</f>
        <v>0</v>
      </c>
      <c r="N8" s="21">
        <f t="shared" ref="N8:N18" si="2">IFERROR(SUM(K8,L8)/I8,0)</f>
        <v>5.8983579428155769E-2</v>
      </c>
      <c r="O8" s="68">
        <v>1.51296966</v>
      </c>
      <c r="P8" s="19">
        <v>10</v>
      </c>
      <c r="Q8" s="21">
        <f>IFERROR(P8/O8,0)</f>
        <v>6.6095178670007169</v>
      </c>
    </row>
    <row r="9" spans="1:17" ht="51" x14ac:dyDescent="0.25">
      <c r="A9" s="15"/>
      <c r="B9" s="17">
        <v>5005043</v>
      </c>
      <c r="C9" s="17" t="s">
        <v>1919</v>
      </c>
      <c r="D9" s="66">
        <v>3000664</v>
      </c>
      <c r="E9" s="17" t="s">
        <v>1917</v>
      </c>
      <c r="F9" s="67">
        <v>86</v>
      </c>
      <c r="G9" s="17" t="s">
        <v>504</v>
      </c>
      <c r="H9" s="18">
        <v>4.2891749999999993</v>
      </c>
      <c r="I9" s="19">
        <v>7.5320840000000002</v>
      </c>
      <c r="J9" s="19">
        <f t="shared" si="0"/>
        <v>7.5027150000000001E-2</v>
      </c>
      <c r="K9" s="19">
        <v>0</v>
      </c>
      <c r="L9" s="19">
        <v>7.5027150000000001E-2</v>
      </c>
      <c r="M9" s="20">
        <f t="shared" si="1"/>
        <v>0</v>
      </c>
      <c r="N9" s="21">
        <f t="shared" si="2"/>
        <v>9.9610081353314704E-3</v>
      </c>
      <c r="O9" s="68">
        <v>0.13088683000000001</v>
      </c>
      <c r="P9" s="19">
        <v>5</v>
      </c>
      <c r="Q9" s="21">
        <f t="shared" ref="Q9:Q17" si="3">IFERROR(P9/O9,0)</f>
        <v>38.200940461313024</v>
      </c>
    </row>
    <row r="10" spans="1:17" ht="51" x14ac:dyDescent="0.25">
      <c r="A10" s="15"/>
      <c r="B10" s="17">
        <v>5005044</v>
      </c>
      <c r="C10" s="17" t="s">
        <v>1920</v>
      </c>
      <c r="D10" s="66">
        <v>3000664</v>
      </c>
      <c r="E10" s="17" t="s">
        <v>1917</v>
      </c>
      <c r="F10" s="67">
        <v>86</v>
      </c>
      <c r="G10" s="17" t="s">
        <v>504</v>
      </c>
      <c r="H10" s="18">
        <v>7.2498089999999999</v>
      </c>
      <c r="I10" s="19">
        <v>7.2601919999999991</v>
      </c>
      <c r="J10" s="19">
        <f t="shared" si="0"/>
        <v>6.7343000000000004E-3</v>
      </c>
      <c r="K10" s="19">
        <v>0</v>
      </c>
      <c r="L10" s="19">
        <v>6.7343000000000004E-3</v>
      </c>
      <c r="M10" s="20">
        <f t="shared" si="1"/>
        <v>0</v>
      </c>
      <c r="N10" s="21">
        <f t="shared" si="2"/>
        <v>9.2756500103578548E-4</v>
      </c>
      <c r="O10" s="68">
        <v>0.10213621000000001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5005045</v>
      </c>
      <c r="C11" s="17" t="s">
        <v>1921</v>
      </c>
      <c r="D11" s="66">
        <v>3000664</v>
      </c>
      <c r="E11" s="17" t="s">
        <v>1917</v>
      </c>
      <c r="F11" s="67">
        <v>86</v>
      </c>
      <c r="G11" s="17" t="s">
        <v>504</v>
      </c>
      <c r="H11" s="18">
        <v>13.501338000000001</v>
      </c>
      <c r="I11" s="19">
        <v>12.652854000000001</v>
      </c>
      <c r="J11" s="19">
        <f t="shared" si="0"/>
        <v>0.16396609000000004</v>
      </c>
      <c r="K11" s="19">
        <v>0</v>
      </c>
      <c r="L11" s="19">
        <v>0.16396609000000004</v>
      </c>
      <c r="M11" s="20">
        <f t="shared" si="1"/>
        <v>0</v>
      </c>
      <c r="N11" s="21">
        <f t="shared" si="2"/>
        <v>1.2958822570781266E-2</v>
      </c>
      <c r="O11" s="68">
        <v>0.60868414000000004</v>
      </c>
      <c r="P11" s="19">
        <v>1145.001</v>
      </c>
      <c r="Q11" s="21">
        <f t="shared" si="3"/>
        <v>1881.1086485677117</v>
      </c>
    </row>
    <row r="12" spans="1:17" ht="51" x14ac:dyDescent="0.25">
      <c r="A12" s="15"/>
      <c r="B12" s="17">
        <v>5005046</v>
      </c>
      <c r="C12" s="17" t="s">
        <v>1922</v>
      </c>
      <c r="D12" s="66">
        <v>3000664</v>
      </c>
      <c r="E12" s="17" t="s">
        <v>1917</v>
      </c>
      <c r="F12" s="67">
        <v>65</v>
      </c>
      <c r="G12" s="17" t="s">
        <v>960</v>
      </c>
      <c r="H12" s="18">
        <v>13.724629999999998</v>
      </c>
      <c r="I12" s="19">
        <v>10.656369</v>
      </c>
      <c r="J12" s="19">
        <f t="shared" si="0"/>
        <v>2.5322899899999998</v>
      </c>
      <c r="K12" s="19">
        <v>0</v>
      </c>
      <c r="L12" s="19">
        <v>2.5322899899999998</v>
      </c>
      <c r="M12" s="20">
        <f t="shared" si="1"/>
        <v>0</v>
      </c>
      <c r="N12" s="21">
        <f t="shared" si="2"/>
        <v>0.2376315975920128</v>
      </c>
      <c r="O12" s="68">
        <v>-1.05044761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5005047</v>
      </c>
      <c r="C13" s="17" t="s">
        <v>1923</v>
      </c>
      <c r="D13" s="66">
        <v>3000664</v>
      </c>
      <c r="E13" s="17" t="s">
        <v>1917</v>
      </c>
      <c r="F13" s="67">
        <v>603</v>
      </c>
      <c r="G13" s="17" t="s">
        <v>1928</v>
      </c>
      <c r="H13" s="18">
        <v>1.0915650000000001</v>
      </c>
      <c r="I13" s="19">
        <v>1.0205649999999999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1.6299999999999999E-2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5005048</v>
      </c>
      <c r="C14" s="17" t="s">
        <v>1924</v>
      </c>
      <c r="D14" s="66">
        <v>3000664</v>
      </c>
      <c r="E14" s="17" t="s">
        <v>1917</v>
      </c>
      <c r="F14" s="67">
        <v>46</v>
      </c>
      <c r="G14" s="17" t="s">
        <v>768</v>
      </c>
      <c r="H14" s="18">
        <v>0.72709999999999997</v>
      </c>
      <c r="I14" s="19">
        <v>0.73053500000000005</v>
      </c>
      <c r="J14" s="19">
        <f t="shared" si="0"/>
        <v>4.4668999999999993E-3</v>
      </c>
      <c r="K14" s="19">
        <v>0</v>
      </c>
      <c r="L14" s="19">
        <v>4.4668999999999993E-3</v>
      </c>
      <c r="M14" s="20">
        <f t="shared" si="1"/>
        <v>0</v>
      </c>
      <c r="N14" s="21">
        <f t="shared" si="2"/>
        <v>6.1145598773501598E-3</v>
      </c>
      <c r="O14" s="68">
        <v>0.12649901999999999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5005049</v>
      </c>
      <c r="C15" s="17" t="s">
        <v>1925</v>
      </c>
      <c r="D15" s="66">
        <v>3000664</v>
      </c>
      <c r="E15" s="17" t="s">
        <v>1917</v>
      </c>
      <c r="F15" s="67">
        <v>14</v>
      </c>
      <c r="G15" s="17" t="s">
        <v>691</v>
      </c>
      <c r="H15" s="18">
        <v>8.7607179999999989</v>
      </c>
      <c r="I15" s="19">
        <v>2.8760299999999996</v>
      </c>
      <c r="J15" s="19">
        <f t="shared" si="0"/>
        <v>4.1700000000000001E-3</v>
      </c>
      <c r="K15" s="19">
        <v>0</v>
      </c>
      <c r="L15" s="19">
        <v>4.1700000000000001E-3</v>
      </c>
      <c r="M15" s="20">
        <f t="shared" si="1"/>
        <v>0</v>
      </c>
      <c r="N15" s="21">
        <f t="shared" si="2"/>
        <v>1.4499153346800974E-3</v>
      </c>
      <c r="O15" s="68">
        <v>4.916268E-2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5005050</v>
      </c>
      <c r="C16" s="17" t="s">
        <v>1926</v>
      </c>
      <c r="D16" s="66">
        <v>3000665</v>
      </c>
      <c r="E16" s="17" t="s">
        <v>1918</v>
      </c>
      <c r="F16" s="67">
        <v>14</v>
      </c>
      <c r="G16" s="17" t="s">
        <v>691</v>
      </c>
      <c r="H16" s="18">
        <v>29.939338999999993</v>
      </c>
      <c r="I16" s="19">
        <v>33.165885000000003</v>
      </c>
      <c r="J16" s="19">
        <f t="shared" si="0"/>
        <v>0.72173108000000008</v>
      </c>
      <c r="K16" s="19">
        <v>0</v>
      </c>
      <c r="L16" s="19">
        <v>0.72173108000000008</v>
      </c>
      <c r="M16" s="20">
        <f t="shared" si="1"/>
        <v>0</v>
      </c>
      <c r="N16" s="21">
        <f t="shared" si="2"/>
        <v>2.1761248946017876E-2</v>
      </c>
      <c r="O16" s="68">
        <v>2.0110558799999989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5005051</v>
      </c>
      <c r="C17" s="17" t="s">
        <v>1927</v>
      </c>
      <c r="D17" s="66">
        <v>3000665</v>
      </c>
      <c r="E17" s="17" t="s">
        <v>1918</v>
      </c>
      <c r="F17" s="67">
        <v>14</v>
      </c>
      <c r="G17" s="17" t="s">
        <v>691</v>
      </c>
      <c r="H17" s="18">
        <v>60.31166000000001</v>
      </c>
      <c r="I17" s="19">
        <v>56.958467000000006</v>
      </c>
      <c r="J17" s="19">
        <f t="shared" si="0"/>
        <v>5.9231180000000008E-2</v>
      </c>
      <c r="K17" s="19">
        <v>0</v>
      </c>
      <c r="L17" s="19">
        <v>5.9231180000000008E-2</v>
      </c>
      <c r="M17" s="20">
        <f t="shared" si="1"/>
        <v>0</v>
      </c>
      <c r="N17" s="21">
        <f t="shared" si="2"/>
        <v>1.0399012318923543E-3</v>
      </c>
      <c r="O17" s="68">
        <v>0.6029538000000001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111.85979500000002</v>
      </c>
      <c r="I18" s="43">
        <f t="shared" ref="I18:L18" ca="1" si="4">OFFSET(I18,-MATCH("PROYECTOS",$A$8:$A$50,0)-1,0)-(OFFSET(I18,-MATCH("PROYECTOS",$A$8:$A$50,0),0))</f>
        <v>140.03918700000006</v>
      </c>
      <c r="J18" s="43">
        <f t="shared" ca="1" si="4"/>
        <v>3.3638069799999988</v>
      </c>
      <c r="K18" s="43">
        <f t="shared" ca="1" si="4"/>
        <v>0</v>
      </c>
      <c r="L18" s="43">
        <f t="shared" ca="1" si="4"/>
        <v>3.3638069799999988</v>
      </c>
      <c r="M18" s="44">
        <f t="shared" ca="1" si="1"/>
        <v>0</v>
      </c>
      <c r="N18" s="45">
        <f t="shared" ca="1" si="2"/>
        <v>2.4020469213378092E-2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128</v>
      </c>
      <c r="B1" s="48" t="s">
        <v>86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1931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55.431047999999997</v>
      </c>
      <c r="E6" s="12">
        <v>55.67416399999999</v>
      </c>
      <c r="F6" s="12">
        <v>2.3586716700000001</v>
      </c>
      <c r="G6" s="12">
        <v>0</v>
      </c>
      <c r="H6" s="12">
        <v>2.3586716700000001</v>
      </c>
      <c r="I6" s="13">
        <v>0</v>
      </c>
      <c r="J6" s="14">
        <v>4.2365641449057065E-2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55.431048000000004</v>
      </c>
      <c r="E7" s="36">
        <f ca="1">SUM(E8:OFFSET(E6,MATCH("GOBIERNOS REGIONALES",$A$8:$A$50,0),0))</f>
        <v>55.521764000000005</v>
      </c>
      <c r="F7" s="36">
        <f ca="1">SUM(F8:OFFSET(F6,MATCH("GOBIERNOS REGIONALES",$A$8:$A$50,0),0))</f>
        <v>2.3586716699999997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2.3586716699999997</v>
      </c>
      <c r="I7" s="37">
        <f ca="1">IFERROR(G7/E7,0)</f>
        <v>0</v>
      </c>
      <c r="J7" s="38">
        <f ca="1">IFERROR(SUM(G7,H7)/E7,0)</f>
        <v>4.2481929608720638E-2</v>
      </c>
      <c r="K7" s="4"/>
    </row>
    <row r="8" spans="1:11" x14ac:dyDescent="0.25">
      <c r="A8" s="15"/>
      <c r="B8" s="16">
        <v>1</v>
      </c>
      <c r="C8" s="17" t="s">
        <v>103</v>
      </c>
      <c r="D8" s="18">
        <v>1.9999999999999998</v>
      </c>
      <c r="E8" s="19">
        <v>1.9999999999999998</v>
      </c>
      <c r="F8" s="19">
        <f t="shared" ref="F8:F14" si="0">SUM(G8,H8)</f>
        <v>5.0500679999999999E-2</v>
      </c>
      <c r="G8" s="19">
        <v>0</v>
      </c>
      <c r="H8" s="19">
        <v>5.0500679999999999E-2</v>
      </c>
      <c r="I8" s="20">
        <f t="shared" ref="I8:I14" si="1">IFERROR(G8/E8,0)</f>
        <v>0</v>
      </c>
      <c r="J8" s="21">
        <f t="shared" ref="J8:J14" si="2">IFERROR(SUM(G8,H8)/E8,0)</f>
        <v>2.5250340000000003E-2</v>
      </c>
      <c r="K8" s="4"/>
    </row>
    <row r="9" spans="1:11" x14ac:dyDescent="0.25">
      <c r="A9" s="15"/>
      <c r="B9" s="16">
        <v>7</v>
      </c>
      <c r="C9" s="17" t="s">
        <v>109</v>
      </c>
      <c r="D9" s="18">
        <v>51.538976000000005</v>
      </c>
      <c r="E9" s="19">
        <v>51.538976000000005</v>
      </c>
      <c r="F9" s="19">
        <f t="shared" si="0"/>
        <v>2.2642221099999995</v>
      </c>
      <c r="G9" s="19">
        <v>0</v>
      </c>
      <c r="H9" s="19">
        <v>2.2642221099999995</v>
      </c>
      <c r="I9" s="20">
        <f t="shared" si="1"/>
        <v>0</v>
      </c>
      <c r="J9" s="21">
        <f t="shared" si="2"/>
        <v>4.3932229270523329E-2</v>
      </c>
      <c r="K9" s="4"/>
    </row>
    <row r="10" spans="1:11" ht="25.5" x14ac:dyDescent="0.25">
      <c r="A10" s="15"/>
      <c r="B10" s="16">
        <v>50</v>
      </c>
      <c r="C10" s="17" t="s">
        <v>130</v>
      </c>
      <c r="D10" s="18">
        <v>0.73307199999999995</v>
      </c>
      <c r="E10" s="19">
        <v>0.82378800000000008</v>
      </c>
      <c r="F10" s="19">
        <f t="shared" si="0"/>
        <v>2.3368999999999997E-2</v>
      </c>
      <c r="G10" s="19">
        <v>0</v>
      </c>
      <c r="H10" s="19">
        <v>2.3368999999999997E-2</v>
      </c>
      <c r="I10" s="20">
        <f t="shared" si="1"/>
        <v>0</v>
      </c>
      <c r="J10" s="21">
        <f t="shared" si="2"/>
        <v>2.8367735388230945E-2</v>
      </c>
      <c r="K10" s="4"/>
    </row>
    <row r="11" spans="1:11" ht="38.25" x14ac:dyDescent="0.25">
      <c r="A11" s="15"/>
      <c r="B11" s="16">
        <v>72</v>
      </c>
      <c r="C11" s="17" t="s">
        <v>141</v>
      </c>
      <c r="D11" s="18">
        <v>1.159</v>
      </c>
      <c r="E11" s="19">
        <v>1.1590000000000003</v>
      </c>
      <c r="F11" s="19">
        <f t="shared" si="0"/>
        <v>2.0579880000000002E-2</v>
      </c>
      <c r="G11" s="19">
        <v>0</v>
      </c>
      <c r="H11" s="19">
        <v>2.0579880000000002E-2</v>
      </c>
      <c r="I11" s="20">
        <f t="shared" si="1"/>
        <v>0</v>
      </c>
      <c r="J11" s="21">
        <f t="shared" si="2"/>
        <v>1.7756583261432268E-2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0</v>
      </c>
      <c r="E12" s="36">
        <f ca="1">SUM(E13:OFFSET(E11,(MATCH("GOBIERNOS LOCALES",$A$8:$A$50,0)-MATCH("GOBIERNOS REGIONALES",$A$8:$A$50,0)),0))</f>
        <v>0.15240000000000001</v>
      </c>
      <c r="F12" s="36">
        <f ca="1">SUM(F13:OFFSET(F11,(MATCH("GOBIERNOS LOCALES",$A$8:$A$50,0)-MATCH("GOBIERNOS REGIONALES",$A$8:$A$50,0)),0))</f>
        <v>0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0</v>
      </c>
      <c r="I12" s="37">
        <f t="shared" ca="1" si="1"/>
        <v>0</v>
      </c>
      <c r="J12" s="38">
        <f t="shared" ca="1" si="2"/>
        <v>0</v>
      </c>
      <c r="K12" s="4"/>
    </row>
    <row r="13" spans="1:11" ht="15.75" thickBot="1" x14ac:dyDescent="0.3">
      <c r="A13" s="22"/>
      <c r="B13" s="23">
        <v>459</v>
      </c>
      <c r="C13" s="24" t="s">
        <v>231</v>
      </c>
      <c r="D13" s="25">
        <v>0</v>
      </c>
      <c r="E13" s="26">
        <v>0.15240000000000001</v>
      </c>
      <c r="F13" s="26">
        <f t="shared" si="0"/>
        <v>0</v>
      </c>
      <c r="G13" s="26">
        <v>0</v>
      </c>
      <c r="H13" s="26">
        <v>0</v>
      </c>
      <c r="I13" s="27">
        <f t="shared" si="1"/>
        <v>0</v>
      </c>
      <c r="J13" s="28">
        <f t="shared" si="2"/>
        <v>0</v>
      </c>
      <c r="K13" s="4"/>
    </row>
    <row r="14" spans="1:11" x14ac:dyDescent="0.25">
      <c r="A14" t="s">
        <v>238</v>
      </c>
      <c r="D14" s="5"/>
      <c r="E14" s="5"/>
      <c r="F14" s="5">
        <f t="shared" si="0"/>
        <v>0</v>
      </c>
      <c r="G14" s="5"/>
      <c r="H14" s="5"/>
      <c r="I14" s="4">
        <f t="shared" si="1"/>
        <v>0</v>
      </c>
      <c r="J14" s="4">
        <f t="shared" si="2"/>
        <v>0</v>
      </c>
      <c r="K14" s="4"/>
    </row>
    <row r="15" spans="1:11" x14ac:dyDescent="0.25">
      <c r="D15" s="5"/>
      <c r="E15" s="5"/>
      <c r="F15" s="5"/>
      <c r="G15" s="5"/>
      <c r="H15" s="5"/>
      <c r="I15" s="4"/>
      <c r="J15" s="4"/>
      <c r="K15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L14" sqref="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</v>
      </c>
      <c r="B1" s="48" t="s">
        <v>12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239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1741.5541750000007</v>
      </c>
      <c r="E6" s="12">
        <v>1933.9603899999997</v>
      </c>
      <c r="F6" s="12">
        <v>225.35466958000001</v>
      </c>
      <c r="G6" s="12">
        <v>0</v>
      </c>
      <c r="H6" s="12">
        <v>225.35466958000001</v>
      </c>
      <c r="I6" s="13">
        <v>0</v>
      </c>
      <c r="J6" s="14">
        <v>0.11652496646014557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693.83453099999986</v>
      </c>
      <c r="E7" s="36">
        <f ca="1">SUM(E8:OFFSET(E6,MATCH("GOBIERNOS REGIONALES",$A$8:$A$50,0),0))</f>
        <v>637.01325800000018</v>
      </c>
      <c r="F7" s="36">
        <f ca="1">SUM(F8:OFFSET(F6,MATCH("GOBIERNOS REGIONALES",$A$8:$A$50,0),0))</f>
        <v>143.50715878000003</v>
      </c>
      <c r="G7" s="36">
        <f ca="1">SUM(G8:OFFSET(G6,MATCH("GOBIERNOS REGIONALES",$A$8:$A$50,0),0))</f>
        <v>0</v>
      </c>
      <c r="H7" s="36">
        <f ca="1">SUM(H8:OFFSET(H6,MATCH("GOBIERNOS REGIONALES",$A$8:$A$50,0),0))</f>
        <v>143.50715878000003</v>
      </c>
      <c r="I7" s="37">
        <f ca="1">IFERROR(G7/E7,0)</f>
        <v>0</v>
      </c>
      <c r="J7" s="38">
        <f ca="1">IFERROR(SUM(G7,H7)/E7,0)</f>
        <v>0.22528127472662426</v>
      </c>
      <c r="K7" s="4"/>
    </row>
    <row r="8" spans="1:11" x14ac:dyDescent="0.25">
      <c r="A8" s="15"/>
      <c r="B8" s="16">
        <v>11</v>
      </c>
      <c r="C8" s="17" t="s">
        <v>113</v>
      </c>
      <c r="D8" s="18">
        <v>287.76068699999985</v>
      </c>
      <c r="E8" s="19">
        <v>287.78948699999995</v>
      </c>
      <c r="F8" s="19">
        <f t="shared" ref="F8:F38" si="0">SUM(G8,H8)</f>
        <v>1.32324708</v>
      </c>
      <c r="G8" s="19">
        <v>0</v>
      </c>
      <c r="H8" s="19">
        <v>1.32324708</v>
      </c>
      <c r="I8" s="20">
        <f t="shared" ref="I8:I38" si="1">IFERROR(G8/E8,0)</f>
        <v>0</v>
      </c>
      <c r="J8" s="21">
        <f t="shared" ref="J8:J38" si="2">IFERROR(SUM(G8,H8)/E8,0)</f>
        <v>4.5979687923763538E-3</v>
      </c>
      <c r="K8" s="4"/>
    </row>
    <row r="9" spans="1:11" x14ac:dyDescent="0.25">
      <c r="A9" s="15"/>
      <c r="B9" s="16">
        <v>131</v>
      </c>
      <c r="C9" s="17" t="s">
        <v>145</v>
      </c>
      <c r="D9" s="18">
        <v>9.4945879999999985</v>
      </c>
      <c r="E9" s="19">
        <v>9.4423880000000029</v>
      </c>
      <c r="F9" s="19">
        <f t="shared" si="0"/>
        <v>0.16602007999999996</v>
      </c>
      <c r="G9" s="19">
        <v>0</v>
      </c>
      <c r="H9" s="19">
        <v>0.16602007999999996</v>
      </c>
      <c r="I9" s="20">
        <f t="shared" si="1"/>
        <v>0</v>
      </c>
      <c r="J9" s="21">
        <f t="shared" si="2"/>
        <v>1.758242512381401E-2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231.35033699999994</v>
      </c>
      <c r="E10" s="19">
        <v>144.03548999999998</v>
      </c>
      <c r="F10" s="19">
        <f t="shared" si="0"/>
        <v>127.18094800000001</v>
      </c>
      <c r="G10" s="19">
        <v>0</v>
      </c>
      <c r="H10" s="19">
        <v>127.18094800000001</v>
      </c>
      <c r="I10" s="20">
        <f t="shared" si="1"/>
        <v>0</v>
      </c>
      <c r="J10" s="21">
        <f t="shared" si="2"/>
        <v>0.88298340915839579</v>
      </c>
      <c r="K10" s="4"/>
    </row>
    <row r="11" spans="1:11" ht="25.5" x14ac:dyDescent="0.25">
      <c r="A11" s="15"/>
      <c r="B11" s="16">
        <v>137</v>
      </c>
      <c r="C11" s="17" t="s">
        <v>148</v>
      </c>
      <c r="D11" s="18">
        <v>165.22891900000005</v>
      </c>
      <c r="E11" s="19">
        <v>195.74589300000025</v>
      </c>
      <c r="F11" s="19">
        <f t="shared" si="0"/>
        <v>14.83694362</v>
      </c>
      <c r="G11" s="19">
        <v>0</v>
      </c>
      <c r="H11" s="19">
        <v>14.83694362</v>
      </c>
      <c r="I11" s="20">
        <f t="shared" si="1"/>
        <v>0</v>
      </c>
      <c r="J11" s="21">
        <f t="shared" si="2"/>
        <v>7.5796959990368645E-2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969.3362870000002</v>
      </c>
      <c r="E12" s="36">
        <f ca="1">SUM(E13:OFFSET(E11,(MATCH("GOBIERNOS LOCALES",$A$8:$A$50,0)-MATCH("GOBIERNOS REGIONALES",$A$8:$A$50,0)),0))</f>
        <v>1176.3002629999999</v>
      </c>
      <c r="F12" s="36">
        <f ca="1">SUM(F13:OFFSET(F11,(MATCH("GOBIERNOS LOCALES",$A$8:$A$50,0)-MATCH("GOBIERNOS REGIONALES",$A$8:$A$50,0)),0))</f>
        <v>79.825157339999976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79.825157339999976</v>
      </c>
      <c r="I12" s="37">
        <f t="shared" ca="1" si="1"/>
        <v>0</v>
      </c>
      <c r="J12" s="38">
        <f t="shared" ca="1" si="2"/>
        <v>6.7861208443851198E-2</v>
      </c>
      <c r="K12" s="4"/>
    </row>
    <row r="13" spans="1:11" x14ac:dyDescent="0.25">
      <c r="A13" s="15"/>
      <c r="B13" s="16">
        <v>440</v>
      </c>
      <c r="C13" s="17" t="s">
        <v>212</v>
      </c>
      <c r="D13" s="18">
        <v>57.886104999999993</v>
      </c>
      <c r="E13" s="19">
        <v>65.420307999999977</v>
      </c>
      <c r="F13" s="19">
        <f t="shared" si="0"/>
        <v>2.6674694699999999</v>
      </c>
      <c r="G13" s="19">
        <v>0</v>
      </c>
      <c r="H13" s="19">
        <v>2.6674694699999999</v>
      </c>
      <c r="I13" s="20">
        <f t="shared" si="1"/>
        <v>0</v>
      </c>
      <c r="J13" s="21">
        <f t="shared" si="2"/>
        <v>4.0774333713011576E-2</v>
      </c>
      <c r="K13" s="4"/>
    </row>
    <row r="14" spans="1:11" x14ac:dyDescent="0.25">
      <c r="A14" s="15"/>
      <c r="B14" s="16">
        <v>441</v>
      </c>
      <c r="C14" s="17" t="s">
        <v>213</v>
      </c>
      <c r="D14" s="18">
        <v>41.138820000000017</v>
      </c>
      <c r="E14" s="19">
        <v>52.992421999999976</v>
      </c>
      <c r="F14" s="19">
        <f t="shared" si="0"/>
        <v>4.2625276300000001</v>
      </c>
      <c r="G14" s="19">
        <v>0</v>
      </c>
      <c r="H14" s="19">
        <v>4.2625276300000001</v>
      </c>
      <c r="I14" s="20">
        <f t="shared" si="1"/>
        <v>0</v>
      </c>
      <c r="J14" s="21">
        <f t="shared" si="2"/>
        <v>8.0436550531696821E-2</v>
      </c>
      <c r="K14" s="4"/>
    </row>
    <row r="15" spans="1:11" x14ac:dyDescent="0.25">
      <c r="A15" s="15"/>
      <c r="B15" s="16">
        <v>442</v>
      </c>
      <c r="C15" s="17" t="s">
        <v>214</v>
      </c>
      <c r="D15" s="18">
        <v>48.119011000000015</v>
      </c>
      <c r="E15" s="19">
        <v>57.087242000000018</v>
      </c>
      <c r="F15" s="19">
        <f t="shared" si="0"/>
        <v>4.1799688799999997</v>
      </c>
      <c r="G15" s="19">
        <v>0</v>
      </c>
      <c r="H15" s="19">
        <v>4.1799688799999997</v>
      </c>
      <c r="I15" s="20">
        <f t="shared" si="1"/>
        <v>0</v>
      </c>
      <c r="J15" s="21">
        <f t="shared" si="2"/>
        <v>7.3220718562651846E-2</v>
      </c>
      <c r="K15" s="4"/>
    </row>
    <row r="16" spans="1:11" x14ac:dyDescent="0.25">
      <c r="A16" s="15"/>
      <c r="B16" s="16">
        <v>443</v>
      </c>
      <c r="C16" s="17" t="s">
        <v>215</v>
      </c>
      <c r="D16" s="18">
        <v>31.169345000000003</v>
      </c>
      <c r="E16" s="19">
        <v>38.985008000000001</v>
      </c>
      <c r="F16" s="19">
        <f t="shared" si="0"/>
        <v>2.6876690700000005</v>
      </c>
      <c r="G16" s="19">
        <v>0</v>
      </c>
      <c r="H16" s="19">
        <v>2.6876690700000005</v>
      </c>
      <c r="I16" s="20">
        <f t="shared" si="1"/>
        <v>0</v>
      </c>
      <c r="J16" s="21">
        <f t="shared" si="2"/>
        <v>6.8941093201776452E-2</v>
      </c>
      <c r="K16" s="4"/>
    </row>
    <row r="17" spans="1:11" x14ac:dyDescent="0.25">
      <c r="A17" s="15"/>
      <c r="B17" s="16">
        <v>444</v>
      </c>
      <c r="C17" s="17" t="s">
        <v>216</v>
      </c>
      <c r="D17" s="18">
        <v>59.443691000000008</v>
      </c>
      <c r="E17" s="19">
        <v>78.009191000000015</v>
      </c>
      <c r="F17" s="19">
        <f t="shared" si="0"/>
        <v>5.0136946300000007</v>
      </c>
      <c r="G17" s="19">
        <v>0</v>
      </c>
      <c r="H17" s="19">
        <v>5.0136946300000007</v>
      </c>
      <c r="I17" s="20">
        <f t="shared" si="1"/>
        <v>0</v>
      </c>
      <c r="J17" s="21">
        <f t="shared" si="2"/>
        <v>6.4270563067369835E-2</v>
      </c>
      <c r="K17" s="4"/>
    </row>
    <row r="18" spans="1:11" x14ac:dyDescent="0.25">
      <c r="A18" s="15"/>
      <c r="B18" s="16">
        <v>445</v>
      </c>
      <c r="C18" s="17" t="s">
        <v>217</v>
      </c>
      <c r="D18" s="18">
        <v>67.078902999999983</v>
      </c>
      <c r="E18" s="19">
        <v>92.599815000000092</v>
      </c>
      <c r="F18" s="19">
        <f t="shared" si="0"/>
        <v>5.7061835800000011</v>
      </c>
      <c r="G18" s="19">
        <v>0</v>
      </c>
      <c r="H18" s="19">
        <v>5.7061835800000011</v>
      </c>
      <c r="I18" s="20">
        <f t="shared" si="1"/>
        <v>0</v>
      </c>
      <c r="J18" s="21">
        <f t="shared" si="2"/>
        <v>6.1621976026625926E-2</v>
      </c>
      <c r="K18" s="4"/>
    </row>
    <row r="19" spans="1:11" x14ac:dyDescent="0.25">
      <c r="A19" s="15"/>
      <c r="B19" s="16">
        <v>446</v>
      </c>
      <c r="C19" s="17" t="s">
        <v>218</v>
      </c>
      <c r="D19" s="18">
        <v>41.960188000000002</v>
      </c>
      <c r="E19" s="19">
        <v>57.02552499999998</v>
      </c>
      <c r="F19" s="19">
        <f t="shared" si="0"/>
        <v>5.676565769999999</v>
      </c>
      <c r="G19" s="19">
        <v>0</v>
      </c>
      <c r="H19" s="19">
        <v>5.676565769999999</v>
      </c>
      <c r="I19" s="20">
        <f t="shared" si="1"/>
        <v>0</v>
      </c>
      <c r="J19" s="21">
        <f t="shared" si="2"/>
        <v>9.9544296523355127E-2</v>
      </c>
      <c r="K19" s="4"/>
    </row>
    <row r="20" spans="1:11" x14ac:dyDescent="0.25">
      <c r="A20" s="15"/>
      <c r="B20" s="16">
        <v>447</v>
      </c>
      <c r="C20" s="17" t="s">
        <v>219</v>
      </c>
      <c r="D20" s="18">
        <v>57.295249000000005</v>
      </c>
      <c r="E20" s="19">
        <v>65.514440000000008</v>
      </c>
      <c r="F20" s="19">
        <f t="shared" si="0"/>
        <v>3.6138410000000003</v>
      </c>
      <c r="G20" s="19">
        <v>0</v>
      </c>
      <c r="H20" s="19">
        <v>3.6138410000000003</v>
      </c>
      <c r="I20" s="20">
        <f t="shared" si="1"/>
        <v>0</v>
      </c>
      <c r="J20" s="21">
        <f t="shared" si="2"/>
        <v>5.5160984357036404E-2</v>
      </c>
      <c r="K20" s="4"/>
    </row>
    <row r="21" spans="1:11" x14ac:dyDescent="0.25">
      <c r="A21" s="15"/>
      <c r="B21" s="16">
        <v>448</v>
      </c>
      <c r="C21" s="17" t="s">
        <v>220</v>
      </c>
      <c r="D21" s="18">
        <v>46.748826999999999</v>
      </c>
      <c r="E21" s="19">
        <v>56.965200000000003</v>
      </c>
      <c r="F21" s="19">
        <f t="shared" si="0"/>
        <v>3.3731934800000007</v>
      </c>
      <c r="G21" s="19">
        <v>0</v>
      </c>
      <c r="H21" s="19">
        <v>3.3731934800000007</v>
      </c>
      <c r="I21" s="20">
        <f t="shared" si="1"/>
        <v>0</v>
      </c>
      <c r="J21" s="21">
        <f t="shared" si="2"/>
        <v>5.9214985289264332E-2</v>
      </c>
      <c r="K21" s="4"/>
    </row>
    <row r="22" spans="1:11" x14ac:dyDescent="0.25">
      <c r="A22" s="15"/>
      <c r="B22" s="16">
        <v>449</v>
      </c>
      <c r="C22" s="17" t="s">
        <v>221</v>
      </c>
      <c r="D22" s="18">
        <v>23.845884000000002</v>
      </c>
      <c r="E22" s="19">
        <v>27.354215000000011</v>
      </c>
      <c r="F22" s="19">
        <f t="shared" si="0"/>
        <v>1.7591424099999995</v>
      </c>
      <c r="G22" s="19">
        <v>0</v>
      </c>
      <c r="H22" s="19">
        <v>1.7591424099999995</v>
      </c>
      <c r="I22" s="20">
        <f t="shared" si="1"/>
        <v>0</v>
      </c>
      <c r="J22" s="21">
        <f t="shared" si="2"/>
        <v>6.4309738371216243E-2</v>
      </c>
      <c r="K22" s="4"/>
    </row>
    <row r="23" spans="1:11" x14ac:dyDescent="0.25">
      <c r="A23" s="15"/>
      <c r="B23" s="16">
        <v>450</v>
      </c>
      <c r="C23" s="17" t="s">
        <v>222</v>
      </c>
      <c r="D23" s="18">
        <v>43.615220000000022</v>
      </c>
      <c r="E23" s="19">
        <v>54.787369000000012</v>
      </c>
      <c r="F23" s="19">
        <f t="shared" si="0"/>
        <v>3.6497140499999992</v>
      </c>
      <c r="G23" s="19">
        <v>0</v>
      </c>
      <c r="H23" s="19">
        <v>3.6497140499999992</v>
      </c>
      <c r="I23" s="20">
        <f t="shared" si="1"/>
        <v>0</v>
      </c>
      <c r="J23" s="21">
        <f t="shared" si="2"/>
        <v>6.6615975846549561E-2</v>
      </c>
      <c r="K23" s="4"/>
    </row>
    <row r="24" spans="1:11" x14ac:dyDescent="0.25">
      <c r="A24" s="15"/>
      <c r="B24" s="16">
        <v>451</v>
      </c>
      <c r="C24" s="17" t="s">
        <v>223</v>
      </c>
      <c r="D24" s="18">
        <v>68.394853000000026</v>
      </c>
      <c r="E24" s="19">
        <v>71.426505000000034</v>
      </c>
      <c r="F24" s="19">
        <f t="shared" si="0"/>
        <v>5.1089957100000003</v>
      </c>
      <c r="G24" s="19">
        <v>0</v>
      </c>
      <c r="H24" s="19">
        <v>5.1089957100000003</v>
      </c>
      <c r="I24" s="20">
        <f t="shared" si="1"/>
        <v>0</v>
      </c>
      <c r="J24" s="21">
        <f t="shared" si="2"/>
        <v>7.1528009245307431E-2</v>
      </c>
      <c r="K24" s="4"/>
    </row>
    <row r="25" spans="1:11" x14ac:dyDescent="0.25">
      <c r="A25" s="15"/>
      <c r="B25" s="16">
        <v>452</v>
      </c>
      <c r="C25" s="17" t="s">
        <v>224</v>
      </c>
      <c r="D25" s="18">
        <v>26.149972999999999</v>
      </c>
      <c r="E25" s="19">
        <v>34.012980999999996</v>
      </c>
      <c r="F25" s="19">
        <f t="shared" si="0"/>
        <v>2.3027546600000002</v>
      </c>
      <c r="G25" s="19">
        <v>0</v>
      </c>
      <c r="H25" s="19">
        <v>2.3027546600000002</v>
      </c>
      <c r="I25" s="20">
        <f t="shared" si="1"/>
        <v>0</v>
      </c>
      <c r="J25" s="21">
        <f t="shared" si="2"/>
        <v>6.7702229922158255E-2</v>
      </c>
      <c r="K25" s="4"/>
    </row>
    <row r="26" spans="1:11" x14ac:dyDescent="0.25">
      <c r="A26" s="15"/>
      <c r="B26" s="16">
        <v>453</v>
      </c>
      <c r="C26" s="17" t="s">
        <v>225</v>
      </c>
      <c r="D26" s="18">
        <v>39.456527000000008</v>
      </c>
      <c r="E26" s="19">
        <v>45.722791000000001</v>
      </c>
      <c r="F26" s="19">
        <f t="shared" si="0"/>
        <v>2.8214447000000002</v>
      </c>
      <c r="G26" s="19">
        <v>0</v>
      </c>
      <c r="H26" s="19">
        <v>2.8214447000000002</v>
      </c>
      <c r="I26" s="20">
        <f t="shared" si="1"/>
        <v>0</v>
      </c>
      <c r="J26" s="21">
        <f t="shared" si="2"/>
        <v>6.1707621916606101E-2</v>
      </c>
      <c r="K26" s="4"/>
    </row>
    <row r="27" spans="1:11" x14ac:dyDescent="0.25">
      <c r="A27" s="15"/>
      <c r="B27" s="16">
        <v>454</v>
      </c>
      <c r="C27" s="17" t="s">
        <v>226</v>
      </c>
      <c r="D27" s="18">
        <v>6.961157</v>
      </c>
      <c r="E27" s="19">
        <v>10.130445999999999</v>
      </c>
      <c r="F27" s="19">
        <f t="shared" si="0"/>
        <v>0.53966429999999999</v>
      </c>
      <c r="G27" s="19">
        <v>0</v>
      </c>
      <c r="H27" s="19">
        <v>0.53966429999999999</v>
      </c>
      <c r="I27" s="20">
        <f t="shared" si="1"/>
        <v>0</v>
      </c>
      <c r="J27" s="21">
        <f t="shared" si="2"/>
        <v>5.3271524274449519E-2</v>
      </c>
      <c r="K27" s="4"/>
    </row>
    <row r="28" spans="1:11" x14ac:dyDescent="0.25">
      <c r="A28" s="15"/>
      <c r="B28" s="16">
        <v>455</v>
      </c>
      <c r="C28" s="17" t="s">
        <v>227</v>
      </c>
      <c r="D28" s="18">
        <v>20.942327999999989</v>
      </c>
      <c r="E28" s="19">
        <v>23.955468000000003</v>
      </c>
      <c r="F28" s="19">
        <f t="shared" si="0"/>
        <v>1.83638641</v>
      </c>
      <c r="G28" s="19">
        <v>0</v>
      </c>
      <c r="H28" s="19">
        <v>1.83638641</v>
      </c>
      <c r="I28" s="20">
        <f t="shared" si="1"/>
        <v>0</v>
      </c>
      <c r="J28" s="21">
        <f t="shared" si="2"/>
        <v>7.6658339966474448E-2</v>
      </c>
      <c r="K28" s="4"/>
    </row>
    <row r="29" spans="1:11" x14ac:dyDescent="0.25">
      <c r="A29" s="15"/>
      <c r="B29" s="16">
        <v>456</v>
      </c>
      <c r="C29" s="17" t="s">
        <v>228</v>
      </c>
      <c r="D29" s="18">
        <v>12.906862</v>
      </c>
      <c r="E29" s="19">
        <v>15.875197</v>
      </c>
      <c r="F29" s="19">
        <f t="shared" si="0"/>
        <v>1.0689393300000001</v>
      </c>
      <c r="G29" s="19">
        <v>0</v>
      </c>
      <c r="H29" s="19">
        <v>1.0689393300000001</v>
      </c>
      <c r="I29" s="20">
        <f t="shared" si="1"/>
        <v>0</v>
      </c>
      <c r="J29" s="21">
        <f t="shared" si="2"/>
        <v>6.7333925367981259E-2</v>
      </c>
      <c r="K29" s="4"/>
    </row>
    <row r="30" spans="1:11" x14ac:dyDescent="0.25">
      <c r="A30" s="15"/>
      <c r="B30" s="16">
        <v>457</v>
      </c>
      <c r="C30" s="17" t="s">
        <v>229</v>
      </c>
      <c r="D30" s="18">
        <v>64.126213000000007</v>
      </c>
      <c r="E30" s="19">
        <v>71.43032199999999</v>
      </c>
      <c r="F30" s="19">
        <f t="shared" si="0"/>
        <v>5.2652553999999974</v>
      </c>
      <c r="G30" s="19">
        <v>0</v>
      </c>
      <c r="H30" s="19">
        <v>5.2652553999999974</v>
      </c>
      <c r="I30" s="20">
        <f t="shared" si="1"/>
        <v>0</v>
      </c>
      <c r="J30" s="21">
        <f t="shared" si="2"/>
        <v>7.3711769071963557E-2</v>
      </c>
      <c r="K30" s="4"/>
    </row>
    <row r="31" spans="1:11" x14ac:dyDescent="0.25">
      <c r="A31" s="15"/>
      <c r="B31" s="16">
        <v>458</v>
      </c>
      <c r="C31" s="17" t="s">
        <v>230</v>
      </c>
      <c r="D31" s="18">
        <v>55.001525000000001</v>
      </c>
      <c r="E31" s="19">
        <v>65.080924999999993</v>
      </c>
      <c r="F31" s="19">
        <f t="shared" si="0"/>
        <v>4.3591077700000014</v>
      </c>
      <c r="G31" s="19">
        <v>0</v>
      </c>
      <c r="H31" s="19">
        <v>4.3591077700000014</v>
      </c>
      <c r="I31" s="20">
        <f t="shared" si="1"/>
        <v>0</v>
      </c>
      <c r="J31" s="21">
        <f t="shared" si="2"/>
        <v>6.6979806602318601E-2</v>
      </c>
      <c r="K31" s="4"/>
    </row>
    <row r="32" spans="1:11" x14ac:dyDescent="0.25">
      <c r="A32" s="15"/>
      <c r="B32" s="16">
        <v>459</v>
      </c>
      <c r="C32" s="17" t="s">
        <v>231</v>
      </c>
      <c r="D32" s="18">
        <v>32.24320800000001</v>
      </c>
      <c r="E32" s="19">
        <v>42.382379</v>
      </c>
      <c r="F32" s="19">
        <f t="shared" si="0"/>
        <v>3.0082341000000001</v>
      </c>
      <c r="G32" s="19">
        <v>0</v>
      </c>
      <c r="H32" s="19">
        <v>3.0082341000000001</v>
      </c>
      <c r="I32" s="20">
        <f t="shared" si="1"/>
        <v>0</v>
      </c>
      <c r="J32" s="21">
        <f t="shared" si="2"/>
        <v>7.0978415345679391E-2</v>
      </c>
      <c r="K32" s="4"/>
    </row>
    <row r="33" spans="1:11" x14ac:dyDescent="0.25">
      <c r="A33" s="15"/>
      <c r="B33" s="16">
        <v>460</v>
      </c>
      <c r="C33" s="17" t="s">
        <v>232</v>
      </c>
      <c r="D33" s="18">
        <v>21.663245</v>
      </c>
      <c r="E33" s="19">
        <v>24.153016000000004</v>
      </c>
      <c r="F33" s="19">
        <f t="shared" si="0"/>
        <v>2.0472706999999999</v>
      </c>
      <c r="G33" s="19">
        <v>0</v>
      </c>
      <c r="H33" s="19">
        <v>2.0472706999999999</v>
      </c>
      <c r="I33" s="20">
        <f t="shared" si="1"/>
        <v>0</v>
      </c>
      <c r="J33" s="21">
        <f t="shared" si="2"/>
        <v>8.4762528207657353E-2</v>
      </c>
      <c r="K33" s="4"/>
    </row>
    <row r="34" spans="1:11" x14ac:dyDescent="0.25">
      <c r="A34" s="15"/>
      <c r="B34" s="16">
        <v>461</v>
      </c>
      <c r="C34" s="17" t="s">
        <v>233</v>
      </c>
      <c r="D34" s="18">
        <v>14.421645</v>
      </c>
      <c r="E34" s="19">
        <v>16.019148999999999</v>
      </c>
      <c r="F34" s="19">
        <f t="shared" si="0"/>
        <v>1.5490921199999999</v>
      </c>
      <c r="G34" s="19">
        <v>0</v>
      </c>
      <c r="H34" s="19">
        <v>1.5490921199999999</v>
      </c>
      <c r="I34" s="20">
        <f t="shared" si="1"/>
        <v>0</v>
      </c>
      <c r="J34" s="21">
        <f t="shared" si="2"/>
        <v>9.6702522712036693E-2</v>
      </c>
      <c r="K34" s="4"/>
    </row>
    <row r="35" spans="1:11" x14ac:dyDescent="0.25">
      <c r="A35" s="15"/>
      <c r="B35" s="16">
        <v>462</v>
      </c>
      <c r="C35" s="17" t="s">
        <v>234</v>
      </c>
      <c r="D35" s="18">
        <v>25.228365999999994</v>
      </c>
      <c r="E35" s="19">
        <v>30.732301999999994</v>
      </c>
      <c r="F35" s="19">
        <f t="shared" si="0"/>
        <v>2.4565256999999998</v>
      </c>
      <c r="G35" s="19">
        <v>0</v>
      </c>
      <c r="H35" s="19">
        <v>2.4565256999999998</v>
      </c>
      <c r="I35" s="20">
        <f t="shared" si="1"/>
        <v>0</v>
      </c>
      <c r="J35" s="21">
        <f t="shared" si="2"/>
        <v>7.9933019661202087E-2</v>
      </c>
      <c r="K35" s="4"/>
    </row>
    <row r="36" spans="1:11" x14ac:dyDescent="0.25">
      <c r="A36" s="15"/>
      <c r="B36" s="16">
        <v>463</v>
      </c>
      <c r="C36" s="17" t="s">
        <v>235</v>
      </c>
      <c r="D36" s="18">
        <v>39.923223</v>
      </c>
      <c r="E36" s="19">
        <v>47.413093000000003</v>
      </c>
      <c r="F36" s="19">
        <f t="shared" si="0"/>
        <v>3.2472675199999999</v>
      </c>
      <c r="G36" s="19">
        <v>0</v>
      </c>
      <c r="H36" s="19">
        <v>3.2472675199999999</v>
      </c>
      <c r="I36" s="20">
        <f t="shared" si="1"/>
        <v>0</v>
      </c>
      <c r="J36" s="21">
        <f t="shared" si="2"/>
        <v>6.8488835351872099E-2</v>
      </c>
      <c r="K36" s="4"/>
    </row>
    <row r="37" spans="1:11" x14ac:dyDescent="0.25">
      <c r="A37" s="15"/>
      <c r="B37" s="16">
        <v>464</v>
      </c>
      <c r="C37" s="17" t="s">
        <v>236</v>
      </c>
      <c r="D37" s="18">
        <v>23.615918999999998</v>
      </c>
      <c r="E37" s="19">
        <v>31.224954</v>
      </c>
      <c r="F37" s="19">
        <f t="shared" si="0"/>
        <v>1.6242489499999995</v>
      </c>
      <c r="G37" s="19">
        <v>0</v>
      </c>
      <c r="H37" s="19">
        <v>1.6242489499999995</v>
      </c>
      <c r="I37" s="20">
        <f t="shared" si="1"/>
        <v>0</v>
      </c>
      <c r="J37" s="21">
        <f t="shared" si="2"/>
        <v>5.201765709566776E-2</v>
      </c>
      <c r="K37" s="4"/>
    </row>
    <row r="38" spans="1:11" ht="15.75" thickBot="1" x14ac:dyDescent="0.3">
      <c r="A38" s="39" t="s">
        <v>238</v>
      </c>
      <c r="B38" s="56"/>
      <c r="C38" s="41"/>
      <c r="D38" s="42">
        <v>78.38335699999999</v>
      </c>
      <c r="E38" s="43">
        <v>120.6468689999999</v>
      </c>
      <c r="F38" s="43">
        <f t="shared" si="0"/>
        <v>2.0223534599999997</v>
      </c>
      <c r="G38" s="43">
        <v>0</v>
      </c>
      <c r="H38" s="43">
        <v>2.0223534599999997</v>
      </c>
      <c r="I38" s="44">
        <f t="shared" si="1"/>
        <v>0</v>
      </c>
      <c r="J38" s="45">
        <f t="shared" si="2"/>
        <v>1.6762585525530723E-2</v>
      </c>
      <c r="K38" s="4"/>
    </row>
    <row r="39" spans="1:11" x14ac:dyDescent="0.25">
      <c r="D39" s="5"/>
      <c r="E39" s="5"/>
      <c r="F39" s="5"/>
      <c r="G39" s="5"/>
      <c r="H39" s="5"/>
      <c r="I39" s="4"/>
      <c r="J39" s="4"/>
      <c r="K3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opLeftCell="A18" workbookViewId="0">
      <selection activeCell="K18" sqref="K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30</v>
      </c>
      <c r="B1" s="47" t="s">
        <v>18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510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4256.864099999998</v>
      </c>
      <c r="I6" s="12">
        <v>4497.9435099999992</v>
      </c>
      <c r="J6" s="12">
        <v>318.02177302999985</v>
      </c>
      <c r="K6" s="12">
        <v>0</v>
      </c>
      <c r="L6" s="12">
        <v>318.02177302999985</v>
      </c>
      <c r="M6" s="13">
        <v>0</v>
      </c>
      <c r="N6" s="14">
        <v>7.0703816604846578E-2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4055.3989969999984</v>
      </c>
      <c r="I7" s="36">
        <f ca="1">SUM(I8:OFFSET(I6,MATCH("PROYECTOS",$A$8:$A$50,0),0))</f>
        <v>4113.8564269999979</v>
      </c>
      <c r="J7" s="36">
        <f ca="1">SUM(J8:OFFSET(J6,MATCH("PROYECTOS",$A$8:$A$50,0),0))</f>
        <v>317.03081830999997</v>
      </c>
      <c r="K7" s="36">
        <f ca="1">SUM(K8:OFFSET(K6,MATCH("PROYECTOS",$A$8:$A$50,0),0))</f>
        <v>0</v>
      </c>
      <c r="L7" s="36">
        <f ca="1">SUM(L8:OFFSET(L6,MATCH("PROYECTOS",$A$8:$A$50,0),0))</f>
        <v>317.03081830999997</v>
      </c>
      <c r="M7" s="37">
        <f ca="1">IFERROR(K7/I7,0)</f>
        <v>0</v>
      </c>
      <c r="N7" s="38">
        <f ca="1">IFERROR(SUM(K7,L7)/I7,0)</f>
        <v>7.7064142596048879E-2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42.829132000000001</v>
      </c>
      <c r="I8" s="19">
        <v>46.744255000000017</v>
      </c>
      <c r="J8" s="19">
        <f t="shared" ref="J8:J26" si="0">SUM(K8,L8)</f>
        <v>2.3987667500000001</v>
      </c>
      <c r="K8" s="19">
        <v>0</v>
      </c>
      <c r="L8" s="19">
        <v>2.3987667500000001</v>
      </c>
      <c r="M8" s="20">
        <f t="shared" ref="M8:M27" si="1">IFERROR(K8/I8,0)</f>
        <v>0</v>
      </c>
      <c r="N8" s="21">
        <f t="shared" ref="N8:N27" si="2">IFERROR(SUM(K8,L8)/I8,0)</f>
        <v>5.1316824923191076E-2</v>
      </c>
      <c r="O8" s="68">
        <v>3.2897841200000002</v>
      </c>
      <c r="P8" s="19">
        <v>16</v>
      </c>
      <c r="Q8" s="21">
        <f>IFERROR(P8/O8,0)</f>
        <v>4.8635410155727783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2.8594440000000003</v>
      </c>
      <c r="I9" s="19">
        <v>3.2576400000000008</v>
      </c>
      <c r="J9" s="19">
        <f t="shared" si="0"/>
        <v>0.11644594000000001</v>
      </c>
      <c r="K9" s="19">
        <v>0</v>
      </c>
      <c r="L9" s="19">
        <v>0.11644594000000001</v>
      </c>
      <c r="M9" s="20">
        <f t="shared" si="1"/>
        <v>0</v>
      </c>
      <c r="N9" s="21">
        <f t="shared" si="2"/>
        <v>3.5745490600557456E-2</v>
      </c>
      <c r="O9" s="68">
        <v>0.60041544999999985</v>
      </c>
      <c r="P9" s="19">
        <v>0</v>
      </c>
      <c r="Q9" s="21">
        <f t="shared" ref="Q9:Q26" si="3">IFERROR(P9/O9,0)</f>
        <v>0</v>
      </c>
    </row>
    <row r="10" spans="1:17" x14ac:dyDescent="0.25">
      <c r="A10" s="15"/>
      <c r="B10" s="17">
        <v>5003046</v>
      </c>
      <c r="C10" s="17" t="s">
        <v>518</v>
      </c>
      <c r="D10" s="66">
        <v>3000355</v>
      </c>
      <c r="E10" s="17" t="s">
        <v>511</v>
      </c>
      <c r="F10" s="67">
        <v>520</v>
      </c>
      <c r="G10" s="17" t="s">
        <v>536</v>
      </c>
      <c r="H10" s="18">
        <v>1551.2424169999997</v>
      </c>
      <c r="I10" s="19">
        <v>1551.0222569999999</v>
      </c>
      <c r="J10" s="19">
        <f t="shared" si="0"/>
        <v>116.24407389</v>
      </c>
      <c r="K10" s="19">
        <v>0</v>
      </c>
      <c r="L10" s="19">
        <v>116.24407389</v>
      </c>
      <c r="M10" s="20">
        <f t="shared" si="1"/>
        <v>0</v>
      </c>
      <c r="N10" s="21">
        <f t="shared" si="2"/>
        <v>7.494674777577999E-2</v>
      </c>
      <c r="O10" s="68">
        <v>126.77115807000007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5003048</v>
      </c>
      <c r="C11" s="17" t="s">
        <v>519</v>
      </c>
      <c r="D11" s="66">
        <v>3000355</v>
      </c>
      <c r="E11" s="17" t="s">
        <v>511</v>
      </c>
      <c r="F11" s="67">
        <v>36</v>
      </c>
      <c r="G11" s="17" t="s">
        <v>537</v>
      </c>
      <c r="H11" s="18">
        <v>8.2139959999999927</v>
      </c>
      <c r="I11" s="19">
        <v>13.916478999999999</v>
      </c>
      <c r="J11" s="19">
        <f t="shared" si="0"/>
        <v>0.47496590999999999</v>
      </c>
      <c r="K11" s="19">
        <v>0</v>
      </c>
      <c r="L11" s="19">
        <v>0.47496590999999999</v>
      </c>
      <c r="M11" s="20">
        <f t="shared" si="1"/>
        <v>0</v>
      </c>
      <c r="N11" s="21">
        <f t="shared" si="2"/>
        <v>3.4129747186770448E-2</v>
      </c>
      <c r="O11" s="68">
        <v>0.81194081000000007</v>
      </c>
      <c r="P11" s="19">
        <v>104</v>
      </c>
      <c r="Q11" s="21">
        <f t="shared" si="3"/>
        <v>128.08815460328935</v>
      </c>
    </row>
    <row r="12" spans="1:17" ht="25.5" x14ac:dyDescent="0.25">
      <c r="A12" s="15"/>
      <c r="B12" s="17">
        <v>5004156</v>
      </c>
      <c r="C12" s="17" t="s">
        <v>520</v>
      </c>
      <c r="D12" s="66">
        <v>3000355</v>
      </c>
      <c r="E12" s="17" t="s">
        <v>511</v>
      </c>
      <c r="F12" s="67">
        <v>520</v>
      </c>
      <c r="G12" s="17" t="s">
        <v>536</v>
      </c>
      <c r="H12" s="18">
        <v>472.24906299999958</v>
      </c>
      <c r="I12" s="19">
        <v>512.33218799999941</v>
      </c>
      <c r="J12" s="19">
        <f t="shared" si="0"/>
        <v>24.989856470000014</v>
      </c>
      <c r="K12" s="19">
        <v>0</v>
      </c>
      <c r="L12" s="19">
        <v>24.989856470000014</v>
      </c>
      <c r="M12" s="20">
        <f t="shared" si="1"/>
        <v>0</v>
      </c>
      <c r="N12" s="21">
        <f t="shared" si="2"/>
        <v>4.8776666887851372E-2</v>
      </c>
      <c r="O12" s="68">
        <v>42.246542679999941</v>
      </c>
      <c r="P12" s="19">
        <v>109</v>
      </c>
      <c r="Q12" s="21">
        <f t="shared" si="3"/>
        <v>2.5800927859500797</v>
      </c>
    </row>
    <row r="13" spans="1:17" ht="38.25" x14ac:dyDescent="0.25">
      <c r="A13" s="15"/>
      <c r="B13" s="17">
        <v>5004157</v>
      </c>
      <c r="C13" s="17" t="s">
        <v>521</v>
      </c>
      <c r="D13" s="66">
        <v>3000520</v>
      </c>
      <c r="E13" s="17" t="s">
        <v>514</v>
      </c>
      <c r="F13" s="67">
        <v>42</v>
      </c>
      <c r="G13" s="17" t="s">
        <v>538</v>
      </c>
      <c r="H13" s="18">
        <v>3.1826480000000008</v>
      </c>
      <c r="I13" s="19">
        <v>3.1826480000000008</v>
      </c>
      <c r="J13" s="19">
        <f t="shared" si="0"/>
        <v>1.5E-3</v>
      </c>
      <c r="K13" s="19">
        <v>0</v>
      </c>
      <c r="L13" s="19">
        <v>1.5E-3</v>
      </c>
      <c r="M13" s="20">
        <f t="shared" si="1"/>
        <v>0</v>
      </c>
      <c r="N13" s="21">
        <f t="shared" si="2"/>
        <v>4.713056549137698E-4</v>
      </c>
      <c r="O13" s="68">
        <v>0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5004158</v>
      </c>
      <c r="C14" s="17" t="s">
        <v>522</v>
      </c>
      <c r="D14" s="66">
        <v>3000520</v>
      </c>
      <c r="E14" s="17" t="s">
        <v>514</v>
      </c>
      <c r="F14" s="67">
        <v>447</v>
      </c>
      <c r="G14" s="17" t="s">
        <v>539</v>
      </c>
      <c r="H14" s="18">
        <v>6.8417280000000007</v>
      </c>
      <c r="I14" s="19">
        <v>6.8417280000000007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5004159</v>
      </c>
      <c r="C15" s="17" t="s">
        <v>523</v>
      </c>
      <c r="D15" s="66">
        <v>3000520</v>
      </c>
      <c r="E15" s="17" t="s">
        <v>514</v>
      </c>
      <c r="F15" s="67">
        <v>447</v>
      </c>
      <c r="G15" s="17" t="s">
        <v>539</v>
      </c>
      <c r="H15" s="18">
        <v>37.07466500000001</v>
      </c>
      <c r="I15" s="19">
        <v>36.924665000000005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5004163</v>
      </c>
      <c r="C16" s="17" t="s">
        <v>524</v>
      </c>
      <c r="D16" s="66">
        <v>3000659</v>
      </c>
      <c r="E16" s="17" t="s">
        <v>515</v>
      </c>
      <c r="F16" s="67">
        <v>42</v>
      </c>
      <c r="G16" s="17" t="s">
        <v>538</v>
      </c>
      <c r="H16" s="18">
        <v>3.1824460000000006</v>
      </c>
      <c r="I16" s="19">
        <v>3.1824460000000006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5004164</v>
      </c>
      <c r="C17" s="17" t="s">
        <v>525</v>
      </c>
      <c r="D17" s="66">
        <v>3000659</v>
      </c>
      <c r="E17" s="17" t="s">
        <v>515</v>
      </c>
      <c r="F17" s="67">
        <v>575</v>
      </c>
      <c r="G17" s="17" t="s">
        <v>540</v>
      </c>
      <c r="H17" s="18">
        <v>6.9245099999999988</v>
      </c>
      <c r="I17" s="19">
        <v>6.9245099999999988</v>
      </c>
      <c r="J17" s="19">
        <f t="shared" si="0"/>
        <v>9.5300000000000003E-3</v>
      </c>
      <c r="K17" s="19">
        <v>0</v>
      </c>
      <c r="L17" s="19">
        <v>9.5300000000000003E-3</v>
      </c>
      <c r="M17" s="20">
        <f t="shared" si="1"/>
        <v>0</v>
      </c>
      <c r="N17" s="21">
        <f t="shared" si="2"/>
        <v>1.3762706675273777E-3</v>
      </c>
      <c r="O17" s="68">
        <v>7.7010000000000002E-4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5004165</v>
      </c>
      <c r="C18" s="17" t="s">
        <v>526</v>
      </c>
      <c r="D18" s="66">
        <v>3000356</v>
      </c>
      <c r="E18" s="17" t="s">
        <v>512</v>
      </c>
      <c r="F18" s="67">
        <v>524</v>
      </c>
      <c r="G18" s="17" t="s">
        <v>541</v>
      </c>
      <c r="H18" s="18">
        <v>5.118929999999998</v>
      </c>
      <c r="I18" s="19">
        <v>5.2975279999999998</v>
      </c>
      <c r="J18" s="19">
        <f t="shared" si="0"/>
        <v>0.21698987000000003</v>
      </c>
      <c r="K18" s="19">
        <v>0</v>
      </c>
      <c r="L18" s="19">
        <v>0.21698987000000003</v>
      </c>
      <c r="M18" s="20">
        <f t="shared" si="1"/>
        <v>0</v>
      </c>
      <c r="N18" s="21">
        <f t="shared" si="2"/>
        <v>4.096058954289624E-2</v>
      </c>
      <c r="O18" s="68">
        <v>0.16906259000000001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5004166</v>
      </c>
      <c r="C19" s="17" t="s">
        <v>527</v>
      </c>
      <c r="D19" s="66">
        <v>3000356</v>
      </c>
      <c r="E19" s="17" t="s">
        <v>512</v>
      </c>
      <c r="F19" s="67">
        <v>86</v>
      </c>
      <c r="G19" s="17" t="s">
        <v>504</v>
      </c>
      <c r="H19" s="18">
        <v>21.555016000000006</v>
      </c>
      <c r="I19" s="19">
        <v>21.985135000000007</v>
      </c>
      <c r="J19" s="19">
        <f t="shared" si="0"/>
        <v>1.7550906399999999</v>
      </c>
      <c r="K19" s="19">
        <v>0</v>
      </c>
      <c r="L19" s="19">
        <v>1.7550906399999999</v>
      </c>
      <c r="M19" s="20">
        <f t="shared" si="1"/>
        <v>0</v>
      </c>
      <c r="N19" s="21">
        <f t="shared" si="2"/>
        <v>7.9830787484361565E-2</v>
      </c>
      <c r="O19" s="68">
        <v>2.11882539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5004167</v>
      </c>
      <c r="C20" s="17" t="s">
        <v>528</v>
      </c>
      <c r="D20" s="66">
        <v>3000356</v>
      </c>
      <c r="E20" s="17" t="s">
        <v>512</v>
      </c>
      <c r="F20" s="67">
        <v>1</v>
      </c>
      <c r="G20" s="17" t="s">
        <v>535</v>
      </c>
      <c r="H20" s="18">
        <v>34.224224000000007</v>
      </c>
      <c r="I20" s="19">
        <v>22.526679000000005</v>
      </c>
      <c r="J20" s="19">
        <f t="shared" si="0"/>
        <v>1.37990616</v>
      </c>
      <c r="K20" s="19">
        <v>0</v>
      </c>
      <c r="L20" s="19">
        <v>1.37990616</v>
      </c>
      <c r="M20" s="20">
        <f t="shared" si="1"/>
        <v>0</v>
      </c>
      <c r="N20" s="21">
        <f t="shared" si="2"/>
        <v>6.1256528758633251E-2</v>
      </c>
      <c r="O20" s="68">
        <v>1.5529679700000005</v>
      </c>
      <c r="P20" s="19">
        <v>31</v>
      </c>
      <c r="Q20" s="21">
        <f t="shared" si="3"/>
        <v>19.961776803419834</v>
      </c>
    </row>
    <row r="21" spans="1:17" ht="38.25" x14ac:dyDescent="0.25">
      <c r="A21" s="15"/>
      <c r="B21" s="17">
        <v>5004168</v>
      </c>
      <c r="C21" s="17" t="s">
        <v>529</v>
      </c>
      <c r="D21" s="66">
        <v>3000356</v>
      </c>
      <c r="E21" s="17" t="s">
        <v>512</v>
      </c>
      <c r="F21" s="67">
        <v>447</v>
      </c>
      <c r="G21" s="17" t="s">
        <v>539</v>
      </c>
      <c r="H21" s="18">
        <v>5.743595</v>
      </c>
      <c r="I21" s="19">
        <v>5.743595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5.5271199999999993E-2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5004186</v>
      </c>
      <c r="C22" s="17" t="s">
        <v>530</v>
      </c>
      <c r="D22" s="66">
        <v>3000520</v>
      </c>
      <c r="E22" s="17" t="s">
        <v>514</v>
      </c>
      <c r="F22" s="67">
        <v>447</v>
      </c>
      <c r="G22" s="17" t="s">
        <v>539</v>
      </c>
      <c r="H22" s="18">
        <v>34.267841000000004</v>
      </c>
      <c r="I22" s="19">
        <v>34.41784100000001</v>
      </c>
      <c r="J22" s="19">
        <f t="shared" si="0"/>
        <v>6.5000000000000002E-2</v>
      </c>
      <c r="K22" s="19">
        <v>0</v>
      </c>
      <c r="L22" s="19">
        <v>6.5000000000000002E-2</v>
      </c>
      <c r="M22" s="20">
        <f t="shared" si="1"/>
        <v>0</v>
      </c>
      <c r="N22" s="21">
        <f t="shared" si="2"/>
        <v>1.8885554151987622E-3</v>
      </c>
      <c r="O22" s="68">
        <v>0.44962499999999994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5004964</v>
      </c>
      <c r="C23" s="17" t="s">
        <v>531</v>
      </c>
      <c r="D23" s="66">
        <v>3000355</v>
      </c>
      <c r="E23" s="17" t="s">
        <v>511</v>
      </c>
      <c r="F23" s="67">
        <v>421</v>
      </c>
      <c r="G23" s="17" t="s">
        <v>542</v>
      </c>
      <c r="H23" s="18">
        <v>29.203992999999993</v>
      </c>
      <c r="I23" s="19">
        <v>48.871484000000031</v>
      </c>
      <c r="J23" s="19">
        <f t="shared" si="0"/>
        <v>0.31009449</v>
      </c>
      <c r="K23" s="19">
        <v>0</v>
      </c>
      <c r="L23" s="19">
        <v>0.31009449</v>
      </c>
      <c r="M23" s="20">
        <f t="shared" si="1"/>
        <v>0</v>
      </c>
      <c r="N23" s="21">
        <f t="shared" si="2"/>
        <v>6.3451007544604093E-3</v>
      </c>
      <c r="O23" s="68">
        <v>0.71350420000000014</v>
      </c>
      <c r="P23" s="19">
        <v>2</v>
      </c>
      <c r="Q23" s="21">
        <f t="shared" si="3"/>
        <v>2.8030668915473793</v>
      </c>
    </row>
    <row r="24" spans="1:17" ht="38.25" x14ac:dyDescent="0.25">
      <c r="A24" s="15"/>
      <c r="B24" s="17">
        <v>5004965</v>
      </c>
      <c r="C24" s="17" t="s">
        <v>532</v>
      </c>
      <c r="D24" s="66">
        <v>3000422</v>
      </c>
      <c r="E24" s="17" t="s">
        <v>513</v>
      </c>
      <c r="F24" s="67">
        <v>82</v>
      </c>
      <c r="G24" s="17" t="s">
        <v>543</v>
      </c>
      <c r="H24" s="18">
        <v>5.3245219999999991</v>
      </c>
      <c r="I24" s="19">
        <v>5.2569619999999997</v>
      </c>
      <c r="J24" s="19">
        <f t="shared" si="0"/>
        <v>0</v>
      </c>
      <c r="K24" s="19">
        <v>0</v>
      </c>
      <c r="L24" s="19">
        <v>0</v>
      </c>
      <c r="M24" s="20">
        <f t="shared" si="1"/>
        <v>0</v>
      </c>
      <c r="N24" s="21">
        <f t="shared" si="2"/>
        <v>0</v>
      </c>
      <c r="O24" s="68">
        <v>2.2063390000000002E-2</v>
      </c>
      <c r="P24" s="19">
        <v>0</v>
      </c>
      <c r="Q24" s="21">
        <f t="shared" si="3"/>
        <v>0</v>
      </c>
    </row>
    <row r="25" spans="1:17" ht="38.25" x14ac:dyDescent="0.25">
      <c r="A25" s="15"/>
      <c r="B25" s="17">
        <v>5004966</v>
      </c>
      <c r="C25" s="17" t="s">
        <v>533</v>
      </c>
      <c r="D25" s="66">
        <v>3000422</v>
      </c>
      <c r="E25" s="17" t="s">
        <v>513</v>
      </c>
      <c r="F25" s="67">
        <v>82</v>
      </c>
      <c r="G25" s="17" t="s">
        <v>543</v>
      </c>
      <c r="H25" s="18">
        <v>1777.0174189999998</v>
      </c>
      <c r="I25" s="19">
        <v>1777.0849789999997</v>
      </c>
      <c r="J25" s="19">
        <f t="shared" si="0"/>
        <v>169.06859818999999</v>
      </c>
      <c r="K25" s="19">
        <v>0</v>
      </c>
      <c r="L25" s="19">
        <v>169.06859818999999</v>
      </c>
      <c r="M25" s="20">
        <f t="shared" si="1"/>
        <v>0</v>
      </c>
      <c r="N25" s="21">
        <f t="shared" si="2"/>
        <v>9.5138161758104661E-2</v>
      </c>
      <c r="O25" s="68">
        <v>153.54263483999998</v>
      </c>
      <c r="P25" s="19">
        <v>0</v>
      </c>
      <c r="Q25" s="21">
        <f t="shared" si="3"/>
        <v>0</v>
      </c>
    </row>
    <row r="26" spans="1:17" ht="38.25" x14ac:dyDescent="0.25">
      <c r="A26" s="15"/>
      <c r="B26" s="17">
        <v>5004967</v>
      </c>
      <c r="C26" s="17" t="s">
        <v>534</v>
      </c>
      <c r="D26" s="66">
        <v>3000659</v>
      </c>
      <c r="E26" s="17" t="s">
        <v>515</v>
      </c>
      <c r="F26" s="67">
        <v>421</v>
      </c>
      <c r="G26" s="17" t="s">
        <v>542</v>
      </c>
      <c r="H26" s="18">
        <v>8.3434080000000002</v>
      </c>
      <c r="I26" s="19">
        <v>8.3434080000000002</v>
      </c>
      <c r="J26" s="19">
        <f t="shared" si="0"/>
        <v>0</v>
      </c>
      <c r="K26" s="19">
        <v>0</v>
      </c>
      <c r="L26" s="19">
        <v>0</v>
      </c>
      <c r="M26" s="20">
        <f t="shared" si="1"/>
        <v>0</v>
      </c>
      <c r="N26" s="21">
        <f t="shared" si="2"/>
        <v>0</v>
      </c>
      <c r="O26" s="68">
        <v>1.4035000000000001E-2</v>
      </c>
      <c r="P26" s="19">
        <v>0</v>
      </c>
      <c r="Q26" s="21">
        <f t="shared" si="3"/>
        <v>0</v>
      </c>
    </row>
    <row r="27" spans="1:17" ht="15.75" thickBot="1" x14ac:dyDescent="0.3">
      <c r="A27" s="39" t="s">
        <v>299</v>
      </c>
      <c r="B27" s="41"/>
      <c r="C27" s="41"/>
      <c r="D27" s="63"/>
      <c r="E27" s="41"/>
      <c r="F27" s="64"/>
      <c r="G27" s="41"/>
      <c r="H27" s="42">
        <f ca="1">OFFSET(H27,-MATCH("PROYECTOS",$A$8:$A$50,0)-1,0)-(OFFSET(H27,-MATCH("PROYECTOS",$A$8:$A$50,0),0))</f>
        <v>201.46510299999954</v>
      </c>
      <c r="I27" s="43">
        <f t="shared" ref="I27:L27" ca="1" si="4">OFFSET(I27,-MATCH("PROYECTOS",$A$8:$A$50,0)-1,0)-(OFFSET(I27,-MATCH("PROYECTOS",$A$8:$A$50,0),0))</f>
        <v>384.08708300000126</v>
      </c>
      <c r="J27" s="43">
        <f t="shared" ca="1" si="4"/>
        <v>0.99095471999987694</v>
      </c>
      <c r="K27" s="43">
        <f t="shared" ca="1" si="4"/>
        <v>0</v>
      </c>
      <c r="L27" s="43">
        <f t="shared" ca="1" si="4"/>
        <v>0.99095471999987694</v>
      </c>
      <c r="M27" s="44">
        <f t="shared" ca="1" si="1"/>
        <v>0</v>
      </c>
      <c r="N27" s="45">
        <f t="shared" ca="1" si="2"/>
        <v>2.5800261551619887E-3</v>
      </c>
      <c r="O27" s="65"/>
      <c r="P27" s="43"/>
      <c r="Q2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128</v>
      </c>
      <c r="B1" s="49" t="s">
        <v>86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1932</v>
      </c>
      <c r="L2" s="70" t="s">
        <v>1945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55.431047999999997</v>
      </c>
      <c r="E6" s="12">
        <f ca="1">SUM(E7:OFFSET(E7,50,0))</f>
        <v>55.67416399999999</v>
      </c>
      <c r="F6" s="12">
        <f ca="1">SUM(F7:OFFSET(F7,50,0))</f>
        <v>2.3586716700000001</v>
      </c>
      <c r="G6" s="12">
        <f ca="1">SUM(G7:OFFSET(G7,50,0))</f>
        <v>0</v>
      </c>
      <c r="H6" s="12">
        <f ca="1">SUM(H7:OFFSET(H7,50,0))</f>
        <v>2.3586716700000001</v>
      </c>
      <c r="I6" s="13">
        <f ca="1">IFERROR(G6/E6,0)</f>
        <v>0</v>
      </c>
      <c r="J6" s="14">
        <f ca="1">IFERROR(SUM(G6,H6)/E6,0)</f>
        <v>4.2365641449057065E-2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</v>
      </c>
      <c r="E7" s="19">
        <v>5.721699999999999E-2</v>
      </c>
      <c r="F7" s="19">
        <f t="shared" ref="F7:F19" si="0">SUM(G7,H7)</f>
        <v>0</v>
      </c>
      <c r="G7" s="19">
        <v>0</v>
      </c>
      <c r="H7" s="19">
        <v>0</v>
      </c>
      <c r="I7" s="20">
        <f t="shared" ref="I7:I19" si="1">IFERROR(G7/E7,0)</f>
        <v>0</v>
      </c>
      <c r="J7" s="21">
        <f t="shared" ref="J7:J19" si="2">IFERROR(SUM(G7,H7)/E7,0)</f>
        <v>0</v>
      </c>
      <c r="K7" s="4"/>
      <c r="L7" t="s">
        <v>259</v>
      </c>
      <c r="M7" s="5">
        <v>0.1046175</v>
      </c>
      <c r="N7" s="69">
        <v>0.14146484929617462</v>
      </c>
    </row>
    <row r="8" spans="1:14" x14ac:dyDescent="0.25">
      <c r="A8" s="15"/>
      <c r="B8" s="53">
        <v>4</v>
      </c>
      <c r="C8" s="17" t="s">
        <v>258</v>
      </c>
      <c r="D8" s="18">
        <v>3.5416110000000001</v>
      </c>
      <c r="E8" s="19">
        <v>3.5988280000000001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269</v>
      </c>
      <c r="M8" s="5">
        <v>2.0485166700000002</v>
      </c>
      <c r="N8" s="69">
        <v>4.9617673804803891E-2</v>
      </c>
    </row>
    <row r="9" spans="1:14" x14ac:dyDescent="0.25">
      <c r="A9" s="15"/>
      <c r="B9" s="53">
        <v>5</v>
      </c>
      <c r="C9" s="17" t="s">
        <v>259</v>
      </c>
      <c r="D9" s="18">
        <v>0.73952999999999991</v>
      </c>
      <c r="E9" s="19">
        <v>0.73952999999999991</v>
      </c>
      <c r="F9" s="19">
        <f t="shared" si="0"/>
        <v>0.1046175</v>
      </c>
      <c r="G9" s="19">
        <v>0</v>
      </c>
      <c r="H9" s="19">
        <v>0.1046175</v>
      </c>
      <c r="I9" s="20">
        <f t="shared" si="1"/>
        <v>0</v>
      </c>
      <c r="J9" s="21">
        <f t="shared" si="2"/>
        <v>0.14146484929617462</v>
      </c>
      <c r="K9" s="4"/>
      <c r="L9" t="s">
        <v>262</v>
      </c>
      <c r="M9" s="5">
        <v>0.20553750000000001</v>
      </c>
      <c r="N9" s="69">
        <v>4.7188849759518529E-2</v>
      </c>
    </row>
    <row r="10" spans="1:14" x14ac:dyDescent="0.25">
      <c r="A10" s="15"/>
      <c r="B10" s="53">
        <v>7</v>
      </c>
      <c r="C10" s="17" t="s">
        <v>261</v>
      </c>
      <c r="D10" s="18">
        <v>4.4787739999999996</v>
      </c>
      <c r="E10" s="19">
        <v>4.4787739999999996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256</v>
      </c>
      <c r="M10" s="5">
        <v>0</v>
      </c>
      <c r="N10" s="69">
        <v>0</v>
      </c>
    </row>
    <row r="11" spans="1:14" x14ac:dyDescent="0.25">
      <c r="A11" s="15"/>
      <c r="B11" s="53">
        <v>8</v>
      </c>
      <c r="C11" s="17" t="s">
        <v>262</v>
      </c>
      <c r="D11" s="18">
        <v>4.3556369999999998</v>
      </c>
      <c r="E11" s="19">
        <v>4.3556369999999998</v>
      </c>
      <c r="F11" s="19">
        <f t="shared" si="0"/>
        <v>0.20553750000000001</v>
      </c>
      <c r="G11" s="19">
        <v>0</v>
      </c>
      <c r="H11" s="19">
        <v>0.20553750000000001</v>
      </c>
      <c r="I11" s="20">
        <f t="shared" si="1"/>
        <v>0</v>
      </c>
      <c r="J11" s="21">
        <f t="shared" si="2"/>
        <v>4.7188849759518529E-2</v>
      </c>
      <c r="K11" s="4"/>
      <c r="L11" t="s">
        <v>258</v>
      </c>
      <c r="M11" s="5">
        <v>0</v>
      </c>
      <c r="N11" s="69">
        <v>0</v>
      </c>
    </row>
    <row r="12" spans="1:14" x14ac:dyDescent="0.25">
      <c r="A12" s="15"/>
      <c r="B12" s="53">
        <v>11</v>
      </c>
      <c r="C12" s="17" t="s">
        <v>265</v>
      </c>
      <c r="D12" s="18">
        <v>0</v>
      </c>
      <c r="E12" s="19">
        <v>3.6815999999999995E-2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261</v>
      </c>
      <c r="M12" s="5">
        <v>0</v>
      </c>
      <c r="N12" s="69">
        <v>0</v>
      </c>
    </row>
    <row r="13" spans="1:14" x14ac:dyDescent="0.25">
      <c r="A13" s="15"/>
      <c r="B13" s="53">
        <v>13</v>
      </c>
      <c r="C13" s="17" t="s">
        <v>267</v>
      </c>
      <c r="D13" s="18">
        <v>0.61341699999999999</v>
      </c>
      <c r="E13" s="19">
        <v>0.61341699999999999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265</v>
      </c>
      <c r="M13" s="5">
        <v>0</v>
      </c>
      <c r="N13" s="69">
        <v>0</v>
      </c>
    </row>
    <row r="14" spans="1:14" x14ac:dyDescent="0.25">
      <c r="A14" s="15"/>
      <c r="B14" s="53">
        <v>15</v>
      </c>
      <c r="C14" s="17" t="s">
        <v>269</v>
      </c>
      <c r="D14" s="18">
        <v>41.496406999999998</v>
      </c>
      <c r="E14" s="19">
        <v>41.286028000000002</v>
      </c>
      <c r="F14" s="19">
        <f t="shared" si="0"/>
        <v>2.0485166700000002</v>
      </c>
      <c r="G14" s="19">
        <v>0</v>
      </c>
      <c r="H14" s="19">
        <v>2.0485166700000002</v>
      </c>
      <c r="I14" s="20">
        <f t="shared" si="1"/>
        <v>0</v>
      </c>
      <c r="J14" s="21">
        <f t="shared" si="2"/>
        <v>4.9617673804803891E-2</v>
      </c>
      <c r="K14" s="4"/>
      <c r="L14" t="s">
        <v>267</v>
      </c>
      <c r="M14" s="5">
        <v>0</v>
      </c>
      <c r="N14" s="69">
        <v>0</v>
      </c>
    </row>
    <row r="15" spans="1:14" x14ac:dyDescent="0.25">
      <c r="A15" s="15"/>
      <c r="B15" s="53">
        <v>16</v>
      </c>
      <c r="C15" s="17" t="s">
        <v>270</v>
      </c>
      <c r="D15" s="18">
        <v>0</v>
      </c>
      <c r="E15" s="19">
        <v>5.9129000000000001E-2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270</v>
      </c>
      <c r="M15" s="5">
        <v>0</v>
      </c>
      <c r="N15" s="69">
        <v>0</v>
      </c>
    </row>
    <row r="16" spans="1:14" x14ac:dyDescent="0.25">
      <c r="A16" s="15"/>
      <c r="B16" s="53">
        <v>17</v>
      </c>
      <c r="C16" s="17" t="s">
        <v>271</v>
      </c>
      <c r="D16" s="18">
        <v>0</v>
      </c>
      <c r="E16" s="19">
        <v>3.8636000000000004E-2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271</v>
      </c>
      <c r="M16" s="5">
        <v>0</v>
      </c>
      <c r="N16" s="69">
        <v>0</v>
      </c>
    </row>
    <row r="17" spans="1:14" x14ac:dyDescent="0.25">
      <c r="A17" s="15"/>
      <c r="B17" s="53">
        <v>20</v>
      </c>
      <c r="C17" s="17" t="s">
        <v>274</v>
      </c>
      <c r="D17" s="18">
        <v>0.20567200000000002</v>
      </c>
      <c r="E17" s="19">
        <v>0.20567200000000002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274</v>
      </c>
      <c r="M17" s="5">
        <v>0</v>
      </c>
      <c r="N17" s="69">
        <v>0</v>
      </c>
    </row>
    <row r="18" spans="1:14" x14ac:dyDescent="0.25">
      <c r="A18" s="15"/>
      <c r="B18" s="53">
        <v>21</v>
      </c>
      <c r="C18" s="17" t="s">
        <v>275</v>
      </c>
      <c r="D18" s="18">
        <v>0</v>
      </c>
      <c r="E18" s="19">
        <v>5.2080000000000001E-2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275</v>
      </c>
      <c r="M18" s="5">
        <v>0</v>
      </c>
      <c r="N18" s="69">
        <v>0</v>
      </c>
    </row>
    <row r="19" spans="1:14" ht="15.75" thickBot="1" x14ac:dyDescent="0.3">
      <c r="A19" s="22"/>
      <c r="B19" s="54">
        <v>22</v>
      </c>
      <c r="C19" s="24" t="s">
        <v>276</v>
      </c>
      <c r="D19" s="25">
        <v>0</v>
      </c>
      <c r="E19" s="26">
        <v>0.15240000000000001</v>
      </c>
      <c r="F19" s="26">
        <f t="shared" si="0"/>
        <v>0</v>
      </c>
      <c r="G19" s="26">
        <v>0</v>
      </c>
      <c r="H19" s="26">
        <v>0</v>
      </c>
      <c r="I19" s="27">
        <f t="shared" si="1"/>
        <v>0</v>
      </c>
      <c r="J19" s="28">
        <f t="shared" si="2"/>
        <v>0</v>
      </c>
      <c r="K19" s="4"/>
      <c r="L19" t="s">
        <v>276</v>
      </c>
      <c r="M19" s="5">
        <v>0</v>
      </c>
      <c r="N19" s="69">
        <v>0</v>
      </c>
    </row>
    <row r="20" spans="1:14" x14ac:dyDescent="0.25">
      <c r="M20" s="5"/>
      <c r="N20" s="69"/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8" width="0" hidden="1" customWidth="1"/>
  </cols>
  <sheetData>
    <row r="1" spans="1:11" ht="15.75" x14ac:dyDescent="0.25">
      <c r="A1" s="48">
        <v>128</v>
      </c>
      <c r="B1" s="47" t="s">
        <v>86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1933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55.431047999999997</v>
      </c>
      <c r="E6" s="12">
        <v>55.67416399999999</v>
      </c>
      <c r="F6" s="12">
        <v>2.3586716700000001</v>
      </c>
      <c r="G6" s="12">
        <v>0</v>
      </c>
      <c r="H6" s="12">
        <v>2.3586716700000001</v>
      </c>
      <c r="I6" s="13">
        <v>0</v>
      </c>
      <c r="J6" s="14">
        <v>4.2365641449057065E-2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55.431047999999997</v>
      </c>
      <c r="E7" s="36">
        <f ca="1">SUM(E8:OFFSET(E6,MATCH("PROYECTOS",$A$8:$A$50,0),0))</f>
        <v>55.554164000000007</v>
      </c>
      <c r="F7" s="36">
        <f ca="1">SUM(F8:OFFSET(F6,MATCH("PROYECTOS",$A$8:$A$50,0),0))</f>
        <v>2.3586716699999997</v>
      </c>
      <c r="G7" s="36">
        <f ca="1">SUM(G8:OFFSET(G6,MATCH("PROYECTOS",$A$8:$A$50,0),0))</f>
        <v>0</v>
      </c>
      <c r="H7" s="36">
        <f ca="1">SUM(H8:OFFSET(H6,MATCH("PROYECTOS",$A$8:$A$50,0),0))</f>
        <v>2.3586716699999997</v>
      </c>
      <c r="I7" s="37">
        <f ca="1">IFERROR(G7/E7,0)</f>
        <v>0</v>
      </c>
      <c r="J7" s="38">
        <f ca="1">IFERROR(SUM(G7,H7)/E7,0)</f>
        <v>4.2457153526781526E-2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3.1485819999999998</v>
      </c>
      <c r="E8" s="19">
        <v>3.1809820000000002</v>
      </c>
      <c r="F8" s="19">
        <f t="shared" ref="F8:F10" si="0">SUM(G8,H8)</f>
        <v>5.0500679999999999E-2</v>
      </c>
      <c r="G8" s="19">
        <v>0</v>
      </c>
      <c r="H8" s="19">
        <v>5.0500679999999999E-2</v>
      </c>
      <c r="I8" s="20">
        <f t="shared" ref="I8:I11" si="1">IFERROR(G8/E8,0)</f>
        <v>0</v>
      </c>
      <c r="J8" s="21">
        <f t="shared" ref="J8:J11" si="2">IFERROR(SUM(G8,H8)/E8,0)</f>
        <v>1.5875814449751679E-2</v>
      </c>
      <c r="K8" s="4"/>
    </row>
    <row r="9" spans="1:11" x14ac:dyDescent="0.25">
      <c r="A9" s="15"/>
      <c r="B9" s="17">
        <v>3000678</v>
      </c>
      <c r="C9" s="17" t="s">
        <v>1935</v>
      </c>
      <c r="D9" s="18">
        <v>2.1480070000000002</v>
      </c>
      <c r="E9" s="19">
        <v>2.2387230000000002</v>
      </c>
      <c r="F9" s="19">
        <f t="shared" si="0"/>
        <v>2.0579880000000002E-2</v>
      </c>
      <c r="G9" s="19">
        <v>0</v>
      </c>
      <c r="H9" s="19">
        <v>2.0579880000000002E-2</v>
      </c>
      <c r="I9" s="20">
        <f t="shared" si="1"/>
        <v>0</v>
      </c>
      <c r="J9" s="21">
        <f t="shared" si="2"/>
        <v>9.1926870809832216E-3</v>
      </c>
      <c r="K9" s="4"/>
    </row>
    <row r="10" spans="1:11" ht="25.5" x14ac:dyDescent="0.25">
      <c r="A10" s="15"/>
      <c r="B10" s="17">
        <v>3000679</v>
      </c>
      <c r="C10" s="17" t="s">
        <v>1936</v>
      </c>
      <c r="D10" s="18">
        <v>50.134459</v>
      </c>
      <c r="E10" s="19">
        <v>50.134459000000007</v>
      </c>
      <c r="F10" s="19">
        <f t="shared" si="0"/>
        <v>2.2875911099999997</v>
      </c>
      <c r="G10" s="19">
        <v>0</v>
      </c>
      <c r="H10" s="19">
        <v>2.2875911099999997</v>
      </c>
      <c r="I10" s="20">
        <f t="shared" si="1"/>
        <v>0</v>
      </c>
      <c r="J10" s="21">
        <f t="shared" si="2"/>
        <v>4.5629117290365083E-2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0.11999999999998323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1946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1.5875814449751679E-2</v>
      </c>
    </row>
    <row r="18" spans="1:4" x14ac:dyDescent="0.25">
      <c r="A18" s="15"/>
      <c r="B18" s="17">
        <v>3000678</v>
      </c>
      <c r="C18" s="17" t="s">
        <v>1935</v>
      </c>
      <c r="D18" s="21">
        <v>9.1926870809832216E-3</v>
      </c>
    </row>
    <row r="19" spans="1:4" ht="26.25" thickBot="1" x14ac:dyDescent="0.3">
      <c r="A19" s="22"/>
      <c r="B19" s="24">
        <v>3000679</v>
      </c>
      <c r="C19" s="24" t="s">
        <v>1936</v>
      </c>
      <c r="D19" s="28">
        <v>4.5629117290365083E-2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128</v>
      </c>
      <c r="B1" s="47" t="s">
        <v>86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1934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55.431047999999997</v>
      </c>
      <c r="I6" s="12">
        <v>55.67416399999999</v>
      </c>
      <c r="J6" s="12">
        <v>2.3586716700000001</v>
      </c>
      <c r="K6" s="12">
        <v>0</v>
      </c>
      <c r="L6" s="12">
        <v>2.3586716700000001</v>
      </c>
      <c r="M6" s="13">
        <v>0</v>
      </c>
      <c r="N6" s="14">
        <v>4.2365641449057065E-2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55.431048000000004</v>
      </c>
      <c r="I7" s="36">
        <f ca="1">SUM(I8:OFFSET(I6,MATCH("PROYECTOS",$A$8:$A$50,0),0))</f>
        <v>55.554164</v>
      </c>
      <c r="J7" s="36">
        <f ca="1">SUM(J8:OFFSET(J6,MATCH("PROYECTOS",$A$8:$A$50,0),0))</f>
        <v>2.3586716700000001</v>
      </c>
      <c r="K7" s="36">
        <f ca="1">SUM(K8:OFFSET(K6,MATCH("PROYECTOS",$A$8:$A$50,0),0))</f>
        <v>0</v>
      </c>
      <c r="L7" s="36">
        <f ca="1">SUM(L8:OFFSET(L6,MATCH("PROYECTOS",$A$8:$A$50,0),0))</f>
        <v>2.3586716700000001</v>
      </c>
      <c r="M7" s="37">
        <f ca="1">IFERROR(K7/I7,0)</f>
        <v>0</v>
      </c>
      <c r="N7" s="38">
        <f ca="1">IFERROR(SUM(K7,L7)/I7,0)</f>
        <v>4.2457153526781539E-2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0.8</v>
      </c>
      <c r="I8" s="19">
        <v>0.8</v>
      </c>
      <c r="J8" s="19">
        <f t="shared" ref="J8:J16" si="0">SUM(K8,L8)</f>
        <v>2.9027419999999998E-2</v>
      </c>
      <c r="K8" s="19">
        <v>0</v>
      </c>
      <c r="L8" s="19">
        <v>2.9027419999999998E-2</v>
      </c>
      <c r="M8" s="20">
        <f t="shared" ref="M8:M17" si="1">IFERROR(K8/I8,0)</f>
        <v>0</v>
      </c>
      <c r="N8" s="21">
        <f t="shared" ref="N8:N17" si="2">IFERROR(SUM(K8,L8)/I8,0)</f>
        <v>3.6284274999999998E-2</v>
      </c>
      <c r="O8" s="68">
        <v>2.988679E-2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201</v>
      </c>
      <c r="G9" s="17" t="s">
        <v>628</v>
      </c>
      <c r="H9" s="18">
        <v>2.3485819999999995</v>
      </c>
      <c r="I9" s="19">
        <v>2.3809819999999995</v>
      </c>
      <c r="J9" s="19">
        <f t="shared" si="0"/>
        <v>2.1473260000000001E-2</v>
      </c>
      <c r="K9" s="19">
        <v>0</v>
      </c>
      <c r="L9" s="19">
        <v>2.1473260000000001E-2</v>
      </c>
      <c r="M9" s="20">
        <f t="shared" si="1"/>
        <v>0</v>
      </c>
      <c r="N9" s="21">
        <f t="shared" si="2"/>
        <v>9.0186570079068239E-3</v>
      </c>
      <c r="O9" s="68">
        <v>0.14591054000000001</v>
      </c>
      <c r="P9" s="19">
        <v>0</v>
      </c>
      <c r="Q9" s="21">
        <f t="shared" ref="Q9:Q16" si="3">IFERROR(P9/O9,0)</f>
        <v>0</v>
      </c>
    </row>
    <row r="10" spans="1:17" ht="25.5" x14ac:dyDescent="0.25">
      <c r="A10" s="15"/>
      <c r="B10" s="17">
        <v>5005124</v>
      </c>
      <c r="C10" s="17" t="s">
        <v>1937</v>
      </c>
      <c r="D10" s="66">
        <v>3000678</v>
      </c>
      <c r="E10" s="17" t="s">
        <v>1935</v>
      </c>
      <c r="F10" s="67">
        <v>59</v>
      </c>
      <c r="G10" s="17" t="s">
        <v>581</v>
      </c>
      <c r="H10" s="18">
        <v>0.21273999999999998</v>
      </c>
      <c r="I10" s="19">
        <v>0.30345599999999995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4.6599999999999992E-3</v>
      </c>
      <c r="P10" s="19">
        <v>293</v>
      </c>
      <c r="Q10" s="21">
        <f t="shared" si="3"/>
        <v>62875.536480686707</v>
      </c>
    </row>
    <row r="11" spans="1:17" ht="38.25" x14ac:dyDescent="0.25">
      <c r="A11" s="15"/>
      <c r="B11" s="17">
        <v>5005128</v>
      </c>
      <c r="C11" s="17" t="s">
        <v>1938</v>
      </c>
      <c r="D11" s="66">
        <v>3000678</v>
      </c>
      <c r="E11" s="17" t="s">
        <v>1935</v>
      </c>
      <c r="F11" s="67">
        <v>60</v>
      </c>
      <c r="G11" s="17" t="s">
        <v>315</v>
      </c>
      <c r="H11" s="18">
        <v>0.77626700000000004</v>
      </c>
      <c r="I11" s="19">
        <v>0.77626700000000004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5005131</v>
      </c>
      <c r="C12" s="17" t="s">
        <v>1939</v>
      </c>
      <c r="D12" s="66">
        <v>3000678</v>
      </c>
      <c r="E12" s="17" t="s">
        <v>1935</v>
      </c>
      <c r="F12" s="67">
        <v>1</v>
      </c>
      <c r="G12" s="17" t="s">
        <v>535</v>
      </c>
      <c r="H12" s="18">
        <v>1.159</v>
      </c>
      <c r="I12" s="19">
        <v>1.1590000000000003</v>
      </c>
      <c r="J12" s="19">
        <f t="shared" si="0"/>
        <v>2.0579880000000002E-2</v>
      </c>
      <c r="K12" s="19">
        <v>0</v>
      </c>
      <c r="L12" s="19">
        <v>2.0579880000000002E-2</v>
      </c>
      <c r="M12" s="20">
        <f t="shared" si="1"/>
        <v>0</v>
      </c>
      <c r="N12" s="21">
        <f t="shared" si="2"/>
        <v>1.7756583261432268E-2</v>
      </c>
      <c r="O12" s="68">
        <v>2.2393999999999997E-2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5005132</v>
      </c>
      <c r="C13" s="17" t="s">
        <v>1940</v>
      </c>
      <c r="D13" s="66">
        <v>3000679</v>
      </c>
      <c r="E13" s="17" t="s">
        <v>1936</v>
      </c>
      <c r="F13" s="67">
        <v>444</v>
      </c>
      <c r="G13" s="17" t="s">
        <v>1944</v>
      </c>
      <c r="H13" s="18">
        <v>0.86268800000000001</v>
      </c>
      <c r="I13" s="19">
        <v>0.86268800000000001</v>
      </c>
      <c r="J13" s="19">
        <f t="shared" si="0"/>
        <v>5.0000000000000001E-3</v>
      </c>
      <c r="K13" s="19">
        <v>0</v>
      </c>
      <c r="L13" s="19">
        <v>5.0000000000000001E-3</v>
      </c>
      <c r="M13" s="20">
        <f t="shared" si="1"/>
        <v>0</v>
      </c>
      <c r="N13" s="21">
        <f t="shared" si="2"/>
        <v>5.7958381245595166E-3</v>
      </c>
      <c r="O13" s="68">
        <v>4.6582999999999998E-3</v>
      </c>
      <c r="P13" s="19">
        <v>0</v>
      </c>
      <c r="Q13" s="21">
        <f t="shared" si="3"/>
        <v>0</v>
      </c>
    </row>
    <row r="14" spans="1:17" ht="63.75" x14ac:dyDescent="0.25">
      <c r="A14" s="15"/>
      <c r="B14" s="17">
        <v>5005135</v>
      </c>
      <c r="C14" s="17" t="s">
        <v>1941</v>
      </c>
      <c r="D14" s="66">
        <v>3000679</v>
      </c>
      <c r="E14" s="17" t="s">
        <v>1936</v>
      </c>
      <c r="F14" s="67">
        <v>533</v>
      </c>
      <c r="G14" s="17" t="s">
        <v>895</v>
      </c>
      <c r="H14" s="18">
        <v>2.0556369999999999</v>
      </c>
      <c r="I14" s="19">
        <v>2.0556369999999999</v>
      </c>
      <c r="J14" s="19">
        <f t="shared" si="0"/>
        <v>0.14519445</v>
      </c>
      <c r="K14" s="19">
        <v>0</v>
      </c>
      <c r="L14" s="19">
        <v>0.14519445</v>
      </c>
      <c r="M14" s="20">
        <f t="shared" si="1"/>
        <v>0</v>
      </c>
      <c r="N14" s="21">
        <f t="shared" si="2"/>
        <v>7.0632339270017039E-2</v>
      </c>
      <c r="O14" s="68">
        <v>0.14514674999999999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5005730</v>
      </c>
      <c r="C15" s="17" t="s">
        <v>1942</v>
      </c>
      <c r="D15" s="66">
        <v>3000679</v>
      </c>
      <c r="E15" s="17" t="s">
        <v>1936</v>
      </c>
      <c r="F15" s="67">
        <v>444</v>
      </c>
      <c r="G15" s="17" t="s">
        <v>1944</v>
      </c>
      <c r="H15" s="18">
        <v>42.217028000000006</v>
      </c>
      <c r="I15" s="19">
        <v>42.217028000000006</v>
      </c>
      <c r="J15" s="19">
        <f t="shared" si="0"/>
        <v>2.1140276600000001</v>
      </c>
      <c r="K15" s="19">
        <v>0</v>
      </c>
      <c r="L15" s="19">
        <v>2.1140276600000001</v>
      </c>
      <c r="M15" s="20">
        <f t="shared" si="1"/>
        <v>0</v>
      </c>
      <c r="N15" s="21">
        <f t="shared" si="2"/>
        <v>5.0075236466195577E-2</v>
      </c>
      <c r="O15" s="68">
        <v>2.0062250100000001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5005731</v>
      </c>
      <c r="C16" s="17" t="s">
        <v>1943</v>
      </c>
      <c r="D16" s="66">
        <v>3000679</v>
      </c>
      <c r="E16" s="17" t="s">
        <v>1936</v>
      </c>
      <c r="F16" s="67">
        <v>444</v>
      </c>
      <c r="G16" s="17" t="s">
        <v>1944</v>
      </c>
      <c r="H16" s="18">
        <v>4.9991059999999994</v>
      </c>
      <c r="I16" s="19">
        <v>4.9991059999999994</v>
      </c>
      <c r="J16" s="19">
        <f t="shared" si="0"/>
        <v>2.3368999999999997E-2</v>
      </c>
      <c r="K16" s="19">
        <v>0</v>
      </c>
      <c r="L16" s="19">
        <v>2.3368999999999997E-2</v>
      </c>
      <c r="M16" s="20">
        <f t="shared" si="1"/>
        <v>0</v>
      </c>
      <c r="N16" s="21">
        <f t="shared" si="2"/>
        <v>4.6746358248854897E-3</v>
      </c>
      <c r="O16" s="68">
        <v>4.1724010000000006E-2</v>
      </c>
      <c r="P16" s="19">
        <v>18</v>
      </c>
      <c r="Q16" s="21">
        <f t="shared" si="3"/>
        <v>431.40628141925947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0.11999999999999034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129</v>
      </c>
      <c r="B1" s="48" t="s">
        <v>87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1947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51.149678000000002</v>
      </c>
      <c r="E6" s="12">
        <v>51.706552000000009</v>
      </c>
      <c r="F6" s="12">
        <v>4.0075203900000007</v>
      </c>
      <c r="G6" s="12">
        <v>0</v>
      </c>
      <c r="H6" s="12">
        <v>4.0075203900000007</v>
      </c>
      <c r="I6" s="13">
        <v>0</v>
      </c>
      <c r="J6" s="14">
        <v>7.7505078853449746E-2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31.992947999999998</v>
      </c>
      <c r="E7" s="36">
        <f ca="1">SUM(E8:OFFSET(E6,MATCH("GOBIERNOS REGIONALES",$A$8:$A$50,0),0))</f>
        <v>32.481172000000001</v>
      </c>
      <c r="F7" s="36">
        <f ca="1">SUM(F8:OFFSET(F6,MATCH("GOBIERNOS REGIONALES",$A$8:$A$50,0),0))</f>
        <v>3.0174008300000001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3.0174008300000001</v>
      </c>
      <c r="I7" s="37">
        <f ca="1">IFERROR(G7/E7,0)</f>
        <v>0</v>
      </c>
      <c r="J7" s="38">
        <f ca="1">IFERROR(SUM(G7,H7)/E7,0)</f>
        <v>9.2896919790948426E-2</v>
      </c>
      <c r="K7" s="4"/>
    </row>
    <row r="8" spans="1:11" x14ac:dyDescent="0.25">
      <c r="A8" s="15"/>
      <c r="B8" s="16">
        <v>11</v>
      </c>
      <c r="C8" s="17" t="s">
        <v>113</v>
      </c>
      <c r="D8" s="18">
        <v>3.035253</v>
      </c>
      <c r="E8" s="19">
        <v>3.0377529999999999</v>
      </c>
      <c r="F8" s="19">
        <f t="shared" ref="F8:F36" si="0">SUM(G8,H8)</f>
        <v>1.1516750000000001E-2</v>
      </c>
      <c r="G8" s="19">
        <v>0</v>
      </c>
      <c r="H8" s="19">
        <v>1.1516750000000001E-2</v>
      </c>
      <c r="I8" s="20">
        <f t="shared" ref="I8:I36" si="1">IFERROR(G8/E8,0)</f>
        <v>0</v>
      </c>
      <c r="J8" s="21">
        <f t="shared" ref="J8:J36" si="2">IFERROR(SUM(G8,H8)/E8,0)</f>
        <v>3.7912068558569449E-3</v>
      </c>
      <c r="K8" s="4"/>
    </row>
    <row r="9" spans="1:11" ht="25.5" x14ac:dyDescent="0.25">
      <c r="A9" s="15"/>
      <c r="B9" s="16">
        <v>137</v>
      </c>
      <c r="C9" s="17" t="s">
        <v>148</v>
      </c>
      <c r="D9" s="18">
        <v>28.957694999999998</v>
      </c>
      <c r="E9" s="19">
        <v>29.443418999999999</v>
      </c>
      <c r="F9" s="19">
        <f t="shared" si="0"/>
        <v>3.00588408</v>
      </c>
      <c r="G9" s="19">
        <v>0</v>
      </c>
      <c r="H9" s="19">
        <v>3.00588408</v>
      </c>
      <c r="I9" s="20">
        <f t="shared" si="1"/>
        <v>0</v>
      </c>
      <c r="J9" s="21">
        <f t="shared" si="2"/>
        <v>0.10209018456722027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17.233557999999999</v>
      </c>
      <c r="E10" s="36">
        <f ca="1">SUM(E11:OFFSET(E9,(MATCH("GOBIERNOS LOCALES",$A$8:$A$50,0)-MATCH("GOBIERNOS REGIONALES",$A$8:$A$50,0)),0))</f>
        <v>17.448878000000001</v>
      </c>
      <c r="F10" s="36">
        <f ca="1">SUM(F11:OFFSET(F9,(MATCH("GOBIERNOS LOCALES",$A$8:$A$50,0)-MATCH("GOBIERNOS REGIONALES",$A$8:$A$50,0)),0))</f>
        <v>0.99011956000000012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0.99011956000000012</v>
      </c>
      <c r="I10" s="37">
        <f t="shared" ca="1" si="1"/>
        <v>0</v>
      </c>
      <c r="J10" s="38">
        <f t="shared" ca="1" si="2"/>
        <v>5.674402445819153E-2</v>
      </c>
      <c r="K10" s="4"/>
    </row>
    <row r="11" spans="1:11" x14ac:dyDescent="0.25">
      <c r="A11" s="15"/>
      <c r="B11" s="16">
        <v>440</v>
      </c>
      <c r="C11" s="17" t="s">
        <v>212</v>
      </c>
      <c r="D11" s="18">
        <v>0.20875700000000003</v>
      </c>
      <c r="E11" s="19">
        <v>0.20875700000000003</v>
      </c>
      <c r="F11" s="19">
        <f t="shared" si="0"/>
        <v>7.4615899999999997E-3</v>
      </c>
      <c r="G11" s="19">
        <v>0</v>
      </c>
      <c r="H11" s="19">
        <v>7.4615899999999997E-3</v>
      </c>
      <c r="I11" s="20">
        <f t="shared" si="1"/>
        <v>0</v>
      </c>
      <c r="J11" s="21">
        <f t="shared" si="2"/>
        <v>3.5742945146749562E-2</v>
      </c>
      <c r="K11" s="4"/>
    </row>
    <row r="12" spans="1:11" x14ac:dyDescent="0.25">
      <c r="A12" s="15"/>
      <c r="B12" s="16">
        <v>441</v>
      </c>
      <c r="C12" s="17" t="s">
        <v>213</v>
      </c>
      <c r="D12" s="18">
        <v>1.0559339999999997</v>
      </c>
      <c r="E12" s="19">
        <v>1.0059499999999997</v>
      </c>
      <c r="F12" s="19">
        <f t="shared" si="0"/>
        <v>1.621645E-2</v>
      </c>
      <c r="G12" s="19">
        <v>0</v>
      </c>
      <c r="H12" s="19">
        <v>1.621645E-2</v>
      </c>
      <c r="I12" s="20">
        <f t="shared" si="1"/>
        <v>0</v>
      </c>
      <c r="J12" s="21">
        <f t="shared" si="2"/>
        <v>1.6120532829663508E-2</v>
      </c>
      <c r="K12" s="4"/>
    </row>
    <row r="13" spans="1:11" x14ac:dyDescent="0.25">
      <c r="A13" s="15"/>
      <c r="B13" s="16">
        <v>442</v>
      </c>
      <c r="C13" s="17" t="s">
        <v>214</v>
      </c>
      <c r="D13" s="18">
        <v>0.97403099999999954</v>
      </c>
      <c r="E13" s="19">
        <v>0.97403099999999954</v>
      </c>
      <c r="F13" s="19">
        <f t="shared" si="0"/>
        <v>4.8633370000000002E-2</v>
      </c>
      <c r="G13" s="19">
        <v>0</v>
      </c>
      <c r="H13" s="19">
        <v>4.8633370000000002E-2</v>
      </c>
      <c r="I13" s="20">
        <f t="shared" si="1"/>
        <v>0</v>
      </c>
      <c r="J13" s="21">
        <f t="shared" si="2"/>
        <v>4.9930002227855194E-2</v>
      </c>
      <c r="K13" s="4"/>
    </row>
    <row r="14" spans="1:11" x14ac:dyDescent="0.25">
      <c r="A14" s="15"/>
      <c r="B14" s="16">
        <v>443</v>
      </c>
      <c r="C14" s="17" t="s">
        <v>215</v>
      </c>
      <c r="D14" s="18">
        <v>1.5051060000000003</v>
      </c>
      <c r="E14" s="19">
        <v>1.5137260000000001</v>
      </c>
      <c r="F14" s="19">
        <f t="shared" si="0"/>
        <v>9.1043439999999989E-2</v>
      </c>
      <c r="G14" s="19">
        <v>0</v>
      </c>
      <c r="H14" s="19">
        <v>9.1043439999999989E-2</v>
      </c>
      <c r="I14" s="20">
        <f t="shared" si="1"/>
        <v>0</v>
      </c>
      <c r="J14" s="21">
        <f t="shared" si="2"/>
        <v>6.0145257464032445E-2</v>
      </c>
      <c r="K14" s="4"/>
    </row>
    <row r="15" spans="1:11" x14ac:dyDescent="0.25">
      <c r="A15" s="15"/>
      <c r="B15" s="16">
        <v>444</v>
      </c>
      <c r="C15" s="17" t="s">
        <v>216</v>
      </c>
      <c r="D15" s="18">
        <v>0.46718900000000008</v>
      </c>
      <c r="E15" s="19">
        <v>0.52092500000000008</v>
      </c>
      <c r="F15" s="19">
        <f t="shared" si="0"/>
        <v>2.9069419999999999E-2</v>
      </c>
      <c r="G15" s="19">
        <v>0</v>
      </c>
      <c r="H15" s="19">
        <v>2.9069419999999999E-2</v>
      </c>
      <c r="I15" s="20">
        <f t="shared" si="1"/>
        <v>0</v>
      </c>
      <c r="J15" s="21">
        <f t="shared" si="2"/>
        <v>5.5803464990161721E-2</v>
      </c>
      <c r="K15" s="4"/>
    </row>
    <row r="16" spans="1:11" x14ac:dyDescent="0.25">
      <c r="A16" s="15"/>
      <c r="B16" s="16">
        <v>445</v>
      </c>
      <c r="C16" s="17" t="s">
        <v>217</v>
      </c>
      <c r="D16" s="18">
        <v>0.88926900000000009</v>
      </c>
      <c r="E16" s="19">
        <v>0.98888199999999971</v>
      </c>
      <c r="F16" s="19">
        <f t="shared" si="0"/>
        <v>0.10785923</v>
      </c>
      <c r="G16" s="19">
        <v>0</v>
      </c>
      <c r="H16" s="19">
        <v>0.10785923</v>
      </c>
      <c r="I16" s="20">
        <f t="shared" si="1"/>
        <v>0</v>
      </c>
      <c r="J16" s="21">
        <f t="shared" si="2"/>
        <v>0.10907189128733259</v>
      </c>
      <c r="K16" s="4"/>
    </row>
    <row r="17" spans="1:11" x14ac:dyDescent="0.25">
      <c r="A17" s="15"/>
      <c r="B17" s="16">
        <v>446</v>
      </c>
      <c r="C17" s="17" t="s">
        <v>218</v>
      </c>
      <c r="D17" s="18">
        <v>0.47392699999999993</v>
      </c>
      <c r="E17" s="19">
        <v>0.47392699999999993</v>
      </c>
      <c r="F17" s="19">
        <f t="shared" si="0"/>
        <v>3.9799999999999995E-2</v>
      </c>
      <c r="G17" s="19">
        <v>0</v>
      </c>
      <c r="H17" s="19">
        <v>3.9799999999999995E-2</v>
      </c>
      <c r="I17" s="20">
        <f t="shared" si="1"/>
        <v>0</v>
      </c>
      <c r="J17" s="21">
        <f t="shared" si="2"/>
        <v>8.3979178227870543E-2</v>
      </c>
      <c r="K17" s="4"/>
    </row>
    <row r="18" spans="1:11" x14ac:dyDescent="0.25">
      <c r="A18" s="15"/>
      <c r="B18" s="16">
        <v>447</v>
      </c>
      <c r="C18" s="17" t="s">
        <v>219</v>
      </c>
      <c r="D18" s="18">
        <v>0.32096399999999997</v>
      </c>
      <c r="E18" s="19">
        <v>0.32096399999999997</v>
      </c>
      <c r="F18" s="19">
        <f t="shared" si="0"/>
        <v>2.4451149999999998E-2</v>
      </c>
      <c r="G18" s="19">
        <v>0</v>
      </c>
      <c r="H18" s="19">
        <v>2.4451149999999998E-2</v>
      </c>
      <c r="I18" s="20">
        <f t="shared" si="1"/>
        <v>0</v>
      </c>
      <c r="J18" s="21">
        <f t="shared" si="2"/>
        <v>7.6180350444286588E-2</v>
      </c>
      <c r="K18" s="4"/>
    </row>
    <row r="19" spans="1:11" x14ac:dyDescent="0.25">
      <c r="A19" s="15"/>
      <c r="B19" s="16">
        <v>448</v>
      </c>
      <c r="C19" s="17" t="s">
        <v>220</v>
      </c>
      <c r="D19" s="18">
        <v>0.64775000000000005</v>
      </c>
      <c r="E19" s="19">
        <v>0.64775000000000005</v>
      </c>
      <c r="F19" s="19">
        <f t="shared" si="0"/>
        <v>2.2818480000000002E-2</v>
      </c>
      <c r="G19" s="19">
        <v>0</v>
      </c>
      <c r="H19" s="19">
        <v>2.2818480000000002E-2</v>
      </c>
      <c r="I19" s="20">
        <f t="shared" si="1"/>
        <v>0</v>
      </c>
      <c r="J19" s="21">
        <f t="shared" si="2"/>
        <v>3.5227294480895406E-2</v>
      </c>
      <c r="K19" s="4"/>
    </row>
    <row r="20" spans="1:11" x14ac:dyDescent="0.25">
      <c r="A20" s="15"/>
      <c r="B20" s="16">
        <v>449</v>
      </c>
      <c r="C20" s="17" t="s">
        <v>221</v>
      </c>
      <c r="D20" s="18">
        <v>0.90172199999999991</v>
      </c>
      <c r="E20" s="19">
        <v>0.90172199999999991</v>
      </c>
      <c r="F20" s="19">
        <f t="shared" si="0"/>
        <v>4.1062540000000002E-2</v>
      </c>
      <c r="G20" s="19">
        <v>0</v>
      </c>
      <c r="H20" s="19">
        <v>4.1062540000000002E-2</v>
      </c>
      <c r="I20" s="20">
        <f t="shared" si="1"/>
        <v>0</v>
      </c>
      <c r="J20" s="21">
        <f t="shared" si="2"/>
        <v>4.5537915233298074E-2</v>
      </c>
      <c r="K20" s="4"/>
    </row>
    <row r="21" spans="1:11" x14ac:dyDescent="0.25">
      <c r="A21" s="15"/>
      <c r="B21" s="16">
        <v>450</v>
      </c>
      <c r="C21" s="17" t="s">
        <v>222</v>
      </c>
      <c r="D21" s="18">
        <v>0.46142100000000008</v>
      </c>
      <c r="E21" s="19">
        <v>0.5193620000000001</v>
      </c>
      <c r="F21" s="19">
        <f t="shared" si="0"/>
        <v>2.5552890000000002E-2</v>
      </c>
      <c r="G21" s="19">
        <v>0</v>
      </c>
      <c r="H21" s="19">
        <v>2.5552890000000002E-2</v>
      </c>
      <c r="I21" s="20">
        <f t="shared" si="1"/>
        <v>0</v>
      </c>
      <c r="J21" s="21">
        <f t="shared" si="2"/>
        <v>4.9200538352825188E-2</v>
      </c>
      <c r="K21" s="4"/>
    </row>
    <row r="22" spans="1:11" x14ac:dyDescent="0.25">
      <c r="A22" s="15"/>
      <c r="B22" s="16">
        <v>451</v>
      </c>
      <c r="C22" s="17" t="s">
        <v>223</v>
      </c>
      <c r="D22" s="18">
        <v>0.56517400000000007</v>
      </c>
      <c r="E22" s="19">
        <v>0.56517400000000007</v>
      </c>
      <c r="F22" s="19">
        <f t="shared" si="0"/>
        <v>9.0244110000000002E-2</v>
      </c>
      <c r="G22" s="19">
        <v>0</v>
      </c>
      <c r="H22" s="19">
        <v>9.0244110000000002E-2</v>
      </c>
      <c r="I22" s="20">
        <f t="shared" si="1"/>
        <v>0</v>
      </c>
      <c r="J22" s="21">
        <f t="shared" si="2"/>
        <v>0.15967491427418812</v>
      </c>
      <c r="K22" s="4"/>
    </row>
    <row r="23" spans="1:11" x14ac:dyDescent="0.25">
      <c r="A23" s="15"/>
      <c r="B23" s="16">
        <v>452</v>
      </c>
      <c r="C23" s="17" t="s">
        <v>224</v>
      </c>
      <c r="D23" s="18">
        <v>0.39064600000000005</v>
      </c>
      <c r="E23" s="19">
        <v>0.39064600000000005</v>
      </c>
      <c r="F23" s="19">
        <f t="shared" si="0"/>
        <v>2.5728870000000004E-2</v>
      </c>
      <c r="G23" s="19">
        <v>0</v>
      </c>
      <c r="H23" s="19">
        <v>2.5728870000000004E-2</v>
      </c>
      <c r="I23" s="20">
        <f t="shared" si="1"/>
        <v>0</v>
      </c>
      <c r="J23" s="21">
        <f t="shared" si="2"/>
        <v>6.5862366439180239E-2</v>
      </c>
      <c r="K23" s="4"/>
    </row>
    <row r="24" spans="1:11" x14ac:dyDescent="0.25">
      <c r="A24" s="15"/>
      <c r="B24" s="16">
        <v>453</v>
      </c>
      <c r="C24" s="17" t="s">
        <v>225</v>
      </c>
      <c r="D24" s="18">
        <v>0.24438799999999999</v>
      </c>
      <c r="E24" s="19">
        <v>0.24438799999999999</v>
      </c>
      <c r="F24" s="19">
        <f t="shared" si="0"/>
        <v>8.7165999999999997E-3</v>
      </c>
      <c r="G24" s="19">
        <v>0</v>
      </c>
      <c r="H24" s="19">
        <v>8.7165999999999997E-3</v>
      </c>
      <c r="I24" s="20">
        <f t="shared" si="1"/>
        <v>0</v>
      </c>
      <c r="J24" s="21">
        <f t="shared" si="2"/>
        <v>3.5667054028839386E-2</v>
      </c>
      <c r="K24" s="4"/>
    </row>
    <row r="25" spans="1:11" x14ac:dyDescent="0.25">
      <c r="A25" s="15"/>
      <c r="B25" s="16">
        <v>454</v>
      </c>
      <c r="C25" s="17" t="s">
        <v>226</v>
      </c>
      <c r="D25" s="18">
        <v>0.37813600000000003</v>
      </c>
      <c r="E25" s="19">
        <v>0.37813600000000003</v>
      </c>
      <c r="F25" s="19">
        <f t="shared" si="0"/>
        <v>1.380144E-2</v>
      </c>
      <c r="G25" s="19">
        <v>0</v>
      </c>
      <c r="H25" s="19">
        <v>1.380144E-2</v>
      </c>
      <c r="I25" s="20">
        <f t="shared" si="1"/>
        <v>0</v>
      </c>
      <c r="J25" s="21">
        <f t="shared" si="2"/>
        <v>3.6498614255188605E-2</v>
      </c>
      <c r="K25" s="4"/>
    </row>
    <row r="26" spans="1:11" x14ac:dyDescent="0.25">
      <c r="A26" s="15"/>
      <c r="B26" s="16">
        <v>455</v>
      </c>
      <c r="C26" s="17" t="s">
        <v>227</v>
      </c>
      <c r="D26" s="18">
        <v>0.226134</v>
      </c>
      <c r="E26" s="19">
        <v>0.24336800000000003</v>
      </c>
      <c r="F26" s="19">
        <f t="shared" si="0"/>
        <v>1.20941E-2</v>
      </c>
      <c r="G26" s="19">
        <v>0</v>
      </c>
      <c r="H26" s="19">
        <v>1.20941E-2</v>
      </c>
      <c r="I26" s="20">
        <f t="shared" si="1"/>
        <v>0</v>
      </c>
      <c r="J26" s="21">
        <f t="shared" si="2"/>
        <v>4.9694701028894506E-2</v>
      </c>
      <c r="K26" s="4"/>
    </row>
    <row r="27" spans="1:11" x14ac:dyDescent="0.25">
      <c r="A27" s="15"/>
      <c r="B27" s="16">
        <v>456</v>
      </c>
      <c r="C27" s="17" t="s">
        <v>228</v>
      </c>
      <c r="D27" s="18">
        <v>2.4999999999999996E-3</v>
      </c>
      <c r="E27" s="19">
        <v>2.4999999999999996E-3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</row>
    <row r="28" spans="1:11" x14ac:dyDescent="0.25">
      <c r="A28" s="15"/>
      <c r="B28" s="16">
        <v>457</v>
      </c>
      <c r="C28" s="17" t="s">
        <v>229</v>
      </c>
      <c r="D28" s="18">
        <v>0.86170099999999994</v>
      </c>
      <c r="E28" s="19">
        <v>0.86170099999999994</v>
      </c>
      <c r="F28" s="19">
        <f t="shared" si="0"/>
        <v>6.6274799999999998E-3</v>
      </c>
      <c r="G28" s="19">
        <v>0</v>
      </c>
      <c r="H28" s="19">
        <v>6.6274799999999998E-3</v>
      </c>
      <c r="I28" s="20">
        <f t="shared" si="1"/>
        <v>0</v>
      </c>
      <c r="J28" s="21">
        <f t="shared" si="2"/>
        <v>7.6911596946040448E-3</v>
      </c>
      <c r="K28" s="4"/>
    </row>
    <row r="29" spans="1:11" x14ac:dyDescent="0.25">
      <c r="A29" s="15"/>
      <c r="B29" s="16">
        <v>458</v>
      </c>
      <c r="C29" s="17" t="s">
        <v>230</v>
      </c>
      <c r="D29" s="18">
        <v>1.3322939999999996</v>
      </c>
      <c r="E29" s="19">
        <v>1.3322939999999996</v>
      </c>
      <c r="F29" s="19">
        <f t="shared" si="0"/>
        <v>7.2335980000000008E-2</v>
      </c>
      <c r="G29" s="19">
        <v>0</v>
      </c>
      <c r="H29" s="19">
        <v>7.2335980000000008E-2</v>
      </c>
      <c r="I29" s="20">
        <f t="shared" si="1"/>
        <v>0</v>
      </c>
      <c r="J29" s="21">
        <f t="shared" si="2"/>
        <v>5.4294307412628161E-2</v>
      </c>
      <c r="K29" s="4"/>
    </row>
    <row r="30" spans="1:11" x14ac:dyDescent="0.25">
      <c r="A30" s="15"/>
      <c r="B30" s="16">
        <v>459</v>
      </c>
      <c r="C30" s="17" t="s">
        <v>231</v>
      </c>
      <c r="D30" s="18">
        <v>1.0326229999999998</v>
      </c>
      <c r="E30" s="19">
        <v>1.0607829999999998</v>
      </c>
      <c r="F30" s="19">
        <f t="shared" si="0"/>
        <v>6.7683650000000012E-2</v>
      </c>
      <c r="G30" s="19">
        <v>0</v>
      </c>
      <c r="H30" s="19">
        <v>6.7683650000000012E-2</v>
      </c>
      <c r="I30" s="20">
        <f t="shared" si="1"/>
        <v>0</v>
      </c>
      <c r="J30" s="21">
        <f t="shared" si="2"/>
        <v>6.3805368298700135E-2</v>
      </c>
      <c r="K30" s="4"/>
    </row>
    <row r="31" spans="1:11" x14ac:dyDescent="0.25">
      <c r="A31" s="15"/>
      <c r="B31" s="16">
        <v>460</v>
      </c>
      <c r="C31" s="17" t="s">
        <v>232</v>
      </c>
      <c r="D31" s="18">
        <v>0.84165000000000012</v>
      </c>
      <c r="E31" s="19">
        <v>0.84165000000000012</v>
      </c>
      <c r="F31" s="19">
        <f t="shared" si="0"/>
        <v>7.2096400000000005E-2</v>
      </c>
      <c r="G31" s="19">
        <v>0</v>
      </c>
      <c r="H31" s="19">
        <v>7.2096400000000005E-2</v>
      </c>
      <c r="I31" s="20">
        <f t="shared" si="1"/>
        <v>0</v>
      </c>
      <c r="J31" s="21">
        <f t="shared" si="2"/>
        <v>8.5660785362086378E-2</v>
      </c>
      <c r="K31" s="4"/>
    </row>
    <row r="32" spans="1:11" x14ac:dyDescent="0.25">
      <c r="A32" s="15"/>
      <c r="B32" s="16">
        <v>461</v>
      </c>
      <c r="C32" s="17" t="s">
        <v>233</v>
      </c>
      <c r="D32" s="18">
        <v>0.93786600000000009</v>
      </c>
      <c r="E32" s="19">
        <v>0.93786600000000009</v>
      </c>
      <c r="F32" s="19">
        <f t="shared" si="0"/>
        <v>3.4722000000000003E-2</v>
      </c>
      <c r="G32" s="19">
        <v>0</v>
      </c>
      <c r="H32" s="19">
        <v>3.4722000000000003E-2</v>
      </c>
      <c r="I32" s="20">
        <f t="shared" si="1"/>
        <v>0</v>
      </c>
      <c r="J32" s="21">
        <f t="shared" si="2"/>
        <v>3.7022346475935795E-2</v>
      </c>
      <c r="K32" s="4"/>
    </row>
    <row r="33" spans="1:11" x14ac:dyDescent="0.25">
      <c r="A33" s="15"/>
      <c r="B33" s="16">
        <v>462</v>
      </c>
      <c r="C33" s="17" t="s">
        <v>234</v>
      </c>
      <c r="D33" s="18">
        <v>0.106243</v>
      </c>
      <c r="E33" s="19">
        <v>0.106243</v>
      </c>
      <c r="F33" s="19">
        <f t="shared" si="0"/>
        <v>1.65E-3</v>
      </c>
      <c r="G33" s="19">
        <v>0</v>
      </c>
      <c r="H33" s="19">
        <v>1.65E-3</v>
      </c>
      <c r="I33" s="20">
        <f t="shared" si="1"/>
        <v>0</v>
      </c>
      <c r="J33" s="21">
        <f t="shared" si="2"/>
        <v>1.5530434946302345E-2</v>
      </c>
      <c r="K33" s="4"/>
    </row>
    <row r="34" spans="1:11" x14ac:dyDescent="0.25">
      <c r="A34" s="15"/>
      <c r="B34" s="16">
        <v>463</v>
      </c>
      <c r="C34" s="17" t="s">
        <v>235</v>
      </c>
      <c r="D34" s="18">
        <v>1.416606</v>
      </c>
      <c r="E34" s="19">
        <v>1.416606</v>
      </c>
      <c r="F34" s="19">
        <f t="shared" si="0"/>
        <v>5.4735840000000008E-2</v>
      </c>
      <c r="G34" s="19">
        <v>0</v>
      </c>
      <c r="H34" s="19">
        <v>5.4735840000000008E-2</v>
      </c>
      <c r="I34" s="20">
        <f t="shared" si="1"/>
        <v>0</v>
      </c>
      <c r="J34" s="21">
        <f t="shared" si="2"/>
        <v>3.8638718175696002E-2</v>
      </c>
      <c r="K34" s="4"/>
    </row>
    <row r="35" spans="1:11" x14ac:dyDescent="0.25">
      <c r="A35" s="15"/>
      <c r="B35" s="16">
        <v>464</v>
      </c>
      <c r="C35" s="17" t="s">
        <v>236</v>
      </c>
      <c r="D35" s="18">
        <v>0.99152699999999994</v>
      </c>
      <c r="E35" s="19">
        <v>0.99152699999999994</v>
      </c>
      <c r="F35" s="19">
        <f t="shared" si="0"/>
        <v>7.5714530000000002E-2</v>
      </c>
      <c r="G35" s="19">
        <v>0</v>
      </c>
      <c r="H35" s="19">
        <v>7.5714530000000002E-2</v>
      </c>
      <c r="I35" s="20">
        <f t="shared" si="1"/>
        <v>0</v>
      </c>
      <c r="J35" s="21">
        <f t="shared" si="2"/>
        <v>7.6361541339771896E-2</v>
      </c>
      <c r="K35" s="4"/>
    </row>
    <row r="36" spans="1:11" ht="15.75" thickBot="1" x14ac:dyDescent="0.3">
      <c r="A36" s="39" t="s">
        <v>238</v>
      </c>
      <c r="B36" s="56"/>
      <c r="C36" s="41"/>
      <c r="D36" s="42">
        <v>1.9231720000000003</v>
      </c>
      <c r="E36" s="43">
        <v>1.7765019999999998</v>
      </c>
      <c r="F36" s="43">
        <f t="shared" si="0"/>
        <v>0</v>
      </c>
      <c r="G36" s="43">
        <v>0</v>
      </c>
      <c r="H36" s="43">
        <v>0</v>
      </c>
      <c r="I36" s="44">
        <f t="shared" si="1"/>
        <v>0</v>
      </c>
      <c r="J36" s="45">
        <f t="shared" si="2"/>
        <v>0</v>
      </c>
      <c r="K36" s="4"/>
    </row>
    <row r="37" spans="1:11" x14ac:dyDescent="0.25">
      <c r="D37" s="5"/>
      <c r="E37" s="5"/>
      <c r="F37" s="5"/>
      <c r="G37" s="5"/>
      <c r="H37" s="5"/>
      <c r="I37" s="4"/>
      <c r="J37" s="4"/>
      <c r="K37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129</v>
      </c>
      <c r="B1" s="49" t="s">
        <v>87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1948</v>
      </c>
      <c r="L2" s="70" t="s">
        <v>1970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51.149678000000002</v>
      </c>
      <c r="E6" s="12">
        <f ca="1">SUM(E7:OFFSET(E7,50,0))</f>
        <v>51.706552000000009</v>
      </c>
      <c r="F6" s="12">
        <f ca="1">SUM(F7:OFFSET(F7,50,0))</f>
        <v>4.0075203900000007</v>
      </c>
      <c r="G6" s="12">
        <f ca="1">SUM(G7:OFFSET(G7,50,0))</f>
        <v>0</v>
      </c>
      <c r="H6" s="12">
        <f ca="1">SUM(H7:OFFSET(H7,50,0))</f>
        <v>4.0075203900000007</v>
      </c>
      <c r="I6" s="13">
        <f ca="1">IFERROR(G6/E6,0)</f>
        <v>0</v>
      </c>
      <c r="J6" s="14">
        <f ca="1">IFERROR(SUM(G6,H6)/E6,0)</f>
        <v>7.7505078853449746E-2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0.261965</v>
      </c>
      <c r="E7" s="19">
        <v>0.261965</v>
      </c>
      <c r="F7" s="19">
        <f t="shared" ref="F7:F31" si="0">SUM(G7,H7)</f>
        <v>7.4615899999999997E-3</v>
      </c>
      <c r="G7" s="19">
        <v>0</v>
      </c>
      <c r="H7" s="19">
        <v>7.4615899999999997E-3</v>
      </c>
      <c r="I7" s="20">
        <f t="shared" ref="I7:I31" si="1">IFERROR(G7/E7,0)</f>
        <v>0</v>
      </c>
      <c r="J7" s="21">
        <f t="shared" ref="J7:J31" si="2">IFERROR(SUM(G7,H7)/E7,0)</f>
        <v>2.8483156146813505E-2</v>
      </c>
      <c r="K7" s="4"/>
      <c r="L7" t="s">
        <v>267</v>
      </c>
      <c r="M7" s="5">
        <v>9.0244110000000002E-2</v>
      </c>
      <c r="N7" s="69">
        <v>0.13541667541993163</v>
      </c>
    </row>
    <row r="8" spans="1:14" x14ac:dyDescent="0.25">
      <c r="A8" s="15"/>
      <c r="B8" s="53">
        <v>2</v>
      </c>
      <c r="C8" s="17" t="s">
        <v>256</v>
      </c>
      <c r="D8" s="18">
        <v>1.0559339999999999</v>
      </c>
      <c r="E8" s="19">
        <v>1.0059500000000001</v>
      </c>
      <c r="F8" s="19">
        <f t="shared" si="0"/>
        <v>1.621645E-2</v>
      </c>
      <c r="G8" s="19">
        <v>0</v>
      </c>
      <c r="H8" s="19">
        <v>1.621645E-2</v>
      </c>
      <c r="I8" s="20">
        <f t="shared" si="1"/>
        <v>0</v>
      </c>
      <c r="J8" s="21">
        <f t="shared" si="2"/>
        <v>1.6120532829663501E-2</v>
      </c>
      <c r="K8" s="4"/>
      <c r="L8" t="s">
        <v>260</v>
      </c>
      <c r="M8" s="5">
        <v>0.10785923</v>
      </c>
      <c r="N8" s="69">
        <v>0.10907189128733258</v>
      </c>
    </row>
    <row r="9" spans="1:14" x14ac:dyDescent="0.25">
      <c r="A9" s="15"/>
      <c r="B9" s="53">
        <v>3</v>
      </c>
      <c r="C9" s="17" t="s">
        <v>257</v>
      </c>
      <c r="D9" s="18">
        <v>0.97403099999999954</v>
      </c>
      <c r="E9" s="19">
        <v>0.97403099999999954</v>
      </c>
      <c r="F9" s="19">
        <f t="shared" si="0"/>
        <v>4.8633370000000002E-2</v>
      </c>
      <c r="G9" s="19">
        <v>0</v>
      </c>
      <c r="H9" s="19">
        <v>4.8633370000000002E-2</v>
      </c>
      <c r="I9" s="20">
        <f t="shared" si="1"/>
        <v>0</v>
      </c>
      <c r="J9" s="21">
        <f t="shared" si="2"/>
        <v>4.9930002227855194E-2</v>
      </c>
      <c r="K9" s="4"/>
      <c r="L9" t="s">
        <v>269</v>
      </c>
      <c r="M9" s="5">
        <v>3.0721366700000003</v>
      </c>
      <c r="N9" s="69">
        <v>9.0495957349550238E-2</v>
      </c>
    </row>
    <row r="10" spans="1:14" x14ac:dyDescent="0.25">
      <c r="A10" s="15"/>
      <c r="B10" s="53">
        <v>4</v>
      </c>
      <c r="C10" s="17" t="s">
        <v>258</v>
      </c>
      <c r="D10" s="18">
        <v>1.5051060000000003</v>
      </c>
      <c r="E10" s="19">
        <v>1.5137260000000001</v>
      </c>
      <c r="F10" s="19">
        <f t="shared" si="0"/>
        <v>9.1043439999999989E-2</v>
      </c>
      <c r="G10" s="19">
        <v>0</v>
      </c>
      <c r="H10" s="19">
        <v>9.1043439999999989E-2</v>
      </c>
      <c r="I10" s="20">
        <f t="shared" si="1"/>
        <v>0</v>
      </c>
      <c r="J10" s="21">
        <f t="shared" si="2"/>
        <v>6.0145257464032445E-2</v>
      </c>
      <c r="K10" s="4"/>
      <c r="L10" t="s">
        <v>277</v>
      </c>
      <c r="M10" s="5">
        <v>7.2096400000000005E-2</v>
      </c>
      <c r="N10" s="69">
        <v>8.5660785362086378E-2</v>
      </c>
    </row>
    <row r="11" spans="1:14" x14ac:dyDescent="0.25">
      <c r="A11" s="15"/>
      <c r="B11" s="53">
        <v>5</v>
      </c>
      <c r="C11" s="17" t="s">
        <v>259</v>
      </c>
      <c r="D11" s="18">
        <v>0.52985199999999999</v>
      </c>
      <c r="E11" s="19">
        <v>0.593588</v>
      </c>
      <c r="F11" s="19">
        <f t="shared" si="0"/>
        <v>2.9069419999999999E-2</v>
      </c>
      <c r="G11" s="19">
        <v>0</v>
      </c>
      <c r="H11" s="19">
        <v>2.9069419999999999E-2</v>
      </c>
      <c r="I11" s="20">
        <f t="shared" si="1"/>
        <v>0</v>
      </c>
      <c r="J11" s="21">
        <f t="shared" si="2"/>
        <v>4.8972384886486919E-2</v>
      </c>
      <c r="K11" s="4"/>
      <c r="L11" t="s">
        <v>262</v>
      </c>
      <c r="M11" s="5">
        <v>3.9800000000000002E-2</v>
      </c>
      <c r="N11" s="69">
        <v>8.3979178227870557E-2</v>
      </c>
    </row>
    <row r="12" spans="1:14" x14ac:dyDescent="0.25">
      <c r="A12" s="15"/>
      <c r="B12" s="53">
        <v>6</v>
      </c>
      <c r="C12" s="17" t="s">
        <v>260</v>
      </c>
      <c r="D12" s="18">
        <v>0.88926900000000009</v>
      </c>
      <c r="E12" s="19">
        <v>0.98888199999999993</v>
      </c>
      <c r="F12" s="19">
        <f t="shared" si="0"/>
        <v>0.10785923</v>
      </c>
      <c r="G12" s="19">
        <v>0</v>
      </c>
      <c r="H12" s="19">
        <v>0.10785923</v>
      </c>
      <c r="I12" s="20">
        <f t="shared" si="1"/>
        <v>0</v>
      </c>
      <c r="J12" s="21">
        <f t="shared" si="2"/>
        <v>0.10907189128733258</v>
      </c>
      <c r="K12" s="4"/>
      <c r="L12" t="s">
        <v>261</v>
      </c>
      <c r="M12" s="5">
        <v>7.5714530000000002E-2</v>
      </c>
      <c r="N12" s="69">
        <v>7.6361541339771896E-2</v>
      </c>
    </row>
    <row r="13" spans="1:14" x14ac:dyDescent="0.25">
      <c r="A13" s="15"/>
      <c r="B13" s="53">
        <v>7</v>
      </c>
      <c r="C13" s="17" t="s">
        <v>261</v>
      </c>
      <c r="D13" s="18">
        <v>0.99152699999999994</v>
      </c>
      <c r="E13" s="19">
        <v>0.99152699999999994</v>
      </c>
      <c r="F13" s="19">
        <f t="shared" si="0"/>
        <v>7.5714530000000002E-2</v>
      </c>
      <c r="G13" s="19">
        <v>0</v>
      </c>
      <c r="H13" s="19">
        <v>7.5714530000000002E-2</v>
      </c>
      <c r="I13" s="20">
        <f t="shared" si="1"/>
        <v>0</v>
      </c>
      <c r="J13" s="21">
        <f t="shared" si="2"/>
        <v>7.6361541339771896E-2</v>
      </c>
      <c r="K13" s="4"/>
      <c r="L13" t="s">
        <v>263</v>
      </c>
      <c r="M13" s="5">
        <v>2.4451149999999998E-2</v>
      </c>
      <c r="N13" s="69">
        <v>6.8289763999441422E-2</v>
      </c>
    </row>
    <row r="14" spans="1:14" x14ac:dyDescent="0.25">
      <c r="A14" s="15"/>
      <c r="B14" s="53">
        <v>8</v>
      </c>
      <c r="C14" s="17" t="s">
        <v>262</v>
      </c>
      <c r="D14" s="18">
        <v>0.47392699999999988</v>
      </c>
      <c r="E14" s="19">
        <v>0.47392699999999988</v>
      </c>
      <c r="F14" s="19">
        <f t="shared" si="0"/>
        <v>3.9800000000000002E-2</v>
      </c>
      <c r="G14" s="19">
        <v>0</v>
      </c>
      <c r="H14" s="19">
        <v>3.9800000000000002E-2</v>
      </c>
      <c r="I14" s="20">
        <f t="shared" si="1"/>
        <v>0</v>
      </c>
      <c r="J14" s="21">
        <f t="shared" si="2"/>
        <v>8.3979178227870557E-2</v>
      </c>
      <c r="K14" s="4"/>
      <c r="L14" t="s">
        <v>268</v>
      </c>
      <c r="M14" s="5">
        <v>2.5728870000000004E-2</v>
      </c>
      <c r="N14" s="69">
        <v>6.5360425356792651E-2</v>
      </c>
    </row>
    <row r="15" spans="1:14" x14ac:dyDescent="0.25">
      <c r="A15" s="15"/>
      <c r="B15" s="53">
        <v>9</v>
      </c>
      <c r="C15" s="17" t="s">
        <v>263</v>
      </c>
      <c r="D15" s="18">
        <v>0.32096399999999997</v>
      </c>
      <c r="E15" s="19">
        <v>0.35804999999999998</v>
      </c>
      <c r="F15" s="19">
        <f t="shared" si="0"/>
        <v>2.4451149999999998E-2</v>
      </c>
      <c r="G15" s="19">
        <v>0</v>
      </c>
      <c r="H15" s="19">
        <v>2.4451149999999998E-2</v>
      </c>
      <c r="I15" s="20">
        <f t="shared" si="1"/>
        <v>0</v>
      </c>
      <c r="J15" s="21">
        <f t="shared" si="2"/>
        <v>6.8289763999441422E-2</v>
      </c>
      <c r="K15" s="4"/>
      <c r="L15" t="s">
        <v>276</v>
      </c>
      <c r="M15" s="5">
        <v>6.7683649999999998E-2</v>
      </c>
      <c r="N15" s="69">
        <v>6.3685296057614776E-2</v>
      </c>
    </row>
    <row r="16" spans="1:14" x14ac:dyDescent="0.25">
      <c r="A16" s="15"/>
      <c r="B16" s="53">
        <v>10</v>
      </c>
      <c r="C16" s="17" t="s">
        <v>264</v>
      </c>
      <c r="D16" s="18">
        <v>0.64775000000000005</v>
      </c>
      <c r="E16" s="19">
        <v>0.64775000000000005</v>
      </c>
      <c r="F16" s="19">
        <f t="shared" si="0"/>
        <v>2.2818479999999999E-2</v>
      </c>
      <c r="G16" s="19">
        <v>0</v>
      </c>
      <c r="H16" s="19">
        <v>2.2818479999999999E-2</v>
      </c>
      <c r="I16" s="20">
        <f t="shared" si="1"/>
        <v>0</v>
      </c>
      <c r="J16" s="21">
        <f t="shared" si="2"/>
        <v>3.5227294480895399E-2</v>
      </c>
      <c r="K16" s="4"/>
      <c r="L16" t="s">
        <v>258</v>
      </c>
      <c r="M16" s="5">
        <v>9.1043439999999989E-2</v>
      </c>
      <c r="N16" s="69">
        <v>6.0145257464032445E-2</v>
      </c>
    </row>
    <row r="17" spans="1:14" x14ac:dyDescent="0.25">
      <c r="A17" s="15"/>
      <c r="B17" s="53">
        <v>11</v>
      </c>
      <c r="C17" s="17" t="s">
        <v>265</v>
      </c>
      <c r="D17" s="18">
        <v>0.90172199999999991</v>
      </c>
      <c r="E17" s="19">
        <v>0.90172199999999991</v>
      </c>
      <c r="F17" s="19">
        <f t="shared" si="0"/>
        <v>4.1062540000000002E-2</v>
      </c>
      <c r="G17" s="19">
        <v>0</v>
      </c>
      <c r="H17" s="19">
        <v>4.1062540000000002E-2</v>
      </c>
      <c r="I17" s="20">
        <f t="shared" si="1"/>
        <v>0</v>
      </c>
      <c r="J17" s="21">
        <f t="shared" si="2"/>
        <v>4.5537915233298074E-2</v>
      </c>
      <c r="K17" s="4"/>
      <c r="L17" t="s">
        <v>275</v>
      </c>
      <c r="M17" s="5">
        <v>7.2335979999999994E-2</v>
      </c>
      <c r="N17" s="69">
        <v>5.3294260491831537E-2</v>
      </c>
    </row>
    <row r="18" spans="1:14" x14ac:dyDescent="0.25">
      <c r="A18" s="15"/>
      <c r="B18" s="53">
        <v>12</v>
      </c>
      <c r="C18" s="17" t="s">
        <v>266</v>
      </c>
      <c r="D18" s="18">
        <v>0.46742100000000009</v>
      </c>
      <c r="E18" s="19">
        <v>0.52536200000000033</v>
      </c>
      <c r="F18" s="19">
        <f t="shared" si="0"/>
        <v>2.5552890000000002E-2</v>
      </c>
      <c r="G18" s="19">
        <v>0</v>
      </c>
      <c r="H18" s="19">
        <v>2.5552890000000002E-2</v>
      </c>
      <c r="I18" s="20">
        <f t="shared" si="1"/>
        <v>0</v>
      </c>
      <c r="J18" s="21">
        <f t="shared" si="2"/>
        <v>4.8638633932412294E-2</v>
      </c>
      <c r="K18" s="4"/>
      <c r="L18" t="s">
        <v>257</v>
      </c>
      <c r="M18" s="5">
        <v>4.8633370000000002E-2</v>
      </c>
      <c r="N18" s="69">
        <v>4.9930002227855194E-2</v>
      </c>
    </row>
    <row r="19" spans="1:14" x14ac:dyDescent="0.25">
      <c r="A19" s="15"/>
      <c r="B19" s="53">
        <v>13</v>
      </c>
      <c r="C19" s="17" t="s">
        <v>267</v>
      </c>
      <c r="D19" s="18">
        <v>0.865174</v>
      </c>
      <c r="E19" s="19">
        <v>0.66641800000000007</v>
      </c>
      <c r="F19" s="19">
        <f t="shared" si="0"/>
        <v>9.0244110000000002E-2</v>
      </c>
      <c r="G19" s="19">
        <v>0</v>
      </c>
      <c r="H19" s="19">
        <v>9.0244110000000002E-2</v>
      </c>
      <c r="I19" s="20">
        <f t="shared" si="1"/>
        <v>0</v>
      </c>
      <c r="J19" s="21">
        <f t="shared" si="2"/>
        <v>0.13541667541993163</v>
      </c>
      <c r="K19" s="4"/>
      <c r="L19" t="s">
        <v>272</v>
      </c>
      <c r="M19" s="5">
        <v>1.20941E-2</v>
      </c>
      <c r="N19" s="69">
        <v>4.9694701028894513E-2</v>
      </c>
    </row>
    <row r="20" spans="1:14" x14ac:dyDescent="0.25">
      <c r="A20" s="15"/>
      <c r="B20" s="53">
        <v>14</v>
      </c>
      <c r="C20" s="17" t="s">
        <v>268</v>
      </c>
      <c r="D20" s="18">
        <v>0.39064600000000005</v>
      </c>
      <c r="E20" s="19">
        <v>0.39364600000000005</v>
      </c>
      <c r="F20" s="19">
        <f t="shared" si="0"/>
        <v>2.5728870000000004E-2</v>
      </c>
      <c r="G20" s="19">
        <v>0</v>
      </c>
      <c r="H20" s="19">
        <v>2.5728870000000004E-2</v>
      </c>
      <c r="I20" s="20">
        <f t="shared" si="1"/>
        <v>0</v>
      </c>
      <c r="J20" s="21">
        <f t="shared" si="2"/>
        <v>6.5360425356792651E-2</v>
      </c>
      <c r="K20" s="4"/>
      <c r="L20" t="s">
        <v>259</v>
      </c>
      <c r="M20" s="5">
        <v>2.9069419999999999E-2</v>
      </c>
      <c r="N20" s="69">
        <v>4.8972384886486919E-2</v>
      </c>
    </row>
    <row r="21" spans="1:14" x14ac:dyDescent="0.25">
      <c r="A21" s="15"/>
      <c r="B21" s="53">
        <v>15</v>
      </c>
      <c r="C21" s="17" t="s">
        <v>269</v>
      </c>
      <c r="D21" s="18">
        <v>33.459554000000004</v>
      </c>
      <c r="E21" s="19">
        <v>33.947778000000007</v>
      </c>
      <c r="F21" s="19">
        <f t="shared" si="0"/>
        <v>3.0721366700000003</v>
      </c>
      <c r="G21" s="19">
        <v>0</v>
      </c>
      <c r="H21" s="19">
        <v>3.0721366700000003</v>
      </c>
      <c r="I21" s="20">
        <f t="shared" si="1"/>
        <v>0</v>
      </c>
      <c r="J21" s="21">
        <f t="shared" si="2"/>
        <v>9.0495957349550238E-2</v>
      </c>
      <c r="K21" s="4"/>
      <c r="L21" t="s">
        <v>266</v>
      </c>
      <c r="M21" s="5">
        <v>2.5552890000000002E-2</v>
      </c>
      <c r="N21" s="69">
        <v>4.8638633932412294E-2</v>
      </c>
    </row>
    <row r="22" spans="1:14" x14ac:dyDescent="0.25">
      <c r="A22" s="15"/>
      <c r="B22" s="53">
        <v>16</v>
      </c>
      <c r="C22" s="17" t="s">
        <v>270</v>
      </c>
      <c r="D22" s="18">
        <v>0.24438799999999999</v>
      </c>
      <c r="E22" s="19">
        <v>0.24438799999999999</v>
      </c>
      <c r="F22" s="19">
        <f t="shared" si="0"/>
        <v>8.7165999999999997E-3</v>
      </c>
      <c r="G22" s="19">
        <v>0</v>
      </c>
      <c r="H22" s="19">
        <v>8.7165999999999997E-3</v>
      </c>
      <c r="I22" s="20">
        <f t="shared" si="1"/>
        <v>0</v>
      </c>
      <c r="J22" s="21">
        <f t="shared" si="2"/>
        <v>3.5667054028839386E-2</v>
      </c>
      <c r="K22" s="4"/>
      <c r="L22" t="s">
        <v>265</v>
      </c>
      <c r="M22" s="5">
        <v>4.1062540000000002E-2</v>
      </c>
      <c r="N22" s="69">
        <v>4.5537915233298074E-2</v>
      </c>
    </row>
    <row r="23" spans="1:14" x14ac:dyDescent="0.25">
      <c r="A23" s="15"/>
      <c r="B23" s="53">
        <v>17</v>
      </c>
      <c r="C23" s="17" t="s">
        <v>271</v>
      </c>
      <c r="D23" s="18">
        <v>0.37813600000000008</v>
      </c>
      <c r="E23" s="19">
        <v>0.37813600000000003</v>
      </c>
      <c r="F23" s="19">
        <f t="shared" si="0"/>
        <v>1.380144E-2</v>
      </c>
      <c r="G23" s="19">
        <v>0</v>
      </c>
      <c r="H23" s="19">
        <v>1.380144E-2</v>
      </c>
      <c r="I23" s="20">
        <f t="shared" si="1"/>
        <v>0</v>
      </c>
      <c r="J23" s="21">
        <f t="shared" si="2"/>
        <v>3.6498614255188605E-2</v>
      </c>
      <c r="K23" s="4"/>
      <c r="L23" t="s">
        <v>271</v>
      </c>
      <c r="M23" s="5">
        <v>1.380144E-2</v>
      </c>
      <c r="N23" s="69">
        <v>3.6498614255188605E-2</v>
      </c>
    </row>
    <row r="24" spans="1:14" x14ac:dyDescent="0.25">
      <c r="A24" s="15"/>
      <c r="B24" s="53">
        <v>18</v>
      </c>
      <c r="C24" s="17" t="s">
        <v>272</v>
      </c>
      <c r="D24" s="18">
        <v>0.22613399999999997</v>
      </c>
      <c r="E24" s="19">
        <v>0.243368</v>
      </c>
      <c r="F24" s="19">
        <f t="shared" si="0"/>
        <v>1.20941E-2</v>
      </c>
      <c r="G24" s="19">
        <v>0</v>
      </c>
      <c r="H24" s="19">
        <v>1.20941E-2</v>
      </c>
      <c r="I24" s="20">
        <f t="shared" si="1"/>
        <v>0</v>
      </c>
      <c r="J24" s="21">
        <f t="shared" si="2"/>
        <v>4.9694701028894513E-2</v>
      </c>
      <c r="K24" s="4"/>
      <c r="L24" t="s">
        <v>270</v>
      </c>
      <c r="M24" s="5">
        <v>8.7165999999999997E-3</v>
      </c>
      <c r="N24" s="69">
        <v>3.5667054028839386E-2</v>
      </c>
    </row>
    <row r="25" spans="1:14" x14ac:dyDescent="0.25">
      <c r="A25" s="15"/>
      <c r="B25" s="53">
        <v>19</v>
      </c>
      <c r="C25" s="17" t="s">
        <v>273</v>
      </c>
      <c r="D25" s="18">
        <v>2.4999999999999996E-3</v>
      </c>
      <c r="E25" s="19">
        <v>2.4999999999999996E-3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264</v>
      </c>
      <c r="M25" s="5">
        <v>2.2818479999999999E-2</v>
      </c>
      <c r="N25" s="69">
        <v>3.5227294480895399E-2</v>
      </c>
    </row>
    <row r="26" spans="1:14" x14ac:dyDescent="0.25">
      <c r="A26" s="15"/>
      <c r="B26" s="53">
        <v>20</v>
      </c>
      <c r="C26" s="17" t="s">
        <v>274</v>
      </c>
      <c r="D26" s="18">
        <v>0.86170099999999994</v>
      </c>
      <c r="E26" s="19">
        <v>0.86170099999999994</v>
      </c>
      <c r="F26" s="19">
        <f t="shared" si="0"/>
        <v>6.6274799999999998E-3</v>
      </c>
      <c r="G26" s="19">
        <v>0</v>
      </c>
      <c r="H26" s="19">
        <v>6.6274799999999998E-3</v>
      </c>
      <c r="I26" s="20">
        <f t="shared" si="1"/>
        <v>0</v>
      </c>
      <c r="J26" s="21">
        <f t="shared" si="2"/>
        <v>7.6911596946040448E-3</v>
      </c>
      <c r="K26" s="4"/>
      <c r="L26" t="s">
        <v>255</v>
      </c>
      <c r="M26" s="5">
        <v>7.4615899999999997E-3</v>
      </c>
      <c r="N26" s="69">
        <v>2.8483156146813505E-2</v>
      </c>
    </row>
    <row r="27" spans="1:14" x14ac:dyDescent="0.25">
      <c r="A27" s="15"/>
      <c r="B27" s="53">
        <v>21</v>
      </c>
      <c r="C27" s="17" t="s">
        <v>275</v>
      </c>
      <c r="D27" s="18">
        <v>1.357294</v>
      </c>
      <c r="E27" s="19">
        <v>1.357294</v>
      </c>
      <c r="F27" s="19">
        <f t="shared" si="0"/>
        <v>7.2335979999999994E-2</v>
      </c>
      <c r="G27" s="19">
        <v>0</v>
      </c>
      <c r="H27" s="19">
        <v>7.2335979999999994E-2</v>
      </c>
      <c r="I27" s="20">
        <f t="shared" si="1"/>
        <v>0</v>
      </c>
      <c r="J27" s="21">
        <f t="shared" si="2"/>
        <v>5.3294260491831537E-2</v>
      </c>
      <c r="K27" s="4"/>
      <c r="L27" t="s">
        <v>256</v>
      </c>
      <c r="M27" s="5">
        <v>1.621645E-2</v>
      </c>
      <c r="N27" s="69">
        <v>1.6120532829663501E-2</v>
      </c>
    </row>
    <row r="28" spans="1:14" x14ac:dyDescent="0.25">
      <c r="A28" s="15"/>
      <c r="B28" s="53">
        <v>22</v>
      </c>
      <c r="C28" s="17" t="s">
        <v>276</v>
      </c>
      <c r="D28" s="18">
        <v>1.0326229999999998</v>
      </c>
      <c r="E28" s="19">
        <v>1.0627829999999998</v>
      </c>
      <c r="F28" s="19">
        <f t="shared" si="0"/>
        <v>6.7683649999999998E-2</v>
      </c>
      <c r="G28" s="19">
        <v>0</v>
      </c>
      <c r="H28" s="19">
        <v>6.7683649999999998E-2</v>
      </c>
      <c r="I28" s="20">
        <f t="shared" si="1"/>
        <v>0</v>
      </c>
      <c r="J28" s="21">
        <f t="shared" si="2"/>
        <v>6.3685296057614776E-2</v>
      </c>
      <c r="K28" s="4"/>
      <c r="L28" t="s">
        <v>279</v>
      </c>
      <c r="M28" s="5">
        <v>1.65E-3</v>
      </c>
      <c r="N28" s="69">
        <v>1.5530434946302341E-2</v>
      </c>
    </row>
    <row r="29" spans="1:14" x14ac:dyDescent="0.25">
      <c r="A29" s="15"/>
      <c r="B29" s="53">
        <v>23</v>
      </c>
      <c r="C29" s="17" t="s">
        <v>277</v>
      </c>
      <c r="D29" s="18">
        <v>0.84165000000000012</v>
      </c>
      <c r="E29" s="19">
        <v>0.84165000000000012</v>
      </c>
      <c r="F29" s="19">
        <f t="shared" si="0"/>
        <v>7.2096400000000005E-2</v>
      </c>
      <c r="G29" s="19">
        <v>0</v>
      </c>
      <c r="H29" s="19">
        <v>7.2096400000000005E-2</v>
      </c>
      <c r="I29" s="20">
        <f t="shared" si="1"/>
        <v>0</v>
      </c>
      <c r="J29" s="21">
        <f t="shared" si="2"/>
        <v>8.5660785362086378E-2</v>
      </c>
      <c r="K29" s="4"/>
      <c r="L29" t="s">
        <v>278</v>
      </c>
      <c r="M29" s="5">
        <v>3.4722000000000003E-2</v>
      </c>
      <c r="N29" s="69">
        <v>1.4686779741025066E-2</v>
      </c>
    </row>
    <row r="30" spans="1:14" x14ac:dyDescent="0.25">
      <c r="A30" s="15"/>
      <c r="B30" s="53">
        <v>24</v>
      </c>
      <c r="C30" s="17" t="s">
        <v>278</v>
      </c>
      <c r="D30" s="18">
        <v>2.3641669999999997</v>
      </c>
      <c r="E30" s="19">
        <v>2.3641669999999997</v>
      </c>
      <c r="F30" s="19">
        <f t="shared" si="0"/>
        <v>3.4722000000000003E-2</v>
      </c>
      <c r="G30" s="19">
        <v>0</v>
      </c>
      <c r="H30" s="19">
        <v>3.4722000000000003E-2</v>
      </c>
      <c r="I30" s="20">
        <f t="shared" si="1"/>
        <v>0</v>
      </c>
      <c r="J30" s="21">
        <f t="shared" si="2"/>
        <v>1.4686779741025066E-2</v>
      </c>
      <c r="K30" s="4"/>
      <c r="L30" t="s">
        <v>274</v>
      </c>
      <c r="M30" s="5">
        <v>6.6274799999999998E-3</v>
      </c>
      <c r="N30" s="69">
        <v>7.6911596946040448E-3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0.10624300000000002</v>
      </c>
      <c r="E31" s="26">
        <v>0.10624300000000002</v>
      </c>
      <c r="F31" s="26">
        <f t="shared" si="0"/>
        <v>1.65E-3</v>
      </c>
      <c r="G31" s="26">
        <v>0</v>
      </c>
      <c r="H31" s="26">
        <v>1.65E-3</v>
      </c>
      <c r="I31" s="27">
        <f t="shared" si="1"/>
        <v>0</v>
      </c>
      <c r="J31" s="28">
        <f t="shared" si="2"/>
        <v>1.5530434946302341E-2</v>
      </c>
      <c r="K31" s="4"/>
      <c r="L31" t="s">
        <v>273</v>
      </c>
      <c r="M31" s="5">
        <v>0</v>
      </c>
      <c r="N31" s="69">
        <v>0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8" width="0" hidden="1" customWidth="1"/>
  </cols>
  <sheetData>
    <row r="1" spans="1:11" ht="15.75" x14ac:dyDescent="0.25">
      <c r="A1" s="48">
        <v>129</v>
      </c>
      <c r="B1" s="47" t="s">
        <v>87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1949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51.149678000000002</v>
      </c>
      <c r="E6" s="12">
        <v>51.706552000000009</v>
      </c>
      <c r="F6" s="12">
        <v>4.0075203900000007</v>
      </c>
      <c r="G6" s="12">
        <v>0</v>
      </c>
      <c r="H6" s="12">
        <v>4.0075203900000007</v>
      </c>
      <c r="I6" s="13">
        <v>0</v>
      </c>
      <c r="J6" s="14">
        <v>7.7505078853449746E-2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49.723377000000013</v>
      </c>
      <c r="E7" s="36">
        <f ca="1">SUM(E8:OFFSET(E6,MATCH("PROYECTOS",$A$8:$A$50,0),0))</f>
        <v>50.280251000000035</v>
      </c>
      <c r="F7" s="36">
        <f ca="1">SUM(F8:OFFSET(F6,MATCH("PROYECTOS",$A$8:$A$50,0),0))</f>
        <v>4.0075203899999989</v>
      </c>
      <c r="G7" s="36">
        <f ca="1">SUM(G8:OFFSET(G6,MATCH("PROYECTOS",$A$8:$A$50,0),0))</f>
        <v>0</v>
      </c>
      <c r="H7" s="36">
        <f ca="1">SUM(H8:OFFSET(H6,MATCH("PROYECTOS",$A$8:$A$50,0),0))</f>
        <v>4.0075203899999989</v>
      </c>
      <c r="I7" s="37">
        <f ca="1">IFERROR(G7/E7,0)</f>
        <v>0</v>
      </c>
      <c r="J7" s="38">
        <f ca="1">IFERROR(SUM(G7,H7)/E7,0)</f>
        <v>7.9703667151542187E-2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4.913263999999999</v>
      </c>
      <c r="E8" s="19">
        <v>5.0009899999999989</v>
      </c>
      <c r="F8" s="19">
        <f t="shared" ref="F8:F12" si="0">SUM(G8,H8)</f>
        <v>0.12701135000000002</v>
      </c>
      <c r="G8" s="19">
        <v>0</v>
      </c>
      <c r="H8" s="19">
        <v>0.12701135000000002</v>
      </c>
      <c r="I8" s="20">
        <f t="shared" ref="I8:I13" si="1">IFERROR(G8/E8,0)</f>
        <v>0</v>
      </c>
      <c r="J8" s="21">
        <f t="shared" ref="J8:J13" si="2">IFERROR(SUM(G8,H8)/E8,0)</f>
        <v>2.5397241346213458E-2</v>
      </c>
      <c r="K8" s="4"/>
    </row>
    <row r="9" spans="1:11" ht="25.5" x14ac:dyDescent="0.25">
      <c r="A9" s="15"/>
      <c r="B9" s="17">
        <v>3000687</v>
      </c>
      <c r="C9" s="17" t="s">
        <v>1951</v>
      </c>
      <c r="D9" s="18">
        <v>1.839205999999999</v>
      </c>
      <c r="E9" s="19">
        <v>1.9335969999999989</v>
      </c>
      <c r="F9" s="19">
        <f t="shared" si="0"/>
        <v>9.1963150000000007E-2</v>
      </c>
      <c r="G9" s="19">
        <v>0</v>
      </c>
      <c r="H9" s="19">
        <v>9.1963150000000007E-2</v>
      </c>
      <c r="I9" s="20">
        <f t="shared" si="1"/>
        <v>0</v>
      </c>
      <c r="J9" s="21">
        <f t="shared" si="2"/>
        <v>4.7560660261678135E-2</v>
      </c>
      <c r="K9" s="4"/>
    </row>
    <row r="10" spans="1:11" ht="38.25" x14ac:dyDescent="0.25">
      <c r="A10" s="15"/>
      <c r="B10" s="17">
        <v>3000688</v>
      </c>
      <c r="C10" s="17" t="s">
        <v>1952</v>
      </c>
      <c r="D10" s="18">
        <v>37.032156000000022</v>
      </c>
      <c r="E10" s="19">
        <v>37.680563000000035</v>
      </c>
      <c r="F10" s="19">
        <f t="shared" si="0"/>
        <v>3.500924149999999</v>
      </c>
      <c r="G10" s="19">
        <v>0</v>
      </c>
      <c r="H10" s="19">
        <v>3.500924149999999</v>
      </c>
      <c r="I10" s="20">
        <f t="shared" si="1"/>
        <v>0</v>
      </c>
      <c r="J10" s="21">
        <f t="shared" si="2"/>
        <v>9.2910611500151841E-2</v>
      </c>
      <c r="K10" s="4"/>
    </row>
    <row r="11" spans="1:11" ht="25.5" x14ac:dyDescent="0.25">
      <c r="A11" s="15"/>
      <c r="B11" s="17">
        <v>3000689</v>
      </c>
      <c r="C11" s="17" t="s">
        <v>1953</v>
      </c>
      <c r="D11" s="18">
        <v>4.6696020000000011</v>
      </c>
      <c r="E11" s="19">
        <v>4.6891380000000007</v>
      </c>
      <c r="F11" s="19">
        <f t="shared" si="0"/>
        <v>0.25543842000000005</v>
      </c>
      <c r="G11" s="19">
        <v>0</v>
      </c>
      <c r="H11" s="19">
        <v>0.25543842000000005</v>
      </c>
      <c r="I11" s="20">
        <f t="shared" si="1"/>
        <v>0</v>
      </c>
      <c r="J11" s="21">
        <f t="shared" si="2"/>
        <v>5.447449403280518E-2</v>
      </c>
      <c r="K11" s="4"/>
    </row>
    <row r="12" spans="1:11" ht="38.25" x14ac:dyDescent="0.25">
      <c r="A12" s="15"/>
      <c r="B12" s="17">
        <v>3000690</v>
      </c>
      <c r="C12" s="17" t="s">
        <v>1954</v>
      </c>
      <c r="D12" s="18">
        <v>1.2691489999999992</v>
      </c>
      <c r="E12" s="19">
        <v>0.9759629999999998</v>
      </c>
      <c r="F12" s="19">
        <f t="shared" si="0"/>
        <v>3.2183320000000001E-2</v>
      </c>
      <c r="G12" s="19">
        <v>0</v>
      </c>
      <c r="H12" s="19">
        <v>3.2183320000000001E-2</v>
      </c>
      <c r="I12" s="20">
        <f t="shared" si="1"/>
        <v>0</v>
      </c>
      <c r="J12" s="21">
        <f t="shared" si="2"/>
        <v>3.2975963228114191E-2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1.4263009999999881</v>
      </c>
      <c r="E13" s="43">
        <f t="shared" ref="E13:H13" ca="1" si="3">OFFSET(E13,-MATCH("PROYECTOS",$A$8:$A$50,0)-1,0)-(OFFSET(E13,-MATCH("PROYECTOS",$A$8:$A$50,0),0))</f>
        <v>1.4263009999999738</v>
      </c>
      <c r="F13" s="43">
        <f t="shared" ca="1" si="3"/>
        <v>0</v>
      </c>
      <c r="G13" s="43">
        <f t="shared" ca="1" si="3"/>
        <v>0</v>
      </c>
      <c r="H13" s="43">
        <f t="shared" ca="1" si="3"/>
        <v>0</v>
      </c>
      <c r="I13" s="44">
        <f t="shared" ca="1" si="1"/>
        <v>0</v>
      </c>
      <c r="J13" s="45">
        <f t="shared" ca="1" si="2"/>
        <v>0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1971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2.5397241346213458E-2</v>
      </c>
    </row>
    <row r="20" spans="1:4" ht="25.5" x14ac:dyDescent="0.25">
      <c r="A20" s="15"/>
      <c r="B20" s="17">
        <v>3000687</v>
      </c>
      <c r="C20" s="17" t="s">
        <v>1951</v>
      </c>
      <c r="D20" s="21">
        <v>4.7560660261678135E-2</v>
      </c>
    </row>
    <row r="21" spans="1:4" ht="38.25" x14ac:dyDescent="0.25">
      <c r="A21" s="15"/>
      <c r="B21" s="17">
        <v>3000688</v>
      </c>
      <c r="C21" s="17" t="s">
        <v>1952</v>
      </c>
      <c r="D21" s="21">
        <v>9.2910611500151841E-2</v>
      </c>
    </row>
    <row r="22" spans="1:4" ht="25.5" x14ac:dyDescent="0.25">
      <c r="A22" s="15"/>
      <c r="B22" s="17">
        <v>3000689</v>
      </c>
      <c r="C22" s="17" t="s">
        <v>1953</v>
      </c>
      <c r="D22" s="21">
        <v>5.447449403280518E-2</v>
      </c>
    </row>
    <row r="23" spans="1:4" ht="39" thickBot="1" x14ac:dyDescent="0.3">
      <c r="A23" s="22"/>
      <c r="B23" s="24">
        <v>3000690</v>
      </c>
      <c r="C23" s="24" t="s">
        <v>1954</v>
      </c>
      <c r="D23" s="28">
        <v>3.2975963228114191E-2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129</v>
      </c>
      <c r="B1" s="47" t="s">
        <v>87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1950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51.149678000000002</v>
      </c>
      <c r="I6" s="12">
        <v>51.706552000000009</v>
      </c>
      <c r="J6" s="12">
        <v>4.0075203900000007</v>
      </c>
      <c r="K6" s="12">
        <v>0</v>
      </c>
      <c r="L6" s="12">
        <v>4.0075203900000007</v>
      </c>
      <c r="M6" s="13">
        <v>0</v>
      </c>
      <c r="N6" s="14">
        <v>7.7505078853449746E-2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49.723377000000006</v>
      </c>
      <c r="I7" s="36">
        <f ca="1">SUM(I8:OFFSET(I6,MATCH("PROYECTOS",$A$8:$A$50,0),0))</f>
        <v>50.280250999999993</v>
      </c>
      <c r="J7" s="36">
        <f ca="1">SUM(J8:OFFSET(J6,MATCH("PROYECTOS",$A$8:$A$50,0),0))</f>
        <v>4.0075203899999989</v>
      </c>
      <c r="K7" s="36">
        <f ca="1">SUM(K8:OFFSET(K6,MATCH("PROYECTOS",$A$8:$A$50,0),0))</f>
        <v>0</v>
      </c>
      <c r="L7" s="36">
        <f ca="1">SUM(L8:OFFSET(L6,MATCH("PROYECTOS",$A$8:$A$50,0),0))</f>
        <v>4.0075203899999989</v>
      </c>
      <c r="M7" s="37">
        <f ca="1">IFERROR(K7/I7,0)</f>
        <v>0</v>
      </c>
      <c r="N7" s="38">
        <f ca="1">IFERROR(SUM(K7,L7)/I7,0)</f>
        <v>7.9703667151542257E-2</v>
      </c>
      <c r="O7" s="62"/>
      <c r="P7" s="36"/>
      <c r="Q7" s="38"/>
    </row>
    <row r="8" spans="1:17" ht="38.25" x14ac:dyDescent="0.25">
      <c r="A8" s="15"/>
      <c r="B8" s="17">
        <v>5004449</v>
      </c>
      <c r="C8" s="17" t="s">
        <v>1955</v>
      </c>
      <c r="D8" s="66">
        <v>3000688</v>
      </c>
      <c r="E8" s="17" t="s">
        <v>1952</v>
      </c>
      <c r="F8" s="67">
        <v>88</v>
      </c>
      <c r="G8" s="17" t="s">
        <v>765</v>
      </c>
      <c r="H8" s="18">
        <v>0.84955500000000006</v>
      </c>
      <c r="I8" s="19">
        <v>0.80966700000000003</v>
      </c>
      <c r="J8" s="19">
        <f t="shared" ref="J8:J21" si="0">SUM(K8,L8)</f>
        <v>8.5424949999999999E-2</v>
      </c>
      <c r="K8" s="19">
        <v>0</v>
      </c>
      <c r="L8" s="19">
        <v>8.5424949999999999E-2</v>
      </c>
      <c r="M8" s="20">
        <f t="shared" ref="M8:M22" si="1">IFERROR(K8/I8,0)</f>
        <v>0</v>
      </c>
      <c r="N8" s="21">
        <f t="shared" ref="N8:N22" si="2">IFERROR(SUM(K8,L8)/I8,0)</f>
        <v>0.10550627603693864</v>
      </c>
      <c r="O8" s="68">
        <v>1.045859E-2</v>
      </c>
      <c r="P8" s="19">
        <v>120</v>
      </c>
      <c r="Q8" s="21">
        <f>IFERROR(P8/O8,0)</f>
        <v>11473.821997037841</v>
      </c>
    </row>
    <row r="9" spans="1:17" ht="25.5" x14ac:dyDescent="0.25">
      <c r="A9" s="15"/>
      <c r="B9" s="17">
        <v>5005144</v>
      </c>
      <c r="C9" s="17" t="s">
        <v>1956</v>
      </c>
      <c r="D9" s="66">
        <v>3000001</v>
      </c>
      <c r="E9" s="17" t="s">
        <v>281</v>
      </c>
      <c r="F9" s="67">
        <v>80</v>
      </c>
      <c r="G9" s="17" t="s">
        <v>316</v>
      </c>
      <c r="H9" s="18">
        <v>1.090857</v>
      </c>
      <c r="I9" s="19">
        <v>1.0913569999999997</v>
      </c>
      <c r="J9" s="19">
        <f t="shared" si="0"/>
        <v>7.99126E-3</v>
      </c>
      <c r="K9" s="19">
        <v>0</v>
      </c>
      <c r="L9" s="19">
        <v>7.99126E-3</v>
      </c>
      <c r="M9" s="20">
        <f t="shared" si="1"/>
        <v>0</v>
      </c>
      <c r="N9" s="21">
        <f t="shared" si="2"/>
        <v>7.3223152460652223E-3</v>
      </c>
      <c r="O9" s="68">
        <v>1.112959E-2</v>
      </c>
      <c r="P9" s="19">
        <v>1</v>
      </c>
      <c r="Q9" s="21">
        <f t="shared" ref="Q9:Q21" si="3">IFERROR(P9/O9,0)</f>
        <v>89.850569517834884</v>
      </c>
    </row>
    <row r="10" spans="1:17" ht="25.5" x14ac:dyDescent="0.25">
      <c r="A10" s="15"/>
      <c r="B10" s="17">
        <v>5005145</v>
      </c>
      <c r="C10" s="17" t="s">
        <v>1957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3.8224069999999988</v>
      </c>
      <c r="I10" s="19">
        <v>3.9096329999999986</v>
      </c>
      <c r="J10" s="19">
        <f t="shared" si="0"/>
        <v>0.11902009000000001</v>
      </c>
      <c r="K10" s="19">
        <v>0</v>
      </c>
      <c r="L10" s="19">
        <v>0.11902009000000001</v>
      </c>
      <c r="M10" s="20">
        <f t="shared" si="1"/>
        <v>0</v>
      </c>
      <c r="N10" s="21">
        <f t="shared" si="2"/>
        <v>3.0442778132883586E-2</v>
      </c>
      <c r="O10" s="68">
        <v>0.10382342999999999</v>
      </c>
      <c r="P10" s="19">
        <v>10</v>
      </c>
      <c r="Q10" s="21">
        <f t="shared" si="3"/>
        <v>96.317372677824267</v>
      </c>
    </row>
    <row r="11" spans="1:17" ht="38.25" x14ac:dyDescent="0.25">
      <c r="A11" s="15"/>
      <c r="B11" s="17">
        <v>5005146</v>
      </c>
      <c r="C11" s="17" t="s">
        <v>1958</v>
      </c>
      <c r="D11" s="66">
        <v>3000687</v>
      </c>
      <c r="E11" s="17" t="s">
        <v>1951</v>
      </c>
      <c r="F11" s="67">
        <v>88</v>
      </c>
      <c r="G11" s="17" t="s">
        <v>765</v>
      </c>
      <c r="H11" s="18">
        <v>0.91482199999999947</v>
      </c>
      <c r="I11" s="19">
        <v>0.9895969999999995</v>
      </c>
      <c r="J11" s="19">
        <f t="shared" si="0"/>
        <v>6.5601619999999999E-2</v>
      </c>
      <c r="K11" s="19">
        <v>0</v>
      </c>
      <c r="L11" s="19">
        <v>6.5601619999999999E-2</v>
      </c>
      <c r="M11" s="20">
        <f t="shared" si="1"/>
        <v>0</v>
      </c>
      <c r="N11" s="21">
        <f t="shared" si="2"/>
        <v>6.629124785139813E-2</v>
      </c>
      <c r="O11" s="68">
        <v>7.9240950000000004E-2</v>
      </c>
      <c r="P11" s="19">
        <v>170.5</v>
      </c>
      <c r="Q11" s="21">
        <f t="shared" si="3"/>
        <v>2151.6652690307219</v>
      </c>
    </row>
    <row r="12" spans="1:17" ht="38.25" x14ac:dyDescent="0.25">
      <c r="A12" s="15"/>
      <c r="B12" s="17">
        <v>5005147</v>
      </c>
      <c r="C12" s="17" t="s">
        <v>1959</v>
      </c>
      <c r="D12" s="66">
        <v>3000687</v>
      </c>
      <c r="E12" s="17" t="s">
        <v>1951</v>
      </c>
      <c r="F12" s="67">
        <v>44</v>
      </c>
      <c r="G12" s="17" t="s">
        <v>1969</v>
      </c>
      <c r="H12" s="18">
        <v>0.41071800000000003</v>
      </c>
      <c r="I12" s="19">
        <v>0.44614800000000004</v>
      </c>
      <c r="J12" s="19">
        <f t="shared" si="0"/>
        <v>1.7098530000000001E-2</v>
      </c>
      <c r="K12" s="19">
        <v>0</v>
      </c>
      <c r="L12" s="19">
        <v>1.7098530000000001E-2</v>
      </c>
      <c r="M12" s="20">
        <f t="shared" si="1"/>
        <v>0</v>
      </c>
      <c r="N12" s="21">
        <f t="shared" si="2"/>
        <v>3.832479356626052E-2</v>
      </c>
      <c r="O12" s="68">
        <v>1.9178549999999999E-2</v>
      </c>
      <c r="P12" s="19">
        <v>51.5</v>
      </c>
      <c r="Q12" s="21">
        <f t="shared" si="3"/>
        <v>2685.2916409217592</v>
      </c>
    </row>
    <row r="13" spans="1:17" ht="38.25" x14ac:dyDescent="0.25">
      <c r="A13" s="15"/>
      <c r="B13" s="17">
        <v>5005148</v>
      </c>
      <c r="C13" s="17" t="s">
        <v>1960</v>
      </c>
      <c r="D13" s="66">
        <v>3000687</v>
      </c>
      <c r="E13" s="17" t="s">
        <v>1951</v>
      </c>
      <c r="F13" s="67">
        <v>215</v>
      </c>
      <c r="G13" s="17" t="s">
        <v>689</v>
      </c>
      <c r="H13" s="18">
        <v>0.22106300000000001</v>
      </c>
      <c r="I13" s="19">
        <v>0.20524900000000001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2.15E-3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5005149</v>
      </c>
      <c r="C14" s="17" t="s">
        <v>1961</v>
      </c>
      <c r="D14" s="66">
        <v>3000687</v>
      </c>
      <c r="E14" s="17" t="s">
        <v>1951</v>
      </c>
      <c r="F14" s="67">
        <v>236</v>
      </c>
      <c r="G14" s="17" t="s">
        <v>1320</v>
      </c>
      <c r="H14" s="18">
        <v>0.29260299999999995</v>
      </c>
      <c r="I14" s="19">
        <v>0.29260299999999995</v>
      </c>
      <c r="J14" s="19">
        <f t="shared" si="0"/>
        <v>9.2630000000000004E-3</v>
      </c>
      <c r="K14" s="19">
        <v>0</v>
      </c>
      <c r="L14" s="19">
        <v>9.2630000000000004E-3</v>
      </c>
      <c r="M14" s="20">
        <f t="shared" si="1"/>
        <v>0</v>
      </c>
      <c r="N14" s="21">
        <f t="shared" si="2"/>
        <v>3.1657228394787483E-2</v>
      </c>
      <c r="O14" s="68">
        <v>9.2497299999999994E-3</v>
      </c>
      <c r="P14" s="19">
        <v>23</v>
      </c>
      <c r="Q14" s="21">
        <f t="shared" si="3"/>
        <v>2486.5590671295272</v>
      </c>
    </row>
    <row r="15" spans="1:17" ht="38.25" x14ac:dyDescent="0.25">
      <c r="A15" s="15"/>
      <c r="B15" s="17">
        <v>5005150</v>
      </c>
      <c r="C15" s="17" t="s">
        <v>1962</v>
      </c>
      <c r="D15" s="66">
        <v>3000688</v>
      </c>
      <c r="E15" s="17" t="s">
        <v>1952</v>
      </c>
      <c r="F15" s="67">
        <v>6</v>
      </c>
      <c r="G15" s="17" t="s">
        <v>635</v>
      </c>
      <c r="H15" s="18">
        <v>24.631077000000005</v>
      </c>
      <c r="I15" s="19">
        <v>25.130430000000004</v>
      </c>
      <c r="J15" s="19">
        <f t="shared" si="0"/>
        <v>2.2234167799999995</v>
      </c>
      <c r="K15" s="19">
        <v>0</v>
      </c>
      <c r="L15" s="19">
        <v>2.2234167799999995</v>
      </c>
      <c r="M15" s="20">
        <f t="shared" si="1"/>
        <v>0</v>
      </c>
      <c r="N15" s="21">
        <f t="shared" si="2"/>
        <v>8.8475079017748565E-2</v>
      </c>
      <c r="O15" s="68">
        <v>2.1043511800000005</v>
      </c>
      <c r="P15" s="19">
        <v>41075</v>
      </c>
      <c r="Q15" s="21">
        <f t="shared" si="3"/>
        <v>19519.080460705227</v>
      </c>
    </row>
    <row r="16" spans="1:17" ht="38.25" x14ac:dyDescent="0.25">
      <c r="A16" s="15"/>
      <c r="B16" s="17">
        <v>5005151</v>
      </c>
      <c r="C16" s="17" t="s">
        <v>1963</v>
      </c>
      <c r="D16" s="66">
        <v>3000688</v>
      </c>
      <c r="E16" s="17" t="s">
        <v>1952</v>
      </c>
      <c r="F16" s="67">
        <v>6</v>
      </c>
      <c r="G16" s="17" t="s">
        <v>635</v>
      </c>
      <c r="H16" s="18">
        <v>3.9766219999999994</v>
      </c>
      <c r="I16" s="19">
        <v>4.1156089999999992</v>
      </c>
      <c r="J16" s="19">
        <f t="shared" si="0"/>
        <v>0.48335816999999992</v>
      </c>
      <c r="K16" s="19">
        <v>0</v>
      </c>
      <c r="L16" s="19">
        <v>0.48335816999999992</v>
      </c>
      <c r="M16" s="20">
        <f t="shared" si="1"/>
        <v>0</v>
      </c>
      <c r="N16" s="21">
        <f t="shared" si="2"/>
        <v>0.11744511444114347</v>
      </c>
      <c r="O16" s="68">
        <v>0.29773429000000001</v>
      </c>
      <c r="P16" s="19">
        <v>1698</v>
      </c>
      <c r="Q16" s="21">
        <f t="shared" si="3"/>
        <v>5703.0716885179736</v>
      </c>
    </row>
    <row r="17" spans="1:17" ht="38.25" x14ac:dyDescent="0.25">
      <c r="A17" s="15"/>
      <c r="B17" s="17">
        <v>5005152</v>
      </c>
      <c r="C17" s="17" t="s">
        <v>1964</v>
      </c>
      <c r="D17" s="66">
        <v>3000688</v>
      </c>
      <c r="E17" s="17" t="s">
        <v>1952</v>
      </c>
      <c r="F17" s="67">
        <v>6</v>
      </c>
      <c r="G17" s="17" t="s">
        <v>635</v>
      </c>
      <c r="H17" s="18">
        <v>7.574901999999998</v>
      </c>
      <c r="I17" s="19">
        <v>7.6248569999999969</v>
      </c>
      <c r="J17" s="19">
        <f t="shared" si="0"/>
        <v>0.70872425000000017</v>
      </c>
      <c r="K17" s="19">
        <v>0</v>
      </c>
      <c r="L17" s="19">
        <v>0.70872425000000017</v>
      </c>
      <c r="M17" s="20">
        <f t="shared" si="1"/>
        <v>0</v>
      </c>
      <c r="N17" s="21">
        <f t="shared" si="2"/>
        <v>9.2949185801123935E-2</v>
      </c>
      <c r="O17" s="68">
        <v>0.60972932999999985</v>
      </c>
      <c r="P17" s="19">
        <v>2841</v>
      </c>
      <c r="Q17" s="21">
        <f t="shared" si="3"/>
        <v>4659.4445440241507</v>
      </c>
    </row>
    <row r="18" spans="1:17" ht="25.5" x14ac:dyDescent="0.25">
      <c r="A18" s="15"/>
      <c r="B18" s="17">
        <v>5005153</v>
      </c>
      <c r="C18" s="17" t="s">
        <v>1965</v>
      </c>
      <c r="D18" s="66">
        <v>3000689</v>
      </c>
      <c r="E18" s="17" t="s">
        <v>1953</v>
      </c>
      <c r="F18" s="67">
        <v>18</v>
      </c>
      <c r="G18" s="17" t="s">
        <v>1139</v>
      </c>
      <c r="H18" s="18">
        <v>3.4889889999999992</v>
      </c>
      <c r="I18" s="19">
        <v>3.5085249999999992</v>
      </c>
      <c r="J18" s="19">
        <f t="shared" si="0"/>
        <v>0.17603027999999998</v>
      </c>
      <c r="K18" s="19">
        <v>0</v>
      </c>
      <c r="L18" s="19">
        <v>0.17603027999999998</v>
      </c>
      <c r="M18" s="20">
        <f t="shared" si="1"/>
        <v>0</v>
      </c>
      <c r="N18" s="21">
        <f t="shared" si="2"/>
        <v>5.0172160665806861E-2</v>
      </c>
      <c r="O18" s="68">
        <v>0.10694297999999999</v>
      </c>
      <c r="P18" s="19">
        <v>1466</v>
      </c>
      <c r="Q18" s="21">
        <f t="shared" si="3"/>
        <v>13708.239661920774</v>
      </c>
    </row>
    <row r="19" spans="1:17" ht="25.5" x14ac:dyDescent="0.25">
      <c r="A19" s="15"/>
      <c r="B19" s="17">
        <v>5005154</v>
      </c>
      <c r="C19" s="17" t="s">
        <v>1966</v>
      </c>
      <c r="D19" s="66">
        <v>3000689</v>
      </c>
      <c r="E19" s="17" t="s">
        <v>1953</v>
      </c>
      <c r="F19" s="67">
        <v>18</v>
      </c>
      <c r="G19" s="17" t="s">
        <v>1139</v>
      </c>
      <c r="H19" s="18">
        <v>1.1806129999999997</v>
      </c>
      <c r="I19" s="19">
        <v>1.1806129999999997</v>
      </c>
      <c r="J19" s="19">
        <f t="shared" si="0"/>
        <v>7.9408140000000002E-2</v>
      </c>
      <c r="K19" s="19">
        <v>0</v>
      </c>
      <c r="L19" s="19">
        <v>7.9408140000000002E-2</v>
      </c>
      <c r="M19" s="20">
        <f t="shared" si="1"/>
        <v>0</v>
      </c>
      <c r="N19" s="21">
        <f t="shared" si="2"/>
        <v>6.7260092850070285E-2</v>
      </c>
      <c r="O19" s="68">
        <v>4.3485480000000007E-2</v>
      </c>
      <c r="P19" s="19">
        <v>321</v>
      </c>
      <c r="Q19" s="21">
        <f t="shared" si="3"/>
        <v>7381.7743301902137</v>
      </c>
    </row>
    <row r="20" spans="1:17" ht="38.25" x14ac:dyDescent="0.25">
      <c r="A20" s="15"/>
      <c r="B20" s="17">
        <v>5005155</v>
      </c>
      <c r="C20" s="17" t="s">
        <v>1967</v>
      </c>
      <c r="D20" s="66">
        <v>3000690</v>
      </c>
      <c r="E20" s="17" t="s">
        <v>1954</v>
      </c>
      <c r="F20" s="67">
        <v>88</v>
      </c>
      <c r="G20" s="17" t="s">
        <v>765</v>
      </c>
      <c r="H20" s="18">
        <v>0.72154899999999977</v>
      </c>
      <c r="I20" s="19">
        <v>0.50935899999999978</v>
      </c>
      <c r="J20" s="19">
        <f t="shared" si="0"/>
        <v>1.4299630000000001E-2</v>
      </c>
      <c r="K20" s="19">
        <v>0</v>
      </c>
      <c r="L20" s="19">
        <v>1.4299630000000001E-2</v>
      </c>
      <c r="M20" s="20">
        <f t="shared" si="1"/>
        <v>0</v>
      </c>
      <c r="N20" s="21">
        <f t="shared" si="2"/>
        <v>2.8073775078088354E-2</v>
      </c>
      <c r="O20" s="68">
        <v>9.6253399999999996E-3</v>
      </c>
      <c r="P20" s="19">
        <v>247</v>
      </c>
      <c r="Q20" s="21">
        <f t="shared" si="3"/>
        <v>25661.431180612843</v>
      </c>
    </row>
    <row r="21" spans="1:17" ht="38.25" x14ac:dyDescent="0.25">
      <c r="A21" s="15"/>
      <c r="B21" s="17">
        <v>5005156</v>
      </c>
      <c r="C21" s="17" t="s">
        <v>1968</v>
      </c>
      <c r="D21" s="66">
        <v>3000690</v>
      </c>
      <c r="E21" s="17" t="s">
        <v>1954</v>
      </c>
      <c r="F21" s="67">
        <v>56</v>
      </c>
      <c r="G21" s="17" t="s">
        <v>425</v>
      </c>
      <c r="H21" s="18">
        <v>0.54759999999999986</v>
      </c>
      <c r="I21" s="19">
        <v>0.46660399999999985</v>
      </c>
      <c r="J21" s="19">
        <f t="shared" si="0"/>
        <v>1.7883690000000001E-2</v>
      </c>
      <c r="K21" s="19">
        <v>0</v>
      </c>
      <c r="L21" s="19">
        <v>1.7883690000000001E-2</v>
      </c>
      <c r="M21" s="20">
        <f t="shared" si="1"/>
        <v>0</v>
      </c>
      <c r="N21" s="21">
        <f t="shared" si="2"/>
        <v>3.8327339671327308E-2</v>
      </c>
      <c r="O21" s="68">
        <v>2.616798E-2</v>
      </c>
      <c r="P21" s="19">
        <v>165.5</v>
      </c>
      <c r="Q21" s="21">
        <f t="shared" si="3"/>
        <v>6324.523329657085</v>
      </c>
    </row>
    <row r="22" spans="1:17" ht="15.75" thickBot="1" x14ac:dyDescent="0.3">
      <c r="A22" s="39" t="s">
        <v>299</v>
      </c>
      <c r="B22" s="41"/>
      <c r="C22" s="41"/>
      <c r="D22" s="63"/>
      <c r="E22" s="41"/>
      <c r="F22" s="64"/>
      <c r="G22" s="41"/>
      <c r="H22" s="42">
        <f ca="1">OFFSET(H22,-MATCH("PROYECTOS",$A$8:$A$50,0)-1,0)-(OFFSET(H22,-MATCH("PROYECTOS",$A$8:$A$50,0),0))</f>
        <v>1.4263009999999952</v>
      </c>
      <c r="I22" s="43">
        <f t="shared" ref="I22:L22" ca="1" si="4">OFFSET(I22,-MATCH("PROYECTOS",$A$8:$A$50,0)-1,0)-(OFFSET(I22,-MATCH("PROYECTOS",$A$8:$A$50,0),0))</f>
        <v>1.4263010000000165</v>
      </c>
      <c r="J22" s="43">
        <f t="shared" ca="1" si="4"/>
        <v>0</v>
      </c>
      <c r="K22" s="43">
        <f t="shared" ca="1" si="4"/>
        <v>0</v>
      </c>
      <c r="L22" s="43">
        <f t="shared" ca="1" si="4"/>
        <v>0</v>
      </c>
      <c r="M22" s="44">
        <f t="shared" ca="1" si="1"/>
        <v>0</v>
      </c>
      <c r="N22" s="45">
        <f t="shared" ca="1" si="2"/>
        <v>0</v>
      </c>
      <c r="O22" s="65"/>
      <c r="P22" s="43"/>
      <c r="Q22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130</v>
      </c>
      <c r="B1" s="48" t="s">
        <v>88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1972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62.650596</v>
      </c>
      <c r="E6" s="12">
        <v>71.939576999999986</v>
      </c>
      <c r="F6" s="12">
        <v>2.9572557399999999</v>
      </c>
      <c r="G6" s="12">
        <v>0</v>
      </c>
      <c r="H6" s="12">
        <v>2.9572557399999999</v>
      </c>
      <c r="I6" s="13">
        <v>0</v>
      </c>
      <c r="J6" s="14">
        <v>4.1107494140534086E-2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46.83996699999998</v>
      </c>
      <c r="E7" s="36">
        <f ca="1">SUM(E8:OFFSET(E6,MATCH("GOBIERNOS REGIONALES",$A$8:$A$50,0),0))</f>
        <v>52.825651999999991</v>
      </c>
      <c r="F7" s="36">
        <f ca="1">SUM(F8:OFFSET(F6,MATCH("GOBIERNOS REGIONALES",$A$8:$A$50,0),0))</f>
        <v>2.5959412400000001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2.5959412400000001</v>
      </c>
      <c r="I7" s="37">
        <f ca="1">IFERROR(G7/E7,0)</f>
        <v>0</v>
      </c>
      <c r="J7" s="38">
        <f ca="1">IFERROR(SUM(G7,H7)/E7,0)</f>
        <v>4.9141679122105313E-2</v>
      </c>
      <c r="K7" s="4"/>
    </row>
    <row r="8" spans="1:11" x14ac:dyDescent="0.25">
      <c r="A8" s="15"/>
      <c r="B8" s="16">
        <v>13</v>
      </c>
      <c r="C8" s="17" t="s">
        <v>116</v>
      </c>
      <c r="D8" s="18">
        <v>3.5474299999999985</v>
      </c>
      <c r="E8" s="19">
        <v>4.3503299999999996</v>
      </c>
      <c r="F8" s="19">
        <f t="shared" ref="F8:F25" si="0">SUM(G8,H8)</f>
        <v>2.5903610000000001E-2</v>
      </c>
      <c r="G8" s="19">
        <v>0</v>
      </c>
      <c r="H8" s="19">
        <v>2.5903610000000001E-2</v>
      </c>
      <c r="I8" s="20">
        <f t="shared" ref="I8:I25" si="1">IFERROR(G8/E8,0)</f>
        <v>0</v>
      </c>
      <c r="J8" s="21">
        <f t="shared" ref="J8:J25" si="2">IFERROR(SUM(G8,H8)/E8,0)</f>
        <v>5.9544011603717426E-3</v>
      </c>
      <c r="K8" s="4"/>
    </row>
    <row r="9" spans="1:11" ht="25.5" x14ac:dyDescent="0.25">
      <c r="A9" s="15"/>
      <c r="B9" s="16">
        <v>163</v>
      </c>
      <c r="C9" s="17" t="s">
        <v>150</v>
      </c>
      <c r="D9" s="18">
        <v>3.598624999999998</v>
      </c>
      <c r="E9" s="19">
        <v>3.4025349999999976</v>
      </c>
      <c r="F9" s="19">
        <f t="shared" si="0"/>
        <v>0.11680801</v>
      </c>
      <c r="G9" s="19">
        <v>0</v>
      </c>
      <c r="H9" s="19">
        <v>0.11680801</v>
      </c>
      <c r="I9" s="20">
        <f t="shared" si="1"/>
        <v>0</v>
      </c>
      <c r="J9" s="21">
        <f t="shared" si="2"/>
        <v>3.4329701237459744E-2</v>
      </c>
      <c r="K9" s="4"/>
    </row>
    <row r="10" spans="1:11" ht="25.5" x14ac:dyDescent="0.25">
      <c r="A10" s="15"/>
      <c r="B10" s="16">
        <v>165</v>
      </c>
      <c r="C10" s="17" t="s">
        <v>152</v>
      </c>
      <c r="D10" s="18">
        <v>39.693911999999983</v>
      </c>
      <c r="E10" s="19">
        <v>45.072786999999991</v>
      </c>
      <c r="F10" s="19">
        <f t="shared" si="0"/>
        <v>2.4532296200000001</v>
      </c>
      <c r="G10" s="19">
        <v>0</v>
      </c>
      <c r="H10" s="19">
        <v>2.4532296200000001</v>
      </c>
      <c r="I10" s="20">
        <f t="shared" si="1"/>
        <v>0</v>
      </c>
      <c r="J10" s="21">
        <f t="shared" si="2"/>
        <v>5.4428176806550717E-2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15.540628999999997</v>
      </c>
      <c r="E11" s="36">
        <f ca="1">SUM(E12:OFFSET(E10,(MATCH("GOBIERNOS LOCALES",$A$8:$A$50,0)-MATCH("GOBIERNOS REGIONALES",$A$8:$A$50,0)),0))</f>
        <v>16.333752999999998</v>
      </c>
      <c r="F11" s="36">
        <f ca="1">SUM(F12:OFFSET(F10,(MATCH("GOBIERNOS LOCALES",$A$8:$A$50,0)-MATCH("GOBIERNOS REGIONALES",$A$8:$A$50,0)),0))</f>
        <v>0.35355749999999997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0.35355749999999997</v>
      </c>
      <c r="I11" s="37">
        <f t="shared" ca="1" si="1"/>
        <v>0</v>
      </c>
      <c r="J11" s="38">
        <f t="shared" ca="1" si="2"/>
        <v>2.1645821385936227E-2</v>
      </c>
      <c r="K11" s="4"/>
    </row>
    <row r="12" spans="1:11" x14ac:dyDescent="0.25">
      <c r="A12" s="15"/>
      <c r="B12" s="16">
        <v>440</v>
      </c>
      <c r="C12" s="17" t="s">
        <v>212</v>
      </c>
      <c r="D12" s="18">
        <v>9.9999999999999992E-2</v>
      </c>
      <c r="E12" s="19">
        <v>0.14904999999999999</v>
      </c>
      <c r="F12" s="19">
        <f t="shared" si="0"/>
        <v>3.8548699999999998E-3</v>
      </c>
      <c r="G12" s="19">
        <v>0</v>
      </c>
      <c r="H12" s="19">
        <v>3.8548699999999998E-3</v>
      </c>
      <c r="I12" s="20">
        <f t="shared" si="1"/>
        <v>0</v>
      </c>
      <c r="J12" s="21">
        <f t="shared" si="2"/>
        <v>2.5862931902046294E-2</v>
      </c>
      <c r="K12" s="4"/>
    </row>
    <row r="13" spans="1:11" x14ac:dyDescent="0.25">
      <c r="A13" s="15"/>
      <c r="B13" s="16">
        <v>442</v>
      </c>
      <c r="C13" s="17" t="s">
        <v>214</v>
      </c>
      <c r="D13" s="18">
        <v>8.7042000000000008E-2</v>
      </c>
      <c r="E13" s="19">
        <v>8.7042000000000008E-2</v>
      </c>
      <c r="F13" s="19">
        <f t="shared" si="0"/>
        <v>4.6400600000000005E-3</v>
      </c>
      <c r="G13" s="19">
        <v>0</v>
      </c>
      <c r="H13" s="19">
        <v>4.6400600000000005E-3</v>
      </c>
      <c r="I13" s="20">
        <f t="shared" si="1"/>
        <v>0</v>
      </c>
      <c r="J13" s="21">
        <f t="shared" si="2"/>
        <v>5.3308287952942256E-2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1.6169080000000002</v>
      </c>
      <c r="E14" s="19">
        <v>1.616908</v>
      </c>
      <c r="F14" s="19">
        <f t="shared" si="0"/>
        <v>5.2406010000000003E-2</v>
      </c>
      <c r="G14" s="19">
        <v>0</v>
      </c>
      <c r="H14" s="19">
        <v>5.2406010000000003E-2</v>
      </c>
      <c r="I14" s="20">
        <f t="shared" si="1"/>
        <v>0</v>
      </c>
      <c r="J14" s="21">
        <f t="shared" si="2"/>
        <v>3.2411250361801661E-2</v>
      </c>
      <c r="K14" s="4"/>
    </row>
    <row r="15" spans="1:11" x14ac:dyDescent="0.25">
      <c r="A15" s="15"/>
      <c r="B15" s="16">
        <v>446</v>
      </c>
      <c r="C15" s="17" t="s">
        <v>218</v>
      </c>
      <c r="D15" s="18">
        <v>4.3646380000000002</v>
      </c>
      <c r="E15" s="19">
        <v>3.987168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448</v>
      </c>
      <c r="C16" s="17" t="s">
        <v>220</v>
      </c>
      <c r="D16" s="18">
        <v>1.2523000000000004</v>
      </c>
      <c r="E16" s="19">
        <v>1.2523000000000002</v>
      </c>
      <c r="F16" s="19">
        <f t="shared" si="0"/>
        <v>3.802345E-2</v>
      </c>
      <c r="G16" s="19">
        <v>0</v>
      </c>
      <c r="H16" s="19">
        <v>3.802345E-2</v>
      </c>
      <c r="I16" s="20">
        <f t="shared" si="1"/>
        <v>0</v>
      </c>
      <c r="J16" s="21">
        <f t="shared" si="2"/>
        <v>3.0362892278208094E-2</v>
      </c>
      <c r="K16" s="4"/>
    </row>
    <row r="17" spans="1:11" x14ac:dyDescent="0.25">
      <c r="A17" s="15"/>
      <c r="B17" s="16">
        <v>450</v>
      </c>
      <c r="C17" s="17" t="s">
        <v>222</v>
      </c>
      <c r="D17" s="18">
        <v>0.06</v>
      </c>
      <c r="E17" s="19">
        <v>6.0000000000000005E-2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451</v>
      </c>
      <c r="C18" s="17" t="s">
        <v>223</v>
      </c>
      <c r="D18" s="18">
        <v>0.50973299999999999</v>
      </c>
      <c r="E18" s="19">
        <v>0.50973299999999999</v>
      </c>
      <c r="F18" s="19">
        <f t="shared" si="0"/>
        <v>3.4034419999999996E-2</v>
      </c>
      <c r="G18" s="19">
        <v>0</v>
      </c>
      <c r="H18" s="19">
        <v>3.4034419999999996E-2</v>
      </c>
      <c r="I18" s="20">
        <f t="shared" si="1"/>
        <v>0</v>
      </c>
      <c r="J18" s="21">
        <f t="shared" si="2"/>
        <v>6.6769112456913707E-2</v>
      </c>
      <c r="K18" s="4"/>
    </row>
    <row r="19" spans="1:11" x14ac:dyDescent="0.25">
      <c r="A19" s="15"/>
      <c r="B19" s="16">
        <v>453</v>
      </c>
      <c r="C19" s="17" t="s">
        <v>225</v>
      </c>
      <c r="D19" s="18">
        <v>0.1</v>
      </c>
      <c r="E19" s="19">
        <v>0.73792999999999997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x14ac:dyDescent="0.25">
      <c r="A20" s="15"/>
      <c r="B20" s="16">
        <v>454</v>
      </c>
      <c r="C20" s="17" t="s">
        <v>226</v>
      </c>
      <c r="D20" s="18">
        <v>3.554632999999999</v>
      </c>
      <c r="E20" s="19">
        <v>3.5546329999999995</v>
      </c>
      <c r="F20" s="19">
        <f t="shared" si="0"/>
        <v>1.2216400000000001E-2</v>
      </c>
      <c r="G20" s="19">
        <v>0</v>
      </c>
      <c r="H20" s="19">
        <v>1.2216400000000001E-2</v>
      </c>
      <c r="I20" s="20">
        <f t="shared" si="1"/>
        <v>0</v>
      </c>
      <c r="J20" s="21">
        <f t="shared" si="2"/>
        <v>3.4367542303242E-3</v>
      </c>
      <c r="K20" s="4"/>
    </row>
    <row r="21" spans="1:11" x14ac:dyDescent="0.25">
      <c r="A21" s="15"/>
      <c r="B21" s="16">
        <v>458</v>
      </c>
      <c r="C21" s="17" t="s">
        <v>230</v>
      </c>
      <c r="D21" s="18">
        <v>9.9600999999999995E-2</v>
      </c>
      <c r="E21" s="19">
        <v>9.9600999999999995E-2</v>
      </c>
      <c r="F21" s="19">
        <f t="shared" si="0"/>
        <v>9.6000000000000002E-4</v>
      </c>
      <c r="G21" s="19">
        <v>0</v>
      </c>
      <c r="H21" s="19">
        <v>9.6000000000000002E-4</v>
      </c>
      <c r="I21" s="20">
        <f t="shared" si="1"/>
        <v>0</v>
      </c>
      <c r="J21" s="21">
        <f t="shared" si="2"/>
        <v>9.6384574452063748E-3</v>
      </c>
      <c r="K21" s="4"/>
    </row>
    <row r="22" spans="1:11" x14ac:dyDescent="0.25">
      <c r="A22" s="15"/>
      <c r="B22" s="16">
        <v>459</v>
      </c>
      <c r="C22" s="17" t="s">
        <v>231</v>
      </c>
      <c r="D22" s="18">
        <v>0.1</v>
      </c>
      <c r="E22" s="19">
        <v>0.58361399999999997</v>
      </c>
      <c r="F22" s="19">
        <f t="shared" si="0"/>
        <v>1.2115000000000001E-2</v>
      </c>
      <c r="G22" s="19">
        <v>0</v>
      </c>
      <c r="H22" s="19">
        <v>1.2115000000000001E-2</v>
      </c>
      <c r="I22" s="20">
        <f t="shared" si="1"/>
        <v>0</v>
      </c>
      <c r="J22" s="21">
        <f t="shared" si="2"/>
        <v>2.0758583584355415E-2</v>
      </c>
      <c r="K22" s="4"/>
    </row>
    <row r="23" spans="1:11" x14ac:dyDescent="0.25">
      <c r="A23" s="15"/>
      <c r="B23" s="16">
        <v>461</v>
      </c>
      <c r="C23" s="17" t="s">
        <v>233</v>
      </c>
      <c r="D23" s="18">
        <v>0.13279200000000002</v>
      </c>
      <c r="E23" s="19">
        <v>0.13279200000000002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</row>
    <row r="24" spans="1:11" x14ac:dyDescent="0.25">
      <c r="A24" s="15"/>
      <c r="B24" s="16">
        <v>462</v>
      </c>
      <c r="C24" s="17" t="s">
        <v>234</v>
      </c>
      <c r="D24" s="18">
        <v>3.5629819999999985</v>
      </c>
      <c r="E24" s="19">
        <v>3.562981999999999</v>
      </c>
      <c r="F24" s="19">
        <f t="shared" si="0"/>
        <v>0.19530729000000002</v>
      </c>
      <c r="G24" s="19">
        <v>0</v>
      </c>
      <c r="H24" s="19">
        <v>0.19530729000000002</v>
      </c>
      <c r="I24" s="20">
        <f t="shared" si="1"/>
        <v>0</v>
      </c>
      <c r="J24" s="21">
        <f t="shared" si="2"/>
        <v>5.4815682481696534E-2</v>
      </c>
      <c r="K24" s="4"/>
    </row>
    <row r="25" spans="1:11" ht="15.75" thickBot="1" x14ac:dyDescent="0.3">
      <c r="A25" s="39" t="s">
        <v>238</v>
      </c>
      <c r="B25" s="56"/>
      <c r="C25" s="41"/>
      <c r="D25" s="42">
        <v>0.27</v>
      </c>
      <c r="E25" s="43">
        <v>2.7801719999999999</v>
      </c>
      <c r="F25" s="43">
        <f t="shared" si="0"/>
        <v>7.757E-3</v>
      </c>
      <c r="G25" s="43">
        <v>0</v>
      </c>
      <c r="H25" s="43">
        <v>7.757E-3</v>
      </c>
      <c r="I25" s="44">
        <f t="shared" si="1"/>
        <v>0</v>
      </c>
      <c r="J25" s="45">
        <f t="shared" si="2"/>
        <v>2.7901151439551223E-3</v>
      </c>
      <c r="K25" s="4"/>
    </row>
    <row r="26" spans="1:11" x14ac:dyDescent="0.25">
      <c r="D26" s="5"/>
      <c r="E26" s="5"/>
      <c r="F26" s="5"/>
      <c r="G26" s="5"/>
      <c r="H26" s="5"/>
      <c r="I26" s="4"/>
      <c r="J26" s="4"/>
      <c r="K2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130</v>
      </c>
      <c r="B1" s="49" t="s">
        <v>88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1973</v>
      </c>
      <c r="L2" s="70" t="s">
        <v>1995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62.650596</v>
      </c>
      <c r="E6" s="12">
        <f ca="1">SUM(E7:OFFSET(E7,50,0))</f>
        <v>71.939576999999986</v>
      </c>
      <c r="F6" s="12">
        <f ca="1">SUM(F7:OFFSET(F7,50,0))</f>
        <v>2.9572557399999999</v>
      </c>
      <c r="G6" s="12">
        <f ca="1">SUM(G7:OFFSET(G7,50,0))</f>
        <v>0</v>
      </c>
      <c r="H6" s="12">
        <f ca="1">SUM(H7:OFFSET(H7,50,0))</f>
        <v>2.9572557399999999</v>
      </c>
      <c r="I6" s="13">
        <f ca="1">IFERROR(G6/E6,0)</f>
        <v>0</v>
      </c>
      <c r="J6" s="14">
        <f ca="1">IFERROR(SUM(G6,H6)/E6,0)</f>
        <v>4.1107494140534086E-2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12.638805999999999</v>
      </c>
      <c r="E7" s="19">
        <v>12.687855999999998</v>
      </c>
      <c r="F7" s="19">
        <f t="shared" ref="F7:F29" si="0">SUM(G7,H7)</f>
        <v>3.8548699999999998E-3</v>
      </c>
      <c r="G7" s="19">
        <v>0</v>
      </c>
      <c r="H7" s="19">
        <v>3.8548699999999998E-3</v>
      </c>
      <c r="I7" s="20">
        <f t="shared" ref="I7:I29" si="1">IFERROR(G7/E7,0)</f>
        <v>0</v>
      </c>
      <c r="J7" s="21">
        <f t="shared" ref="J7:J29" si="2">IFERROR(SUM(G7,H7)/E7,0)</f>
        <v>3.0382359320597587E-4</v>
      </c>
      <c r="K7" s="4"/>
      <c r="L7" t="s">
        <v>269</v>
      </c>
      <c r="M7" s="5">
        <v>1.7006745099999998</v>
      </c>
      <c r="N7" s="69">
        <v>8.1908908819429638E-2</v>
      </c>
    </row>
    <row r="8" spans="1:14" x14ac:dyDescent="0.25">
      <c r="A8" s="15"/>
      <c r="B8" s="53">
        <v>2</v>
      </c>
      <c r="C8" s="17" t="s">
        <v>256</v>
      </c>
      <c r="D8" s="18">
        <v>1.0490540000000002</v>
      </c>
      <c r="E8" s="19">
        <v>1.9933559999999999</v>
      </c>
      <c r="F8" s="19">
        <f t="shared" si="0"/>
        <v>4.4318030000000001E-2</v>
      </c>
      <c r="G8" s="19">
        <v>0</v>
      </c>
      <c r="H8" s="19">
        <v>4.4318030000000001E-2</v>
      </c>
      <c r="I8" s="20">
        <f t="shared" si="1"/>
        <v>0</v>
      </c>
      <c r="J8" s="21">
        <f t="shared" si="2"/>
        <v>2.2232872602786457E-2</v>
      </c>
      <c r="K8" s="4"/>
      <c r="L8" t="s">
        <v>277</v>
      </c>
      <c r="M8" s="5">
        <v>9.9298959999999992E-2</v>
      </c>
      <c r="N8" s="69">
        <v>7.5747940557458815E-2</v>
      </c>
    </row>
    <row r="9" spans="1:14" x14ac:dyDescent="0.25">
      <c r="A9" s="15"/>
      <c r="B9" s="53">
        <v>3</v>
      </c>
      <c r="C9" s="17" t="s">
        <v>257</v>
      </c>
      <c r="D9" s="18">
        <v>0.75134400000000001</v>
      </c>
      <c r="E9" s="19">
        <v>0.6698630000000001</v>
      </c>
      <c r="F9" s="19">
        <f t="shared" si="0"/>
        <v>3.9169069999999993E-2</v>
      </c>
      <c r="G9" s="19">
        <v>0</v>
      </c>
      <c r="H9" s="19">
        <v>3.9169069999999993E-2</v>
      </c>
      <c r="I9" s="20">
        <f t="shared" si="1"/>
        <v>0</v>
      </c>
      <c r="J9" s="21">
        <f t="shared" si="2"/>
        <v>5.8473254979003152E-2</v>
      </c>
      <c r="K9" s="4"/>
      <c r="L9" t="s">
        <v>267</v>
      </c>
      <c r="M9" s="5">
        <v>4.1791419999999996E-2</v>
      </c>
      <c r="N9" s="69">
        <v>6.3515402607705787E-2</v>
      </c>
    </row>
    <row r="10" spans="1:14" x14ac:dyDescent="0.25">
      <c r="A10" s="15"/>
      <c r="B10" s="53">
        <v>4</v>
      </c>
      <c r="C10" s="17" t="s">
        <v>258</v>
      </c>
      <c r="D10" s="18">
        <v>0.55745900000000004</v>
      </c>
      <c r="E10" s="19">
        <v>0.63716500000000009</v>
      </c>
      <c r="F10" s="19">
        <f t="shared" si="0"/>
        <v>3.2191440000000002E-2</v>
      </c>
      <c r="G10" s="19">
        <v>0</v>
      </c>
      <c r="H10" s="19">
        <v>3.2191440000000002E-2</v>
      </c>
      <c r="I10" s="20">
        <f t="shared" si="1"/>
        <v>0</v>
      </c>
      <c r="J10" s="21">
        <f t="shared" si="2"/>
        <v>5.0522925772759013E-2</v>
      </c>
      <c r="K10" s="4"/>
      <c r="L10" t="s">
        <v>266</v>
      </c>
      <c r="M10" s="5">
        <v>0.30434132999999997</v>
      </c>
      <c r="N10" s="69">
        <v>6.2105545090399977E-2</v>
      </c>
    </row>
    <row r="11" spans="1:14" x14ac:dyDescent="0.25">
      <c r="A11" s="15"/>
      <c r="B11" s="53">
        <v>5</v>
      </c>
      <c r="C11" s="17" t="s">
        <v>259</v>
      </c>
      <c r="D11" s="18">
        <v>2.2100750000000002</v>
      </c>
      <c r="E11" s="19">
        <v>2.1957740000000001</v>
      </c>
      <c r="F11" s="19">
        <f t="shared" si="0"/>
        <v>6.5288009999999994E-2</v>
      </c>
      <c r="G11" s="19">
        <v>0</v>
      </c>
      <c r="H11" s="19">
        <v>6.5288009999999994E-2</v>
      </c>
      <c r="I11" s="20">
        <f t="shared" si="1"/>
        <v>0</v>
      </c>
      <c r="J11" s="21">
        <f t="shared" si="2"/>
        <v>2.9733483500578833E-2</v>
      </c>
      <c r="K11" s="4"/>
      <c r="L11" t="s">
        <v>274</v>
      </c>
      <c r="M11" s="5">
        <v>4.9872300000000008E-2</v>
      </c>
      <c r="N11" s="69">
        <v>5.9960829482006588E-2</v>
      </c>
    </row>
    <row r="12" spans="1:14" x14ac:dyDescent="0.25">
      <c r="A12" s="15"/>
      <c r="B12" s="53">
        <v>6</v>
      </c>
      <c r="C12" s="17" t="s">
        <v>260</v>
      </c>
      <c r="D12" s="18">
        <v>1.415915</v>
      </c>
      <c r="E12" s="19">
        <v>2.4546619999999999</v>
      </c>
      <c r="F12" s="19">
        <f t="shared" si="0"/>
        <v>8.1587099999999996E-2</v>
      </c>
      <c r="G12" s="19">
        <v>0</v>
      </c>
      <c r="H12" s="19">
        <v>8.1587099999999996E-2</v>
      </c>
      <c r="I12" s="20">
        <f t="shared" si="1"/>
        <v>0</v>
      </c>
      <c r="J12" s="21">
        <f t="shared" si="2"/>
        <v>3.3237610717891101E-2</v>
      </c>
      <c r="K12" s="4"/>
      <c r="L12" t="s">
        <v>257</v>
      </c>
      <c r="M12" s="5">
        <v>3.9169069999999993E-2</v>
      </c>
      <c r="N12" s="69">
        <v>5.8473254979003152E-2</v>
      </c>
    </row>
    <row r="13" spans="1:14" x14ac:dyDescent="0.25">
      <c r="A13" s="15"/>
      <c r="B13" s="53">
        <v>8</v>
      </c>
      <c r="C13" s="17" t="s">
        <v>262</v>
      </c>
      <c r="D13" s="18">
        <v>5.491778</v>
      </c>
      <c r="E13" s="19">
        <v>6.5441639999999994</v>
      </c>
      <c r="F13" s="19">
        <f t="shared" si="0"/>
        <v>5.2480600000000002E-2</v>
      </c>
      <c r="G13" s="19">
        <v>0</v>
      </c>
      <c r="H13" s="19">
        <v>5.2480600000000002E-2</v>
      </c>
      <c r="I13" s="20">
        <f t="shared" si="1"/>
        <v>0</v>
      </c>
      <c r="J13" s="21">
        <f t="shared" si="2"/>
        <v>8.0194506127902673E-3</v>
      </c>
      <c r="K13" s="4"/>
      <c r="L13" t="s">
        <v>265</v>
      </c>
      <c r="M13" s="5">
        <v>3.8489500000000003E-2</v>
      </c>
      <c r="N13" s="69">
        <v>5.7632298464017143E-2</v>
      </c>
    </row>
    <row r="14" spans="1:14" x14ac:dyDescent="0.25">
      <c r="A14" s="15"/>
      <c r="B14" s="53">
        <v>9</v>
      </c>
      <c r="C14" s="17" t="s">
        <v>263</v>
      </c>
      <c r="D14" s="18">
        <v>4.1279999999999997E-2</v>
      </c>
      <c r="E14" s="19">
        <v>5.1670000000000001E-2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275</v>
      </c>
      <c r="M14" s="5">
        <v>4.3945409999999997E-2</v>
      </c>
      <c r="N14" s="69">
        <v>5.5733983525368264E-2</v>
      </c>
    </row>
    <row r="15" spans="1:14" x14ac:dyDescent="0.25">
      <c r="A15" s="15"/>
      <c r="B15" s="53">
        <v>10</v>
      </c>
      <c r="C15" s="17" t="s">
        <v>264</v>
      </c>
      <c r="D15" s="18">
        <v>1.3054400000000004</v>
      </c>
      <c r="E15" s="19">
        <v>1.6054400000000002</v>
      </c>
      <c r="F15" s="19">
        <f t="shared" si="0"/>
        <v>3.802345E-2</v>
      </c>
      <c r="G15" s="19">
        <v>0</v>
      </c>
      <c r="H15" s="19">
        <v>3.802345E-2</v>
      </c>
      <c r="I15" s="20">
        <f t="shared" si="1"/>
        <v>0</v>
      </c>
      <c r="J15" s="21">
        <f t="shared" si="2"/>
        <v>2.3684130207295193E-2</v>
      </c>
      <c r="K15" s="4"/>
      <c r="L15" t="s">
        <v>279</v>
      </c>
      <c r="M15" s="5">
        <v>0.20287229000000004</v>
      </c>
      <c r="N15" s="69">
        <v>5.4691520874580013E-2</v>
      </c>
    </row>
    <row r="16" spans="1:14" x14ac:dyDescent="0.25">
      <c r="A16" s="15"/>
      <c r="B16" s="53">
        <v>11</v>
      </c>
      <c r="C16" s="17" t="s">
        <v>265</v>
      </c>
      <c r="D16" s="18">
        <v>0.65651400000000026</v>
      </c>
      <c r="E16" s="19">
        <v>0.66784600000000016</v>
      </c>
      <c r="F16" s="19">
        <f t="shared" si="0"/>
        <v>3.8489500000000003E-2</v>
      </c>
      <c r="G16" s="19">
        <v>0</v>
      </c>
      <c r="H16" s="19">
        <v>3.8489500000000003E-2</v>
      </c>
      <c r="I16" s="20">
        <f t="shared" si="1"/>
        <v>0</v>
      </c>
      <c r="J16" s="21">
        <f t="shared" si="2"/>
        <v>5.7632298464017143E-2</v>
      </c>
      <c r="K16" s="4"/>
      <c r="L16" t="s">
        <v>258</v>
      </c>
      <c r="M16" s="5">
        <v>3.2191440000000002E-2</v>
      </c>
      <c r="N16" s="69">
        <v>5.0522925772759013E-2</v>
      </c>
    </row>
    <row r="17" spans="1:14" x14ac:dyDescent="0.25">
      <c r="A17" s="15"/>
      <c r="B17" s="53">
        <v>12</v>
      </c>
      <c r="C17" s="17" t="s">
        <v>266</v>
      </c>
      <c r="D17" s="18">
        <v>4.9496889999999993</v>
      </c>
      <c r="E17" s="19">
        <v>4.9003889999999988</v>
      </c>
      <c r="F17" s="19">
        <f t="shared" si="0"/>
        <v>0.30434132999999997</v>
      </c>
      <c r="G17" s="19">
        <v>0</v>
      </c>
      <c r="H17" s="19">
        <v>0.30434132999999997</v>
      </c>
      <c r="I17" s="20">
        <f t="shared" si="1"/>
        <v>0</v>
      </c>
      <c r="J17" s="21">
        <f t="shared" si="2"/>
        <v>6.2105545090399977E-2</v>
      </c>
      <c r="K17" s="4"/>
      <c r="L17" t="s">
        <v>268</v>
      </c>
      <c r="M17" s="5">
        <v>4.7816049999999999E-2</v>
      </c>
      <c r="N17" s="69">
        <v>4.4980395882759108E-2</v>
      </c>
    </row>
    <row r="18" spans="1:14" x14ac:dyDescent="0.25">
      <c r="A18" s="15"/>
      <c r="B18" s="53">
        <v>13</v>
      </c>
      <c r="C18" s="17" t="s">
        <v>267</v>
      </c>
      <c r="D18" s="18">
        <v>0.56297299999999995</v>
      </c>
      <c r="E18" s="19">
        <v>0.65797299999999992</v>
      </c>
      <c r="F18" s="19">
        <f t="shared" si="0"/>
        <v>4.1791419999999996E-2</v>
      </c>
      <c r="G18" s="19">
        <v>0</v>
      </c>
      <c r="H18" s="19">
        <v>4.1791419999999996E-2</v>
      </c>
      <c r="I18" s="20">
        <f t="shared" si="1"/>
        <v>0</v>
      </c>
      <c r="J18" s="21">
        <f t="shared" si="2"/>
        <v>6.3515402607705787E-2</v>
      </c>
      <c r="K18" s="4"/>
      <c r="L18" t="s">
        <v>260</v>
      </c>
      <c r="M18" s="5">
        <v>8.1587099999999996E-2</v>
      </c>
      <c r="N18" s="69">
        <v>3.3237610717891101E-2</v>
      </c>
    </row>
    <row r="19" spans="1:14" x14ac:dyDescent="0.25">
      <c r="A19" s="15"/>
      <c r="B19" s="53">
        <v>14</v>
      </c>
      <c r="C19" s="17" t="s">
        <v>268</v>
      </c>
      <c r="D19" s="18">
        <v>1.1333559999999998</v>
      </c>
      <c r="E19" s="19">
        <v>1.0630419999999998</v>
      </c>
      <c r="F19" s="19">
        <f t="shared" si="0"/>
        <v>4.7816049999999999E-2</v>
      </c>
      <c r="G19" s="19">
        <v>0</v>
      </c>
      <c r="H19" s="19">
        <v>4.7816049999999999E-2</v>
      </c>
      <c r="I19" s="20">
        <f t="shared" si="1"/>
        <v>0</v>
      </c>
      <c r="J19" s="21">
        <f t="shared" si="2"/>
        <v>4.4980395882759108E-2</v>
      </c>
      <c r="K19" s="4"/>
      <c r="L19" t="s">
        <v>259</v>
      </c>
      <c r="M19" s="5">
        <v>6.5288009999999994E-2</v>
      </c>
      <c r="N19" s="69">
        <v>2.9733483500578833E-2</v>
      </c>
    </row>
    <row r="20" spans="1:14" x14ac:dyDescent="0.25">
      <c r="A20" s="15"/>
      <c r="B20" s="53">
        <v>15</v>
      </c>
      <c r="C20" s="17" t="s">
        <v>269</v>
      </c>
      <c r="D20" s="18">
        <v>16.164563999999991</v>
      </c>
      <c r="E20" s="19">
        <v>20.762998</v>
      </c>
      <c r="F20" s="19">
        <f t="shared" si="0"/>
        <v>1.7006745099999998</v>
      </c>
      <c r="G20" s="19">
        <v>0</v>
      </c>
      <c r="H20" s="19">
        <v>1.7006745099999998</v>
      </c>
      <c r="I20" s="20">
        <f t="shared" si="1"/>
        <v>0</v>
      </c>
      <c r="J20" s="21">
        <f t="shared" si="2"/>
        <v>8.1908908819429638E-2</v>
      </c>
      <c r="K20" s="4"/>
      <c r="L20" t="s">
        <v>264</v>
      </c>
      <c r="M20" s="5">
        <v>3.802345E-2</v>
      </c>
      <c r="N20" s="69">
        <v>2.3684130207295193E-2</v>
      </c>
    </row>
    <row r="21" spans="1:14" x14ac:dyDescent="0.25">
      <c r="A21" s="15"/>
      <c r="B21" s="53">
        <v>16</v>
      </c>
      <c r="C21" s="17" t="s">
        <v>270</v>
      </c>
      <c r="D21" s="18">
        <v>0.78841400000000006</v>
      </c>
      <c r="E21" s="19">
        <v>1.4440940000000002</v>
      </c>
      <c r="F21" s="19">
        <f t="shared" si="0"/>
        <v>2.4524999999999998E-3</v>
      </c>
      <c r="G21" s="19">
        <v>0</v>
      </c>
      <c r="H21" s="19">
        <v>2.4524999999999998E-3</v>
      </c>
      <c r="I21" s="20">
        <f t="shared" si="1"/>
        <v>0</v>
      </c>
      <c r="J21" s="21">
        <f t="shared" si="2"/>
        <v>1.6982966482791283E-3</v>
      </c>
      <c r="K21" s="4"/>
      <c r="L21" t="s">
        <v>256</v>
      </c>
      <c r="M21" s="5">
        <v>4.4318030000000001E-2</v>
      </c>
      <c r="N21" s="69">
        <v>2.2232872602786457E-2</v>
      </c>
    </row>
    <row r="22" spans="1:14" x14ac:dyDescent="0.25">
      <c r="A22" s="15"/>
      <c r="B22" s="53">
        <v>17</v>
      </c>
      <c r="C22" s="17" t="s">
        <v>271</v>
      </c>
      <c r="D22" s="18">
        <v>3.554632999999999</v>
      </c>
      <c r="E22" s="19">
        <v>3.5546329999999995</v>
      </c>
      <c r="F22" s="19">
        <f t="shared" si="0"/>
        <v>1.2216400000000001E-2</v>
      </c>
      <c r="G22" s="19">
        <v>0</v>
      </c>
      <c r="H22" s="19">
        <v>1.2216400000000001E-2</v>
      </c>
      <c r="I22" s="20">
        <f t="shared" si="1"/>
        <v>0</v>
      </c>
      <c r="J22" s="21">
        <f t="shared" si="2"/>
        <v>3.4367542303242E-3</v>
      </c>
      <c r="K22" s="4"/>
      <c r="L22" t="s">
        <v>276</v>
      </c>
      <c r="M22" s="5">
        <v>5.6572499999999998E-2</v>
      </c>
      <c r="N22" s="69">
        <v>1.7488402891255191E-2</v>
      </c>
    </row>
    <row r="23" spans="1:14" x14ac:dyDescent="0.25">
      <c r="A23" s="15"/>
      <c r="B23" s="53">
        <v>19</v>
      </c>
      <c r="C23" s="17" t="s">
        <v>273</v>
      </c>
      <c r="D23" s="18">
        <v>4.0463999999999993E-2</v>
      </c>
      <c r="E23" s="19">
        <v>4.0464E-2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262</v>
      </c>
      <c r="M23" s="5">
        <v>5.2480600000000002E-2</v>
      </c>
      <c r="N23" s="69">
        <v>8.0194506127902673E-3</v>
      </c>
    </row>
    <row r="24" spans="1:14" x14ac:dyDescent="0.25">
      <c r="A24" s="15"/>
      <c r="B24" s="53">
        <v>20</v>
      </c>
      <c r="C24" s="17" t="s">
        <v>274</v>
      </c>
      <c r="D24" s="18">
        <v>0.815917</v>
      </c>
      <c r="E24" s="19">
        <v>0.83174799999999993</v>
      </c>
      <c r="F24" s="19">
        <f t="shared" si="0"/>
        <v>4.9872300000000008E-2</v>
      </c>
      <c r="G24" s="19">
        <v>0</v>
      </c>
      <c r="H24" s="19">
        <v>4.9872300000000008E-2</v>
      </c>
      <c r="I24" s="20">
        <f t="shared" si="1"/>
        <v>0</v>
      </c>
      <c r="J24" s="21">
        <f t="shared" si="2"/>
        <v>5.9960829482006588E-2</v>
      </c>
      <c r="K24" s="4"/>
      <c r="L24" t="s">
        <v>271</v>
      </c>
      <c r="M24" s="5">
        <v>1.2216400000000001E-2</v>
      </c>
      <c r="N24" s="69">
        <v>3.4367542303242E-3</v>
      </c>
    </row>
    <row r="25" spans="1:14" x14ac:dyDescent="0.25">
      <c r="A25" s="15"/>
      <c r="B25" s="53">
        <v>21</v>
      </c>
      <c r="C25" s="17" t="s">
        <v>275</v>
      </c>
      <c r="D25" s="18">
        <v>0.84397100000000003</v>
      </c>
      <c r="E25" s="19">
        <v>0.78848499999999999</v>
      </c>
      <c r="F25" s="19">
        <f t="shared" si="0"/>
        <v>4.3945409999999997E-2</v>
      </c>
      <c r="G25" s="19">
        <v>0</v>
      </c>
      <c r="H25" s="19">
        <v>4.3945409999999997E-2</v>
      </c>
      <c r="I25" s="20">
        <f t="shared" si="1"/>
        <v>0</v>
      </c>
      <c r="J25" s="21">
        <f t="shared" si="2"/>
        <v>5.5733983525368264E-2</v>
      </c>
      <c r="K25" s="4"/>
      <c r="L25" t="s">
        <v>270</v>
      </c>
      <c r="M25" s="5">
        <v>2.4524999999999998E-3</v>
      </c>
      <c r="N25" s="69">
        <v>1.6982966482791283E-3</v>
      </c>
    </row>
    <row r="26" spans="1:14" x14ac:dyDescent="0.25">
      <c r="A26" s="15"/>
      <c r="B26" s="53">
        <v>22</v>
      </c>
      <c r="C26" s="17" t="s">
        <v>276</v>
      </c>
      <c r="D26" s="18">
        <v>2.3006380000000002</v>
      </c>
      <c r="E26" s="19">
        <v>3.2348580000000005</v>
      </c>
      <c r="F26" s="19">
        <f t="shared" si="0"/>
        <v>5.6572499999999998E-2</v>
      </c>
      <c r="G26" s="19">
        <v>0</v>
      </c>
      <c r="H26" s="19">
        <v>5.6572499999999998E-2</v>
      </c>
      <c r="I26" s="20">
        <f t="shared" si="1"/>
        <v>0</v>
      </c>
      <c r="J26" s="21">
        <f t="shared" si="2"/>
        <v>1.7488402891255191E-2</v>
      </c>
      <c r="K26" s="4"/>
      <c r="L26" t="s">
        <v>255</v>
      </c>
      <c r="M26" s="5">
        <v>3.8548699999999998E-3</v>
      </c>
      <c r="N26" s="69">
        <v>3.0382359320597587E-4</v>
      </c>
    </row>
    <row r="27" spans="1:14" x14ac:dyDescent="0.25">
      <c r="A27" s="15"/>
      <c r="B27" s="53">
        <v>23</v>
      </c>
      <c r="C27" s="17" t="s">
        <v>277</v>
      </c>
      <c r="D27" s="18">
        <v>1.3660379999999996</v>
      </c>
      <c r="E27" s="19">
        <v>1.3109129999999998</v>
      </c>
      <c r="F27" s="19">
        <f t="shared" si="0"/>
        <v>9.9298959999999992E-2</v>
      </c>
      <c r="G27" s="19">
        <v>0</v>
      </c>
      <c r="H27" s="19">
        <v>9.9298959999999992E-2</v>
      </c>
      <c r="I27" s="20">
        <f t="shared" si="1"/>
        <v>0</v>
      </c>
      <c r="J27" s="21">
        <f t="shared" si="2"/>
        <v>7.5747940557458815E-2</v>
      </c>
      <c r="K27" s="4"/>
      <c r="L27" t="s">
        <v>263</v>
      </c>
      <c r="M27" s="5">
        <v>0</v>
      </c>
      <c r="N27" s="69">
        <v>0</v>
      </c>
    </row>
    <row r="28" spans="1:14" x14ac:dyDescent="0.25">
      <c r="A28" s="15"/>
      <c r="B28" s="53">
        <v>24</v>
      </c>
      <c r="C28" s="17" t="s">
        <v>278</v>
      </c>
      <c r="D28" s="18">
        <v>0.13279200000000002</v>
      </c>
      <c r="E28" s="19">
        <v>0.13279200000000002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  <c r="L28" t="s">
        <v>273</v>
      </c>
      <c r="M28" s="5">
        <v>0</v>
      </c>
      <c r="N28" s="69">
        <v>0</v>
      </c>
    </row>
    <row r="29" spans="1:14" ht="15.75" thickBot="1" x14ac:dyDescent="0.3">
      <c r="A29" s="22"/>
      <c r="B29" s="54">
        <v>25</v>
      </c>
      <c r="C29" s="24" t="s">
        <v>279</v>
      </c>
      <c r="D29" s="25">
        <v>3.8794819999999985</v>
      </c>
      <c r="E29" s="26">
        <v>3.7093919999999989</v>
      </c>
      <c r="F29" s="26">
        <f t="shared" si="0"/>
        <v>0.20287229000000004</v>
      </c>
      <c r="G29" s="26">
        <v>0</v>
      </c>
      <c r="H29" s="26">
        <v>0.20287229000000004</v>
      </c>
      <c r="I29" s="27">
        <f t="shared" si="1"/>
        <v>0</v>
      </c>
      <c r="J29" s="28">
        <f t="shared" si="2"/>
        <v>5.4691520874580013E-2</v>
      </c>
      <c r="K29" s="4"/>
      <c r="L29" t="s">
        <v>278</v>
      </c>
      <c r="M29" s="5">
        <v>0</v>
      </c>
      <c r="N29" s="69">
        <v>0</v>
      </c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8" width="0" hidden="1" customWidth="1"/>
  </cols>
  <sheetData>
    <row r="1" spans="1:11" ht="15.75" x14ac:dyDescent="0.25">
      <c r="A1" s="48">
        <v>130</v>
      </c>
      <c r="B1" s="47" t="s">
        <v>88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1974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62.650596</v>
      </c>
      <c r="E6" s="12">
        <v>71.939576999999986</v>
      </c>
      <c r="F6" s="12">
        <v>2.9572557399999999</v>
      </c>
      <c r="G6" s="12">
        <v>0</v>
      </c>
      <c r="H6" s="12">
        <v>2.9572557399999999</v>
      </c>
      <c r="I6" s="13">
        <v>0</v>
      </c>
      <c r="J6" s="14">
        <v>4.1107494140534086E-2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40.816616999999987</v>
      </c>
      <c r="E7" s="36">
        <f ca="1">SUM(E8:OFFSET(E6,MATCH("PROYECTOS",$A$8:$A$50,0),0))</f>
        <v>45.289855000000003</v>
      </c>
      <c r="F7" s="36">
        <f ca="1">SUM(F8:OFFSET(F6,MATCH("PROYECTOS",$A$8:$A$50,0),0))</f>
        <v>2.9114801300000006</v>
      </c>
      <c r="G7" s="36">
        <f ca="1">SUM(G8:OFFSET(G6,MATCH("PROYECTOS",$A$8:$A$50,0),0))</f>
        <v>0</v>
      </c>
      <c r="H7" s="36">
        <f ca="1">SUM(H8:OFFSET(H6,MATCH("PROYECTOS",$A$8:$A$50,0),0))</f>
        <v>2.9114801300000006</v>
      </c>
      <c r="I7" s="37">
        <f ca="1">IFERROR(G7/E7,0)</f>
        <v>0</v>
      </c>
      <c r="J7" s="38">
        <f ca="1">IFERROR(SUM(G7,H7)/E7,0)</f>
        <v>6.4285481373256778E-2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16.887500999999997</v>
      </c>
      <c r="E8" s="19">
        <v>17.609460999999996</v>
      </c>
      <c r="F8" s="19">
        <f t="shared" ref="F8:F13" si="0">SUM(G8,H8)</f>
        <v>1.3993037000000002</v>
      </c>
      <c r="G8" s="19">
        <v>0</v>
      </c>
      <c r="H8" s="19">
        <v>1.3993037000000002</v>
      </c>
      <c r="I8" s="20">
        <f t="shared" ref="I8:I14" si="1">IFERROR(G8/E8,0)</f>
        <v>0</v>
      </c>
      <c r="J8" s="21">
        <f t="shared" ref="J8:J14" si="2">IFERROR(SUM(G8,H8)/E8,0)</f>
        <v>7.9463176073361952E-2</v>
      </c>
      <c r="K8" s="4"/>
    </row>
    <row r="9" spans="1:11" ht="51" x14ac:dyDescent="0.25">
      <c r="A9" s="15"/>
      <c r="B9" s="17">
        <v>3000383</v>
      </c>
      <c r="C9" s="17" t="s">
        <v>1976</v>
      </c>
      <c r="D9" s="18">
        <v>3.2942070000000001</v>
      </c>
      <c r="E9" s="19">
        <v>3.3389570000000002</v>
      </c>
      <c r="F9" s="19">
        <f t="shared" si="0"/>
        <v>0.31873433000000001</v>
      </c>
      <c r="G9" s="19">
        <v>0</v>
      </c>
      <c r="H9" s="19">
        <v>0.31873433000000001</v>
      </c>
      <c r="I9" s="20">
        <f t="shared" si="1"/>
        <v>0</v>
      </c>
      <c r="J9" s="21">
        <f t="shared" si="2"/>
        <v>9.5459249699831411E-2</v>
      </c>
      <c r="K9" s="4"/>
    </row>
    <row r="10" spans="1:11" ht="38.25" x14ac:dyDescent="0.25">
      <c r="A10" s="15"/>
      <c r="B10" s="17">
        <v>3000384</v>
      </c>
      <c r="C10" s="17" t="s">
        <v>1977</v>
      </c>
      <c r="D10" s="18">
        <v>14.477354999999994</v>
      </c>
      <c r="E10" s="19">
        <v>14.638088999999997</v>
      </c>
      <c r="F10" s="19">
        <f t="shared" si="0"/>
        <v>0.44661249999999997</v>
      </c>
      <c r="G10" s="19">
        <v>0</v>
      </c>
      <c r="H10" s="19">
        <v>0.44661249999999997</v>
      </c>
      <c r="I10" s="20">
        <f t="shared" si="1"/>
        <v>0</v>
      </c>
      <c r="J10" s="21">
        <f t="shared" si="2"/>
        <v>3.0510300900616197E-2</v>
      </c>
      <c r="K10" s="4"/>
    </row>
    <row r="11" spans="1:11" ht="63.75" x14ac:dyDescent="0.25">
      <c r="A11" s="15"/>
      <c r="B11" s="17">
        <v>3000695</v>
      </c>
      <c r="C11" s="17" t="s">
        <v>1978</v>
      </c>
      <c r="D11" s="18">
        <v>3.4813279999999995</v>
      </c>
      <c r="E11" s="19">
        <v>7.0515440000000007</v>
      </c>
      <c r="F11" s="19">
        <f t="shared" si="0"/>
        <v>0.6028898399999999</v>
      </c>
      <c r="G11" s="19">
        <v>0</v>
      </c>
      <c r="H11" s="19">
        <v>0.6028898399999999</v>
      </c>
      <c r="I11" s="20">
        <f t="shared" si="1"/>
        <v>0</v>
      </c>
      <c r="J11" s="21">
        <f t="shared" si="2"/>
        <v>8.5497564788647687E-2</v>
      </c>
      <c r="K11" s="4"/>
    </row>
    <row r="12" spans="1:11" ht="51" x14ac:dyDescent="0.25">
      <c r="A12" s="15"/>
      <c r="B12" s="17">
        <v>3000696</v>
      </c>
      <c r="C12" s="17" t="s">
        <v>1979</v>
      </c>
      <c r="D12" s="18">
        <v>0.88228400000000018</v>
      </c>
      <c r="E12" s="19">
        <v>0.83958400000000011</v>
      </c>
      <c r="F12" s="19">
        <f t="shared" si="0"/>
        <v>5.0527000000000002E-2</v>
      </c>
      <c r="G12" s="19">
        <v>0</v>
      </c>
      <c r="H12" s="19">
        <v>5.0527000000000002E-2</v>
      </c>
      <c r="I12" s="20">
        <f t="shared" si="1"/>
        <v>0</v>
      </c>
      <c r="J12" s="21">
        <f t="shared" si="2"/>
        <v>6.0180994397225289E-2</v>
      </c>
      <c r="K12" s="4"/>
    </row>
    <row r="13" spans="1:11" ht="63.75" x14ac:dyDescent="0.25">
      <c r="A13" s="15"/>
      <c r="B13" s="17">
        <v>3000697</v>
      </c>
      <c r="C13" s="17" t="s">
        <v>1980</v>
      </c>
      <c r="D13" s="18">
        <v>1.7939420000000004</v>
      </c>
      <c r="E13" s="19">
        <v>1.8122200000000004</v>
      </c>
      <c r="F13" s="19">
        <f t="shared" si="0"/>
        <v>9.3412760000000011E-2</v>
      </c>
      <c r="G13" s="19">
        <v>0</v>
      </c>
      <c r="H13" s="19">
        <v>9.3412760000000011E-2</v>
      </c>
      <c r="I13" s="20">
        <f t="shared" si="1"/>
        <v>0</v>
      </c>
      <c r="J13" s="21">
        <f t="shared" si="2"/>
        <v>5.154603745682091E-2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21.833979000000014</v>
      </c>
      <c r="E14" s="43">
        <f t="shared" ref="E14:H14" ca="1" si="3">OFFSET(E14,-MATCH("PROYECTOS",$A$8:$A$50,0)-1,0)-(OFFSET(E14,-MATCH("PROYECTOS",$A$8:$A$50,0),0))</f>
        <v>26.649721999999983</v>
      </c>
      <c r="F14" s="43">
        <f t="shared" ca="1" si="3"/>
        <v>4.57756099999993E-2</v>
      </c>
      <c r="G14" s="43">
        <f t="shared" ca="1" si="3"/>
        <v>0</v>
      </c>
      <c r="H14" s="43">
        <f t="shared" ca="1" si="3"/>
        <v>4.57756099999993E-2</v>
      </c>
      <c r="I14" s="44">
        <f t="shared" ca="1" si="1"/>
        <v>0</v>
      </c>
      <c r="J14" s="45">
        <f t="shared" ca="1" si="2"/>
        <v>1.7176768297995503E-3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1996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7.9463176073361952E-2</v>
      </c>
    </row>
    <row r="21" spans="1:4" ht="51" x14ac:dyDescent="0.25">
      <c r="A21" s="15"/>
      <c r="B21" s="17">
        <v>3000383</v>
      </c>
      <c r="C21" s="17" t="s">
        <v>1976</v>
      </c>
      <c r="D21" s="21">
        <v>9.5459249699831411E-2</v>
      </c>
    </row>
    <row r="22" spans="1:4" ht="38.25" x14ac:dyDescent="0.25">
      <c r="A22" s="15"/>
      <c r="B22" s="17">
        <v>3000384</v>
      </c>
      <c r="C22" s="17" t="s">
        <v>1977</v>
      </c>
      <c r="D22" s="21">
        <v>3.0510300900616197E-2</v>
      </c>
    </row>
    <row r="23" spans="1:4" ht="63.75" x14ac:dyDescent="0.25">
      <c r="A23" s="15"/>
      <c r="B23" s="17">
        <v>3000695</v>
      </c>
      <c r="C23" s="17" t="s">
        <v>1978</v>
      </c>
      <c r="D23" s="21">
        <v>8.5497564788647687E-2</v>
      </c>
    </row>
    <row r="24" spans="1:4" ht="51" x14ac:dyDescent="0.25">
      <c r="A24" s="15"/>
      <c r="B24" s="17">
        <v>3000696</v>
      </c>
      <c r="C24" s="17" t="s">
        <v>1979</v>
      </c>
      <c r="D24" s="21">
        <v>6.0180994397225289E-2</v>
      </c>
    </row>
    <row r="25" spans="1:4" ht="64.5" thickBot="1" x14ac:dyDescent="0.3">
      <c r="A25" s="22"/>
      <c r="B25" s="24">
        <v>3000697</v>
      </c>
      <c r="C25" s="24" t="s">
        <v>1980</v>
      </c>
      <c r="D25" s="28">
        <v>5.154603745682091E-2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31</v>
      </c>
      <c r="B1" s="48" t="s">
        <v>19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546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295.08797400000003</v>
      </c>
      <c r="E6" s="12">
        <v>295.08797400000003</v>
      </c>
      <c r="F6" s="12">
        <v>16.404959679999997</v>
      </c>
      <c r="G6" s="12">
        <v>0</v>
      </c>
      <c r="H6" s="12">
        <v>16.404959679999997</v>
      </c>
      <c r="I6" s="13">
        <v>0</v>
      </c>
      <c r="J6" s="14">
        <v>5.5593453903343401E-2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295.08797400000003</v>
      </c>
      <c r="E7" s="36">
        <f ca="1">SUM(E8:OFFSET(E6,MATCH("GOBIERNOS REGIONALES",$A$8:$A$50,0),0))</f>
        <v>295.08797400000003</v>
      </c>
      <c r="F7" s="36">
        <f ca="1">SUM(F8:OFFSET(F6,MATCH("GOBIERNOS REGIONALES",$A$8:$A$50,0),0))</f>
        <v>16.404959679999997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16.404959679999997</v>
      </c>
      <c r="I7" s="37">
        <f ca="1">IFERROR(G7/E7,0)</f>
        <v>0</v>
      </c>
      <c r="J7" s="38">
        <f ca="1">IFERROR(SUM(G7,H7)/E7,0)</f>
        <v>5.5593453903343401E-2</v>
      </c>
      <c r="K7" s="4"/>
    </row>
    <row r="8" spans="1:11" x14ac:dyDescent="0.25">
      <c r="A8" s="15"/>
      <c r="B8" s="16">
        <v>7</v>
      </c>
      <c r="C8" s="17" t="s">
        <v>109</v>
      </c>
      <c r="D8" s="18">
        <v>295.08797400000003</v>
      </c>
      <c r="E8" s="19">
        <v>295.08797400000003</v>
      </c>
      <c r="F8" s="19">
        <f t="shared" ref="F8:F10" si="0">SUM(G8,H8)</f>
        <v>16.404959679999997</v>
      </c>
      <c r="G8" s="19">
        <v>0</v>
      </c>
      <c r="H8" s="19">
        <v>16.404959679999997</v>
      </c>
      <c r="I8" s="20">
        <f t="shared" ref="I8:I10" si="1">IFERROR(G8/E8,0)</f>
        <v>0</v>
      </c>
      <c r="J8" s="21">
        <f t="shared" ref="J8:J10" si="2">IFERROR(SUM(G8,H8)/E8,0)</f>
        <v>5.5593453903343401E-2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130</v>
      </c>
      <c r="B1" s="47" t="s">
        <v>88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1975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62.650596</v>
      </c>
      <c r="I6" s="12">
        <v>71.939576999999986</v>
      </c>
      <c r="J6" s="12">
        <v>2.9572557399999999</v>
      </c>
      <c r="K6" s="12">
        <v>0</v>
      </c>
      <c r="L6" s="12">
        <v>2.9572557399999999</v>
      </c>
      <c r="M6" s="13">
        <v>0</v>
      </c>
      <c r="N6" s="14">
        <v>4.1107494140534086E-2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40.816617000000001</v>
      </c>
      <c r="I7" s="36">
        <f ca="1">SUM(I8:OFFSET(I6,MATCH("PROYECTOS",$A$8:$A$50,0),0))</f>
        <v>45.289855000000003</v>
      </c>
      <c r="J7" s="36">
        <f ca="1">SUM(J8:OFFSET(J6,MATCH("PROYECTOS",$A$8:$A$50,0),0))</f>
        <v>2.9114801299999993</v>
      </c>
      <c r="K7" s="36">
        <f ca="1">SUM(K8:OFFSET(K6,MATCH("PROYECTOS",$A$8:$A$50,0),0))</f>
        <v>0</v>
      </c>
      <c r="L7" s="36">
        <f ca="1">SUM(L8:OFFSET(L6,MATCH("PROYECTOS",$A$8:$A$50,0),0))</f>
        <v>2.9114801299999993</v>
      </c>
      <c r="M7" s="37">
        <f ca="1">IFERROR(K7/I7,0)</f>
        <v>0</v>
      </c>
      <c r="N7" s="38">
        <f ca="1">IFERROR(SUM(K7,L7)/I7,0)</f>
        <v>6.428548137325675E-2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16.887501</v>
      </c>
      <c r="I8" s="19">
        <v>17.609461</v>
      </c>
      <c r="J8" s="19">
        <f t="shared" ref="J8:J22" si="0">SUM(K8,L8)</f>
        <v>1.3993036999999995</v>
      </c>
      <c r="K8" s="19">
        <v>0</v>
      </c>
      <c r="L8" s="19">
        <v>1.3993036999999995</v>
      </c>
      <c r="M8" s="20">
        <f t="shared" ref="M8:M23" si="1">IFERROR(K8/I8,0)</f>
        <v>0</v>
      </c>
      <c r="N8" s="21">
        <f t="shared" ref="N8:N23" si="2">IFERROR(SUM(K8,L8)/I8,0)</f>
        <v>7.9463176073361896E-2</v>
      </c>
      <c r="O8" s="68">
        <v>1.6996264700000001</v>
      </c>
      <c r="P8" s="19">
        <v>8.5</v>
      </c>
      <c r="Q8" s="21">
        <f>IFERROR(P8/O8,0)</f>
        <v>5.0010988590922567</v>
      </c>
    </row>
    <row r="9" spans="1:17" ht="63.75" x14ac:dyDescent="0.25">
      <c r="A9" s="15"/>
      <c r="B9" s="17">
        <v>5004413</v>
      </c>
      <c r="C9" s="17" t="s">
        <v>1981</v>
      </c>
      <c r="D9" s="66">
        <v>3000697</v>
      </c>
      <c r="E9" s="17" t="s">
        <v>1980</v>
      </c>
      <c r="F9" s="67">
        <v>86</v>
      </c>
      <c r="G9" s="17" t="s">
        <v>504</v>
      </c>
      <c r="H9" s="18">
        <v>1.3638520000000005</v>
      </c>
      <c r="I9" s="19">
        <v>1.4442390000000003</v>
      </c>
      <c r="J9" s="19">
        <f t="shared" si="0"/>
        <v>8.7192809999999996E-2</v>
      </c>
      <c r="K9" s="19">
        <v>0</v>
      </c>
      <c r="L9" s="19">
        <v>8.7192809999999996E-2</v>
      </c>
      <c r="M9" s="20">
        <f t="shared" si="1"/>
        <v>0</v>
      </c>
      <c r="N9" s="21">
        <f t="shared" si="2"/>
        <v>6.0372839952390137E-2</v>
      </c>
      <c r="O9" s="68">
        <v>0.10384465</v>
      </c>
      <c r="P9" s="19">
        <v>0</v>
      </c>
      <c r="Q9" s="21">
        <f t="shared" ref="Q9:Q22" si="3">IFERROR(P9/O9,0)</f>
        <v>0</v>
      </c>
    </row>
    <row r="10" spans="1:17" ht="63.75" x14ac:dyDescent="0.25">
      <c r="A10" s="15"/>
      <c r="B10" s="17">
        <v>5004414</v>
      </c>
      <c r="C10" s="17" t="s">
        <v>1982</v>
      </c>
      <c r="D10" s="66">
        <v>3000697</v>
      </c>
      <c r="E10" s="17" t="s">
        <v>1980</v>
      </c>
      <c r="F10" s="67">
        <v>86</v>
      </c>
      <c r="G10" s="17" t="s">
        <v>504</v>
      </c>
      <c r="H10" s="18">
        <v>0.43009000000000003</v>
      </c>
      <c r="I10" s="19">
        <v>0.367981</v>
      </c>
      <c r="J10" s="19">
        <f t="shared" si="0"/>
        <v>6.2199500000000001E-3</v>
      </c>
      <c r="K10" s="19">
        <v>0</v>
      </c>
      <c r="L10" s="19">
        <v>6.2199500000000001E-3</v>
      </c>
      <c r="M10" s="20">
        <f t="shared" si="1"/>
        <v>0</v>
      </c>
      <c r="N10" s="21">
        <f t="shared" si="2"/>
        <v>1.6902910748109276E-2</v>
      </c>
      <c r="O10" s="68">
        <v>1.2639950000000002E-2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5004417</v>
      </c>
      <c r="C11" s="17" t="s">
        <v>1983</v>
      </c>
      <c r="D11" s="66">
        <v>3000383</v>
      </c>
      <c r="E11" s="17" t="s">
        <v>1976</v>
      </c>
      <c r="F11" s="67">
        <v>36</v>
      </c>
      <c r="G11" s="17" t="s">
        <v>537</v>
      </c>
      <c r="H11" s="18">
        <v>0.60962600000000011</v>
      </c>
      <c r="I11" s="19">
        <v>0.65437600000000018</v>
      </c>
      <c r="J11" s="19">
        <f t="shared" si="0"/>
        <v>1.3519999999999999E-3</v>
      </c>
      <c r="K11" s="19">
        <v>0</v>
      </c>
      <c r="L11" s="19">
        <v>1.3519999999999999E-3</v>
      </c>
      <c r="M11" s="20">
        <f t="shared" si="1"/>
        <v>0</v>
      </c>
      <c r="N11" s="21">
        <f t="shared" si="2"/>
        <v>2.0660904434147945E-3</v>
      </c>
      <c r="O11" s="68">
        <v>2.4975500000000001E-2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5004420</v>
      </c>
      <c r="C12" s="17" t="s">
        <v>1984</v>
      </c>
      <c r="D12" s="66">
        <v>3000384</v>
      </c>
      <c r="E12" s="17" t="s">
        <v>1977</v>
      </c>
      <c r="F12" s="67">
        <v>59</v>
      </c>
      <c r="G12" s="17" t="s">
        <v>581</v>
      </c>
      <c r="H12" s="18">
        <v>1.744024</v>
      </c>
      <c r="I12" s="19">
        <v>1.8022349999999998</v>
      </c>
      <c r="J12" s="19">
        <f t="shared" si="0"/>
        <v>2.1203859999999998E-2</v>
      </c>
      <c r="K12" s="19">
        <v>0</v>
      </c>
      <c r="L12" s="19">
        <v>2.1203859999999998E-2</v>
      </c>
      <c r="M12" s="20">
        <f t="shared" si="1"/>
        <v>0</v>
      </c>
      <c r="N12" s="21">
        <f t="shared" si="2"/>
        <v>1.1765313624471837E-2</v>
      </c>
      <c r="O12" s="68">
        <v>9.8288960000000009E-2</v>
      </c>
      <c r="P12" s="19">
        <v>2114</v>
      </c>
      <c r="Q12" s="21">
        <f t="shared" si="3"/>
        <v>21508.010665694295</v>
      </c>
    </row>
    <row r="13" spans="1:17" ht="63.75" x14ac:dyDescent="0.25">
      <c r="A13" s="15"/>
      <c r="B13" s="17">
        <v>5004422</v>
      </c>
      <c r="C13" s="17" t="s">
        <v>1985</v>
      </c>
      <c r="D13" s="66">
        <v>3000384</v>
      </c>
      <c r="E13" s="17" t="s">
        <v>1977</v>
      </c>
      <c r="F13" s="67">
        <v>117</v>
      </c>
      <c r="G13" s="17" t="s">
        <v>813</v>
      </c>
      <c r="H13" s="18">
        <v>0.42202500000000004</v>
      </c>
      <c r="I13" s="19">
        <v>0.31718500000000005</v>
      </c>
      <c r="J13" s="19">
        <f t="shared" si="0"/>
        <v>9.6000000000000002E-4</v>
      </c>
      <c r="K13" s="19">
        <v>0</v>
      </c>
      <c r="L13" s="19">
        <v>9.6000000000000002E-4</v>
      </c>
      <c r="M13" s="20">
        <f t="shared" si="1"/>
        <v>0</v>
      </c>
      <c r="N13" s="21">
        <f t="shared" si="2"/>
        <v>3.0266248403928303E-3</v>
      </c>
      <c r="O13" s="68">
        <v>1.7350000000000001E-2</v>
      </c>
      <c r="P13" s="19">
        <v>7.5</v>
      </c>
      <c r="Q13" s="21">
        <f t="shared" si="3"/>
        <v>432.27665706051869</v>
      </c>
    </row>
    <row r="14" spans="1:17" ht="51" x14ac:dyDescent="0.25">
      <c r="A14" s="15"/>
      <c r="B14" s="17">
        <v>5005174</v>
      </c>
      <c r="C14" s="17" t="s">
        <v>1986</v>
      </c>
      <c r="D14" s="66">
        <v>3000383</v>
      </c>
      <c r="E14" s="17" t="s">
        <v>1976</v>
      </c>
      <c r="F14" s="67">
        <v>222</v>
      </c>
      <c r="G14" s="17" t="s">
        <v>1435</v>
      </c>
      <c r="H14" s="18">
        <v>2.6845810000000001</v>
      </c>
      <c r="I14" s="19">
        <v>2.6845810000000001</v>
      </c>
      <c r="J14" s="19">
        <f t="shared" si="0"/>
        <v>0.31738232999999999</v>
      </c>
      <c r="K14" s="19">
        <v>0</v>
      </c>
      <c r="L14" s="19">
        <v>0.31738232999999999</v>
      </c>
      <c r="M14" s="20">
        <f t="shared" si="1"/>
        <v>0</v>
      </c>
      <c r="N14" s="21">
        <f t="shared" si="2"/>
        <v>0.11822415863034119</v>
      </c>
      <c r="O14" s="68">
        <v>5.9272999999999999E-2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5005175</v>
      </c>
      <c r="C15" s="17" t="s">
        <v>1987</v>
      </c>
      <c r="D15" s="66">
        <v>3000384</v>
      </c>
      <c r="E15" s="17" t="s">
        <v>1977</v>
      </c>
      <c r="F15" s="67">
        <v>36</v>
      </c>
      <c r="G15" s="17" t="s">
        <v>537</v>
      </c>
      <c r="H15" s="18">
        <v>0.21504000000000001</v>
      </c>
      <c r="I15" s="19">
        <v>0.16696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1E-3</v>
      </c>
      <c r="P15" s="19">
        <v>2</v>
      </c>
      <c r="Q15" s="21">
        <f t="shared" si="3"/>
        <v>2000</v>
      </c>
    </row>
    <row r="16" spans="1:17" ht="51" x14ac:dyDescent="0.25">
      <c r="A16" s="15"/>
      <c r="B16" s="17">
        <v>5005176</v>
      </c>
      <c r="C16" s="17" t="s">
        <v>1988</v>
      </c>
      <c r="D16" s="66">
        <v>3000384</v>
      </c>
      <c r="E16" s="17" t="s">
        <v>1977</v>
      </c>
      <c r="F16" s="67">
        <v>36</v>
      </c>
      <c r="G16" s="17" t="s">
        <v>537</v>
      </c>
      <c r="H16" s="18">
        <v>0.19500000000000001</v>
      </c>
      <c r="I16" s="19">
        <v>0.36096299999999998</v>
      </c>
      <c r="J16" s="19">
        <f t="shared" si="0"/>
        <v>2.0709999999999999E-3</v>
      </c>
      <c r="K16" s="19">
        <v>0</v>
      </c>
      <c r="L16" s="19">
        <v>2.0709999999999999E-3</v>
      </c>
      <c r="M16" s="20">
        <f t="shared" si="1"/>
        <v>0</v>
      </c>
      <c r="N16" s="21">
        <f t="shared" si="2"/>
        <v>5.7374301521208549E-3</v>
      </c>
      <c r="O16" s="68">
        <v>6.5769999999999995E-3</v>
      </c>
      <c r="P16" s="19">
        <v>2</v>
      </c>
      <c r="Q16" s="21">
        <f t="shared" si="3"/>
        <v>304.09001064315038</v>
      </c>
    </row>
    <row r="17" spans="1:17" ht="51" x14ac:dyDescent="0.25">
      <c r="A17" s="15"/>
      <c r="B17" s="17">
        <v>5005177</v>
      </c>
      <c r="C17" s="17" t="s">
        <v>1989</v>
      </c>
      <c r="D17" s="66">
        <v>3000384</v>
      </c>
      <c r="E17" s="17" t="s">
        <v>1977</v>
      </c>
      <c r="F17" s="67">
        <v>248</v>
      </c>
      <c r="G17" s="17" t="s">
        <v>1069</v>
      </c>
      <c r="H17" s="18">
        <v>11.901266</v>
      </c>
      <c r="I17" s="19">
        <v>11.990746</v>
      </c>
      <c r="J17" s="19">
        <f t="shared" si="0"/>
        <v>0.42237763999999994</v>
      </c>
      <c r="K17" s="19">
        <v>0</v>
      </c>
      <c r="L17" s="19">
        <v>0.42237763999999994</v>
      </c>
      <c r="M17" s="20">
        <f t="shared" si="1"/>
        <v>0</v>
      </c>
      <c r="N17" s="21">
        <f t="shared" si="2"/>
        <v>3.5225301244809951E-2</v>
      </c>
      <c r="O17" s="68">
        <v>0.36764805999999994</v>
      </c>
      <c r="P17" s="19">
        <v>131</v>
      </c>
      <c r="Q17" s="21">
        <f t="shared" si="3"/>
        <v>356.31902967201847</v>
      </c>
    </row>
    <row r="18" spans="1:17" ht="63.75" x14ac:dyDescent="0.25">
      <c r="A18" s="15"/>
      <c r="B18" s="17">
        <v>5005178</v>
      </c>
      <c r="C18" s="17" t="s">
        <v>1990</v>
      </c>
      <c r="D18" s="66">
        <v>3000695</v>
      </c>
      <c r="E18" s="17" t="s">
        <v>1978</v>
      </c>
      <c r="F18" s="67">
        <v>117</v>
      </c>
      <c r="G18" s="17" t="s">
        <v>813</v>
      </c>
      <c r="H18" s="18">
        <v>6.2E-2</v>
      </c>
      <c r="I18" s="19">
        <v>8.2000000000000003E-2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1.3180000000000002E-3</v>
      </c>
      <c r="P18" s="19">
        <v>0</v>
      </c>
      <c r="Q18" s="21">
        <f t="shared" si="3"/>
        <v>0</v>
      </c>
    </row>
    <row r="19" spans="1:17" ht="63.75" x14ac:dyDescent="0.25">
      <c r="A19" s="15"/>
      <c r="B19" s="17">
        <v>5005180</v>
      </c>
      <c r="C19" s="17" t="s">
        <v>1991</v>
      </c>
      <c r="D19" s="66">
        <v>3000695</v>
      </c>
      <c r="E19" s="17" t="s">
        <v>1978</v>
      </c>
      <c r="F19" s="67">
        <v>222</v>
      </c>
      <c r="G19" s="17" t="s">
        <v>1435</v>
      </c>
      <c r="H19" s="18">
        <v>2.2385039999999998</v>
      </c>
      <c r="I19" s="19">
        <v>2.2385039999999998</v>
      </c>
      <c r="J19" s="19">
        <f t="shared" si="0"/>
        <v>9.2558069999999992E-2</v>
      </c>
      <c r="K19" s="19">
        <v>0</v>
      </c>
      <c r="L19" s="19">
        <v>9.2558069999999992E-2</v>
      </c>
      <c r="M19" s="20">
        <f t="shared" si="1"/>
        <v>0</v>
      </c>
      <c r="N19" s="21">
        <f t="shared" si="2"/>
        <v>4.134818164273997E-2</v>
      </c>
      <c r="O19" s="68">
        <v>9.3066499999999996E-2</v>
      </c>
      <c r="P19" s="19">
        <v>0</v>
      </c>
      <c r="Q19" s="21">
        <f t="shared" si="3"/>
        <v>0</v>
      </c>
    </row>
    <row r="20" spans="1:17" ht="51" x14ac:dyDescent="0.25">
      <c r="A20" s="15"/>
      <c r="B20" s="17">
        <v>5005181</v>
      </c>
      <c r="C20" s="17" t="s">
        <v>1992</v>
      </c>
      <c r="D20" s="66">
        <v>3000696</v>
      </c>
      <c r="E20" s="17" t="s">
        <v>1979</v>
      </c>
      <c r="F20" s="67">
        <v>36</v>
      </c>
      <c r="G20" s="17" t="s">
        <v>537</v>
      </c>
      <c r="H20" s="18">
        <v>0.73978800000000011</v>
      </c>
      <c r="I20" s="19">
        <v>0.71908800000000006</v>
      </c>
      <c r="J20" s="19">
        <f t="shared" si="0"/>
        <v>5.0527000000000002E-2</v>
      </c>
      <c r="K20" s="19">
        <v>0</v>
      </c>
      <c r="L20" s="19">
        <v>5.0527000000000002E-2</v>
      </c>
      <c r="M20" s="20">
        <f t="shared" si="1"/>
        <v>0</v>
      </c>
      <c r="N20" s="21">
        <f t="shared" si="2"/>
        <v>7.0265391718398865E-2</v>
      </c>
      <c r="O20" s="68">
        <v>5.0533250000000002E-2</v>
      </c>
      <c r="P20" s="19">
        <v>0</v>
      </c>
      <c r="Q20" s="21">
        <f t="shared" si="3"/>
        <v>0</v>
      </c>
    </row>
    <row r="21" spans="1:17" ht="51" x14ac:dyDescent="0.25">
      <c r="A21" s="15"/>
      <c r="B21" s="17">
        <v>5005182</v>
      </c>
      <c r="C21" s="17" t="s">
        <v>1993</v>
      </c>
      <c r="D21" s="66">
        <v>3000696</v>
      </c>
      <c r="E21" s="17" t="s">
        <v>1979</v>
      </c>
      <c r="F21" s="67">
        <v>46</v>
      </c>
      <c r="G21" s="17" t="s">
        <v>768</v>
      </c>
      <c r="H21" s="18">
        <v>0.14249600000000001</v>
      </c>
      <c r="I21" s="19">
        <v>0.12049600000000002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9.4500000000000018E-3</v>
      </c>
      <c r="P21" s="19">
        <v>0</v>
      </c>
      <c r="Q21" s="21">
        <f t="shared" si="3"/>
        <v>0</v>
      </c>
    </row>
    <row r="22" spans="1:17" ht="63.75" x14ac:dyDescent="0.25">
      <c r="A22" s="15"/>
      <c r="B22" s="17">
        <v>5005600</v>
      </c>
      <c r="C22" s="17" t="s">
        <v>1994</v>
      </c>
      <c r="D22" s="66">
        <v>3000695</v>
      </c>
      <c r="E22" s="17" t="s">
        <v>1978</v>
      </c>
      <c r="F22" s="67">
        <v>36</v>
      </c>
      <c r="G22" s="17" t="s">
        <v>537</v>
      </c>
      <c r="H22" s="18">
        <v>1.1808240000000001</v>
      </c>
      <c r="I22" s="19">
        <v>4.731040000000001</v>
      </c>
      <c r="J22" s="19">
        <f t="shared" si="0"/>
        <v>0.51033176999999985</v>
      </c>
      <c r="K22" s="19">
        <v>0</v>
      </c>
      <c r="L22" s="19">
        <v>0.51033176999999985</v>
      </c>
      <c r="M22" s="20">
        <f t="shared" si="1"/>
        <v>0</v>
      </c>
      <c r="N22" s="21">
        <f t="shared" si="2"/>
        <v>0.10786883433663629</v>
      </c>
      <c r="O22" s="68">
        <v>0.86447449999999992</v>
      </c>
      <c r="P22" s="19">
        <v>0</v>
      </c>
      <c r="Q22" s="21">
        <f t="shared" si="3"/>
        <v>0</v>
      </c>
    </row>
    <row r="23" spans="1:17" ht="15.75" thickBot="1" x14ac:dyDescent="0.3">
      <c r="A23" s="39" t="s">
        <v>299</v>
      </c>
      <c r="B23" s="41"/>
      <c r="C23" s="41"/>
      <c r="D23" s="63"/>
      <c r="E23" s="41"/>
      <c r="F23" s="64"/>
      <c r="G23" s="41"/>
      <c r="H23" s="42">
        <f ca="1">OFFSET(H23,-MATCH("PROYECTOS",$A$8:$A$50,0)-1,0)-(OFFSET(H23,-MATCH("PROYECTOS",$A$8:$A$50,0),0))</f>
        <v>21.833978999999999</v>
      </c>
      <c r="I23" s="43">
        <f t="shared" ref="I23:L23" ca="1" si="4">OFFSET(I23,-MATCH("PROYECTOS",$A$8:$A$50,0)-1,0)-(OFFSET(I23,-MATCH("PROYECTOS",$A$8:$A$50,0),0))</f>
        <v>26.649721999999983</v>
      </c>
      <c r="J23" s="43">
        <f t="shared" ca="1" si="4"/>
        <v>4.5775610000000633E-2</v>
      </c>
      <c r="K23" s="43">
        <f t="shared" ca="1" si="4"/>
        <v>0</v>
      </c>
      <c r="L23" s="43">
        <f t="shared" ca="1" si="4"/>
        <v>4.5775610000000633E-2</v>
      </c>
      <c r="M23" s="44">
        <f t="shared" ca="1" si="1"/>
        <v>0</v>
      </c>
      <c r="N23" s="45">
        <f t="shared" ca="1" si="2"/>
        <v>1.7176768297996001E-3</v>
      </c>
      <c r="O23" s="65"/>
      <c r="P23" s="43"/>
      <c r="Q2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131</v>
      </c>
      <c r="B1" s="48" t="s">
        <v>89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1997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101.03663200000007</v>
      </c>
      <c r="E6" s="12">
        <v>113.38154100000006</v>
      </c>
      <c r="F6" s="12">
        <v>17.371672019999998</v>
      </c>
      <c r="G6" s="12">
        <v>0</v>
      </c>
      <c r="H6" s="12">
        <v>17.371672019999998</v>
      </c>
      <c r="I6" s="13">
        <v>0</v>
      </c>
      <c r="J6" s="14">
        <v>0.15321428750029062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53.891166000000005</v>
      </c>
      <c r="E7" s="36">
        <f ca="1">SUM(E8:OFFSET(E6,MATCH("GOBIERNOS REGIONALES",$A$8:$A$50,0),0))</f>
        <v>55.588409000000013</v>
      </c>
      <c r="F7" s="36">
        <f ca="1">SUM(F8:OFFSET(F6,MATCH("GOBIERNOS REGIONALES",$A$8:$A$50,0),0))</f>
        <v>14.153848559999998</v>
      </c>
      <c r="G7" s="36">
        <f ca="1">SUM(G8:OFFSET(G6,MATCH("GOBIERNOS REGIONALES",$A$8:$A$50,0),0))</f>
        <v>0</v>
      </c>
      <c r="H7" s="36">
        <f ca="1">SUM(H8:OFFSET(H6,MATCH("GOBIERNOS REGIONALES",$A$8:$A$50,0),0))</f>
        <v>14.153848559999998</v>
      </c>
      <c r="I7" s="37">
        <f ca="1">IFERROR(G7/E7,0)</f>
        <v>0</v>
      </c>
      <c r="J7" s="38">
        <f ca="1">IFERROR(SUM(G7,H7)/E7,0)</f>
        <v>0.254618702254997</v>
      </c>
      <c r="K7" s="4"/>
    </row>
    <row r="8" spans="1:11" x14ac:dyDescent="0.25">
      <c r="A8" s="15"/>
      <c r="B8" s="16">
        <v>11</v>
      </c>
      <c r="C8" s="17" t="s">
        <v>113</v>
      </c>
      <c r="D8" s="18">
        <v>12.190332999999995</v>
      </c>
      <c r="E8" s="19">
        <v>12.195332999999994</v>
      </c>
      <c r="F8" s="19">
        <f t="shared" ref="F8:F39" si="0">SUM(G8,H8)</f>
        <v>0</v>
      </c>
      <c r="G8" s="19">
        <v>0</v>
      </c>
      <c r="H8" s="19">
        <v>0</v>
      </c>
      <c r="I8" s="20">
        <f t="shared" ref="I8:I39" si="1">IFERROR(G8/E8,0)</f>
        <v>0</v>
      </c>
      <c r="J8" s="21">
        <f t="shared" ref="J8:J39" si="2">IFERROR(SUM(G8,H8)/E8,0)</f>
        <v>0</v>
      </c>
      <c r="K8" s="4"/>
    </row>
    <row r="9" spans="1:11" x14ac:dyDescent="0.25">
      <c r="A9" s="15"/>
      <c r="B9" s="16">
        <v>131</v>
      </c>
      <c r="C9" s="17" t="s">
        <v>145</v>
      </c>
      <c r="D9" s="18">
        <v>0.15000000000000002</v>
      </c>
      <c r="E9" s="19">
        <v>0.15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18.143928000000002</v>
      </c>
      <c r="E10" s="19">
        <v>18.143928000000002</v>
      </c>
      <c r="F10" s="19">
        <f t="shared" si="0"/>
        <v>12.000829</v>
      </c>
      <c r="G10" s="19">
        <v>0</v>
      </c>
      <c r="H10" s="19">
        <v>12.000829</v>
      </c>
      <c r="I10" s="20">
        <f t="shared" si="1"/>
        <v>0</v>
      </c>
      <c r="J10" s="21">
        <f t="shared" si="2"/>
        <v>0.66142397610925252</v>
      </c>
      <c r="K10" s="4"/>
    </row>
    <row r="11" spans="1:11" ht="25.5" x14ac:dyDescent="0.25">
      <c r="A11" s="15"/>
      <c r="B11" s="16">
        <v>136</v>
      </c>
      <c r="C11" s="17" t="s">
        <v>147</v>
      </c>
      <c r="D11" s="18">
        <v>0.37770199999999998</v>
      </c>
      <c r="E11" s="19">
        <v>0.37770199999999998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25.5" x14ac:dyDescent="0.25">
      <c r="A12" s="15"/>
      <c r="B12" s="16">
        <v>137</v>
      </c>
      <c r="C12" s="17" t="s">
        <v>148</v>
      </c>
      <c r="D12" s="18">
        <v>23.02920300000001</v>
      </c>
      <c r="E12" s="19">
        <v>24.721446000000011</v>
      </c>
      <c r="F12" s="19">
        <f t="shared" si="0"/>
        <v>2.1530195599999988</v>
      </c>
      <c r="G12" s="19">
        <v>0</v>
      </c>
      <c r="H12" s="19">
        <v>2.1530195599999988</v>
      </c>
      <c r="I12" s="20">
        <f t="shared" si="1"/>
        <v>0</v>
      </c>
      <c r="J12" s="21">
        <f t="shared" si="2"/>
        <v>8.7091166107354637E-2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47.145465999999992</v>
      </c>
      <c r="E13" s="36">
        <f ca="1">SUM(E14:OFFSET(E12,(MATCH("GOBIERNOS LOCALES",$A$8:$A$50,0)-MATCH("GOBIERNOS REGIONALES",$A$8:$A$50,0)),0))</f>
        <v>57.793131999999986</v>
      </c>
      <c r="F13" s="36">
        <f ca="1">SUM(F14:OFFSET(F12,(MATCH("GOBIERNOS LOCALES",$A$8:$A$50,0)-MATCH("GOBIERNOS REGIONALES",$A$8:$A$50,0)),0))</f>
        <v>3.2178234600000004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3.2178234600000004</v>
      </c>
      <c r="I13" s="37">
        <f t="shared" ca="1" si="1"/>
        <v>0</v>
      </c>
      <c r="J13" s="38">
        <f t="shared" ca="1" si="2"/>
        <v>5.5678302051530987E-2</v>
      </c>
      <c r="K13" s="4"/>
    </row>
    <row r="14" spans="1:11" x14ac:dyDescent="0.25">
      <c r="A14" s="15"/>
      <c r="B14" s="16">
        <v>440</v>
      </c>
      <c r="C14" s="17" t="s">
        <v>212</v>
      </c>
      <c r="D14" s="18">
        <v>1.2281549999999994</v>
      </c>
      <c r="E14" s="19">
        <v>1.4935489999999996</v>
      </c>
      <c r="F14" s="19">
        <f t="shared" si="0"/>
        <v>5.882039E-2</v>
      </c>
      <c r="G14" s="19">
        <v>0</v>
      </c>
      <c r="H14" s="19">
        <v>5.882039E-2</v>
      </c>
      <c r="I14" s="20">
        <f t="shared" si="1"/>
        <v>0</v>
      </c>
      <c r="J14" s="21">
        <f t="shared" si="2"/>
        <v>3.9382966343923111E-2</v>
      </c>
      <c r="K14" s="4"/>
    </row>
    <row r="15" spans="1:11" x14ac:dyDescent="0.25">
      <c r="A15" s="15"/>
      <c r="B15" s="16">
        <v>441</v>
      </c>
      <c r="C15" s="17" t="s">
        <v>213</v>
      </c>
      <c r="D15" s="18">
        <v>0.76861299999999999</v>
      </c>
      <c r="E15" s="19">
        <v>1.427387</v>
      </c>
      <c r="F15" s="19">
        <f t="shared" si="0"/>
        <v>4.2446060000000001E-2</v>
      </c>
      <c r="G15" s="19">
        <v>0</v>
      </c>
      <c r="H15" s="19">
        <v>4.2446060000000001E-2</v>
      </c>
      <c r="I15" s="20">
        <f t="shared" si="1"/>
        <v>0</v>
      </c>
      <c r="J15" s="21">
        <f t="shared" si="2"/>
        <v>2.9736896861187613E-2</v>
      </c>
      <c r="K15" s="4"/>
    </row>
    <row r="16" spans="1:11" x14ac:dyDescent="0.25">
      <c r="A16" s="15"/>
      <c r="B16" s="16">
        <v>442</v>
      </c>
      <c r="C16" s="17" t="s">
        <v>214</v>
      </c>
      <c r="D16" s="18">
        <v>1.8321559999999992</v>
      </c>
      <c r="E16" s="19">
        <v>2.3898129999999993</v>
      </c>
      <c r="F16" s="19">
        <f t="shared" si="0"/>
        <v>0.11996759999999999</v>
      </c>
      <c r="G16" s="19">
        <v>0</v>
      </c>
      <c r="H16" s="19">
        <v>0.11996759999999999</v>
      </c>
      <c r="I16" s="20">
        <f t="shared" si="1"/>
        <v>0</v>
      </c>
      <c r="J16" s="21">
        <f t="shared" si="2"/>
        <v>5.0199576284839037E-2</v>
      </c>
      <c r="K16" s="4"/>
    </row>
    <row r="17" spans="1:11" x14ac:dyDescent="0.25">
      <c r="A17" s="15"/>
      <c r="B17" s="16">
        <v>443</v>
      </c>
      <c r="C17" s="17" t="s">
        <v>215</v>
      </c>
      <c r="D17" s="18">
        <v>9.1419929999999994</v>
      </c>
      <c r="E17" s="19">
        <v>9.3994669999999978</v>
      </c>
      <c r="F17" s="19">
        <f t="shared" si="0"/>
        <v>0.62581825999999996</v>
      </c>
      <c r="G17" s="19">
        <v>0</v>
      </c>
      <c r="H17" s="19">
        <v>0.62581825999999996</v>
      </c>
      <c r="I17" s="20">
        <f t="shared" si="1"/>
        <v>0</v>
      </c>
      <c r="J17" s="21">
        <f t="shared" si="2"/>
        <v>6.6580185876497056E-2</v>
      </c>
      <c r="K17" s="4"/>
    </row>
    <row r="18" spans="1:11" x14ac:dyDescent="0.25">
      <c r="A18" s="15"/>
      <c r="B18" s="16">
        <v>444</v>
      </c>
      <c r="C18" s="17" t="s">
        <v>216</v>
      </c>
      <c r="D18" s="18">
        <v>0.38106800000000007</v>
      </c>
      <c r="E18" s="19">
        <v>1.1401839999999999</v>
      </c>
      <c r="F18" s="19">
        <f t="shared" si="0"/>
        <v>1.5039899999999998E-2</v>
      </c>
      <c r="G18" s="19">
        <v>0</v>
      </c>
      <c r="H18" s="19">
        <v>1.5039899999999998E-2</v>
      </c>
      <c r="I18" s="20">
        <f t="shared" si="1"/>
        <v>0</v>
      </c>
      <c r="J18" s="21">
        <f t="shared" si="2"/>
        <v>1.3190765700974579E-2</v>
      </c>
      <c r="K18" s="4"/>
    </row>
    <row r="19" spans="1:11" x14ac:dyDescent="0.25">
      <c r="A19" s="15"/>
      <c r="B19" s="16">
        <v>445</v>
      </c>
      <c r="C19" s="17" t="s">
        <v>217</v>
      </c>
      <c r="D19" s="18">
        <v>2.0375059999999996</v>
      </c>
      <c r="E19" s="19">
        <v>2.9565170000000003</v>
      </c>
      <c r="F19" s="19">
        <f t="shared" si="0"/>
        <v>0.15721773</v>
      </c>
      <c r="G19" s="19">
        <v>0</v>
      </c>
      <c r="H19" s="19">
        <v>0.15721773</v>
      </c>
      <c r="I19" s="20">
        <f t="shared" si="1"/>
        <v>0</v>
      </c>
      <c r="J19" s="21">
        <f t="shared" si="2"/>
        <v>5.3176670386133405E-2</v>
      </c>
      <c r="K19" s="4"/>
    </row>
    <row r="20" spans="1:11" x14ac:dyDescent="0.25">
      <c r="A20" s="15"/>
      <c r="B20" s="16">
        <v>446</v>
      </c>
      <c r="C20" s="17" t="s">
        <v>218</v>
      </c>
      <c r="D20" s="18">
        <v>1.1297969999999995</v>
      </c>
      <c r="E20" s="19">
        <v>2.1053599999999992</v>
      </c>
      <c r="F20" s="19">
        <f t="shared" si="0"/>
        <v>0.11000857000000001</v>
      </c>
      <c r="G20" s="19">
        <v>0</v>
      </c>
      <c r="H20" s="19">
        <v>0.11000857000000001</v>
      </c>
      <c r="I20" s="20">
        <f t="shared" si="1"/>
        <v>0</v>
      </c>
      <c r="J20" s="21">
        <f t="shared" si="2"/>
        <v>5.2251667173310055E-2</v>
      </c>
      <c r="K20" s="4"/>
    </row>
    <row r="21" spans="1:11" x14ac:dyDescent="0.25">
      <c r="A21" s="15"/>
      <c r="B21" s="16">
        <v>447</v>
      </c>
      <c r="C21" s="17" t="s">
        <v>219</v>
      </c>
      <c r="D21" s="18">
        <v>2.5165859999999993</v>
      </c>
      <c r="E21" s="19">
        <v>2.7246640000000002</v>
      </c>
      <c r="F21" s="19">
        <f t="shared" si="0"/>
        <v>0.15933359</v>
      </c>
      <c r="G21" s="19">
        <v>0</v>
      </c>
      <c r="H21" s="19">
        <v>0.15933359</v>
      </c>
      <c r="I21" s="20">
        <f t="shared" si="1"/>
        <v>0</v>
      </c>
      <c r="J21" s="21">
        <f t="shared" si="2"/>
        <v>5.847825273134595E-2</v>
      </c>
      <c r="K21" s="4"/>
    </row>
    <row r="22" spans="1:11" x14ac:dyDescent="0.25">
      <c r="A22" s="15"/>
      <c r="B22" s="16">
        <v>448</v>
      </c>
      <c r="C22" s="17" t="s">
        <v>220</v>
      </c>
      <c r="D22" s="18">
        <v>0.49158300000000005</v>
      </c>
      <c r="E22" s="19">
        <v>1.1579449999999996</v>
      </c>
      <c r="F22" s="19">
        <f t="shared" si="0"/>
        <v>3.0332060000000001E-2</v>
      </c>
      <c r="G22" s="19">
        <v>0</v>
      </c>
      <c r="H22" s="19">
        <v>3.0332060000000001E-2</v>
      </c>
      <c r="I22" s="20">
        <f t="shared" si="1"/>
        <v>0</v>
      </c>
      <c r="J22" s="21">
        <f t="shared" si="2"/>
        <v>2.6194732910457763E-2</v>
      </c>
      <c r="K22" s="4"/>
    </row>
    <row r="23" spans="1:11" x14ac:dyDescent="0.25">
      <c r="A23" s="15"/>
      <c r="B23" s="16">
        <v>449</v>
      </c>
      <c r="C23" s="17" t="s">
        <v>221</v>
      </c>
      <c r="D23" s="18">
        <v>0.95257599999999998</v>
      </c>
      <c r="E23" s="19">
        <v>1.0478229999999997</v>
      </c>
      <c r="F23" s="19">
        <f t="shared" si="0"/>
        <v>5.073329E-2</v>
      </c>
      <c r="G23" s="19">
        <v>0</v>
      </c>
      <c r="H23" s="19">
        <v>5.073329E-2</v>
      </c>
      <c r="I23" s="20">
        <f t="shared" si="1"/>
        <v>0</v>
      </c>
      <c r="J23" s="21">
        <f t="shared" si="2"/>
        <v>4.8417805297268732E-2</v>
      </c>
      <c r="K23" s="4"/>
    </row>
    <row r="24" spans="1:11" x14ac:dyDescent="0.25">
      <c r="A24" s="15"/>
      <c r="B24" s="16">
        <v>450</v>
      </c>
      <c r="C24" s="17" t="s">
        <v>222</v>
      </c>
      <c r="D24" s="18">
        <v>0.99028299999999925</v>
      </c>
      <c r="E24" s="19">
        <v>1.6917439999999995</v>
      </c>
      <c r="F24" s="19">
        <f t="shared" si="0"/>
        <v>6.0186569999999995E-2</v>
      </c>
      <c r="G24" s="19">
        <v>0</v>
      </c>
      <c r="H24" s="19">
        <v>6.0186569999999995E-2</v>
      </c>
      <c r="I24" s="20">
        <f t="shared" si="1"/>
        <v>0</v>
      </c>
      <c r="J24" s="21">
        <f t="shared" si="2"/>
        <v>3.5576641619535825E-2</v>
      </c>
      <c r="K24" s="4"/>
    </row>
    <row r="25" spans="1:11" x14ac:dyDescent="0.25">
      <c r="A25" s="15"/>
      <c r="B25" s="16">
        <v>451</v>
      </c>
      <c r="C25" s="17" t="s">
        <v>223</v>
      </c>
      <c r="D25" s="18">
        <v>4.3073319999999997</v>
      </c>
      <c r="E25" s="19">
        <v>4.8036950000000003</v>
      </c>
      <c r="F25" s="19">
        <f t="shared" si="0"/>
        <v>0.29662104000000006</v>
      </c>
      <c r="G25" s="19">
        <v>0</v>
      </c>
      <c r="H25" s="19">
        <v>0.29662104000000006</v>
      </c>
      <c r="I25" s="20">
        <f t="shared" si="1"/>
        <v>0</v>
      </c>
      <c r="J25" s="21">
        <f t="shared" si="2"/>
        <v>6.1748516506564224E-2</v>
      </c>
      <c r="K25" s="4"/>
    </row>
    <row r="26" spans="1:11" x14ac:dyDescent="0.25">
      <c r="A26" s="15"/>
      <c r="B26" s="16">
        <v>452</v>
      </c>
      <c r="C26" s="17" t="s">
        <v>224</v>
      </c>
      <c r="D26" s="18">
        <v>2.1781379999999992</v>
      </c>
      <c r="E26" s="19">
        <v>2.4337309999999994</v>
      </c>
      <c r="F26" s="19">
        <f t="shared" si="0"/>
        <v>0.17823765</v>
      </c>
      <c r="G26" s="19">
        <v>0</v>
      </c>
      <c r="H26" s="19">
        <v>0.17823765</v>
      </c>
      <c r="I26" s="20">
        <f t="shared" si="1"/>
        <v>0</v>
      </c>
      <c r="J26" s="21">
        <f t="shared" si="2"/>
        <v>7.3236380684636074E-2</v>
      </c>
      <c r="K26" s="4"/>
    </row>
    <row r="27" spans="1:11" x14ac:dyDescent="0.25">
      <c r="A27" s="15"/>
      <c r="B27" s="16">
        <v>453</v>
      </c>
      <c r="C27" s="17" t="s">
        <v>225</v>
      </c>
      <c r="D27" s="18">
        <v>1.8064849999999997</v>
      </c>
      <c r="E27" s="19">
        <v>2.1670849999999997</v>
      </c>
      <c r="F27" s="19">
        <f t="shared" si="0"/>
        <v>0.12441833999999999</v>
      </c>
      <c r="G27" s="19">
        <v>0</v>
      </c>
      <c r="H27" s="19">
        <v>0.12441833999999999</v>
      </c>
      <c r="I27" s="20">
        <f t="shared" si="1"/>
        <v>0</v>
      </c>
      <c r="J27" s="21">
        <f t="shared" si="2"/>
        <v>5.7412764150921634E-2</v>
      </c>
      <c r="K27" s="4"/>
    </row>
    <row r="28" spans="1:11" x14ac:dyDescent="0.25">
      <c r="A28" s="15"/>
      <c r="B28" s="16">
        <v>454</v>
      </c>
      <c r="C28" s="17" t="s">
        <v>226</v>
      </c>
      <c r="D28" s="18">
        <v>1.7644569999999997</v>
      </c>
      <c r="E28" s="19">
        <v>1.7947329999999999</v>
      </c>
      <c r="F28" s="19">
        <f t="shared" si="0"/>
        <v>0.13523793000000001</v>
      </c>
      <c r="G28" s="19">
        <v>0</v>
      </c>
      <c r="H28" s="19">
        <v>0.13523793000000001</v>
      </c>
      <c r="I28" s="20">
        <f t="shared" si="1"/>
        <v>0</v>
      </c>
      <c r="J28" s="21">
        <f t="shared" si="2"/>
        <v>7.5352673628890768E-2</v>
      </c>
      <c r="K28" s="4"/>
    </row>
    <row r="29" spans="1:11" x14ac:dyDescent="0.25">
      <c r="A29" s="15"/>
      <c r="B29" s="16">
        <v>455</v>
      </c>
      <c r="C29" s="17" t="s">
        <v>227</v>
      </c>
      <c r="D29" s="18">
        <v>2.1436120000000005</v>
      </c>
      <c r="E29" s="19">
        <v>2.3034580000000009</v>
      </c>
      <c r="F29" s="19">
        <f t="shared" si="0"/>
        <v>0.13889365000000001</v>
      </c>
      <c r="G29" s="19">
        <v>0</v>
      </c>
      <c r="H29" s="19">
        <v>0.13889365000000001</v>
      </c>
      <c r="I29" s="20">
        <f t="shared" si="1"/>
        <v>0</v>
      </c>
      <c r="J29" s="21">
        <f t="shared" si="2"/>
        <v>6.029788691610611E-2</v>
      </c>
      <c r="K29" s="4"/>
    </row>
    <row r="30" spans="1:11" x14ac:dyDescent="0.25">
      <c r="A30" s="15"/>
      <c r="B30" s="16">
        <v>456</v>
      </c>
      <c r="C30" s="17" t="s">
        <v>228</v>
      </c>
      <c r="D30" s="18">
        <v>0.63348299999999991</v>
      </c>
      <c r="E30" s="19">
        <v>0.76039000000000023</v>
      </c>
      <c r="F30" s="19">
        <f t="shared" si="0"/>
        <v>2.867219E-2</v>
      </c>
      <c r="G30" s="19">
        <v>0</v>
      </c>
      <c r="H30" s="19">
        <v>2.867219E-2</v>
      </c>
      <c r="I30" s="20">
        <f t="shared" si="1"/>
        <v>0</v>
      </c>
      <c r="J30" s="21">
        <f t="shared" si="2"/>
        <v>3.770721603387734E-2</v>
      </c>
      <c r="K30" s="4"/>
    </row>
    <row r="31" spans="1:11" x14ac:dyDescent="0.25">
      <c r="A31" s="15"/>
      <c r="B31" s="16">
        <v>457</v>
      </c>
      <c r="C31" s="17" t="s">
        <v>229</v>
      </c>
      <c r="D31" s="18">
        <v>0.54742800000000003</v>
      </c>
      <c r="E31" s="19">
        <v>0.85474299999999992</v>
      </c>
      <c r="F31" s="19">
        <f t="shared" si="0"/>
        <v>2.67534E-2</v>
      </c>
      <c r="G31" s="19">
        <v>0</v>
      </c>
      <c r="H31" s="19">
        <v>2.67534E-2</v>
      </c>
      <c r="I31" s="20">
        <f t="shared" si="1"/>
        <v>0</v>
      </c>
      <c r="J31" s="21">
        <f t="shared" si="2"/>
        <v>3.1299934600224864E-2</v>
      </c>
      <c r="K31" s="4"/>
    </row>
    <row r="32" spans="1:11" x14ac:dyDescent="0.25">
      <c r="A32" s="15"/>
      <c r="B32" s="16">
        <v>458</v>
      </c>
      <c r="C32" s="17" t="s">
        <v>230</v>
      </c>
      <c r="D32" s="18">
        <v>1.718466</v>
      </c>
      <c r="E32" s="19">
        <v>2.3053999999999983</v>
      </c>
      <c r="F32" s="19">
        <f t="shared" si="0"/>
        <v>6.2896400000000005E-2</v>
      </c>
      <c r="G32" s="19">
        <v>0</v>
      </c>
      <c r="H32" s="19">
        <v>6.2896400000000005E-2</v>
      </c>
      <c r="I32" s="20">
        <f t="shared" si="1"/>
        <v>0</v>
      </c>
      <c r="J32" s="21">
        <f t="shared" si="2"/>
        <v>2.7282206992279019E-2</v>
      </c>
      <c r="K32" s="4"/>
    </row>
    <row r="33" spans="1:11" x14ac:dyDescent="0.25">
      <c r="A33" s="15"/>
      <c r="B33" s="16">
        <v>459</v>
      </c>
      <c r="C33" s="17" t="s">
        <v>231</v>
      </c>
      <c r="D33" s="18">
        <v>1.8955790000000001</v>
      </c>
      <c r="E33" s="19">
        <v>2.5142359999999995</v>
      </c>
      <c r="F33" s="19">
        <f t="shared" si="0"/>
        <v>0.14798508999999999</v>
      </c>
      <c r="G33" s="19">
        <v>0</v>
      </c>
      <c r="H33" s="19">
        <v>0.14798508999999999</v>
      </c>
      <c r="I33" s="20">
        <f t="shared" si="1"/>
        <v>0</v>
      </c>
      <c r="J33" s="21">
        <f t="shared" si="2"/>
        <v>5.8858870050385093E-2</v>
      </c>
      <c r="K33" s="4"/>
    </row>
    <row r="34" spans="1:11" x14ac:dyDescent="0.25">
      <c r="A34" s="15"/>
      <c r="B34" s="16">
        <v>460</v>
      </c>
      <c r="C34" s="17" t="s">
        <v>232</v>
      </c>
      <c r="D34" s="18">
        <v>2.3670849999999999</v>
      </c>
      <c r="E34" s="19">
        <v>2.5219469999999995</v>
      </c>
      <c r="F34" s="19">
        <f t="shared" si="0"/>
        <v>0.18099788999999999</v>
      </c>
      <c r="G34" s="19">
        <v>0</v>
      </c>
      <c r="H34" s="19">
        <v>0.18099788999999999</v>
      </c>
      <c r="I34" s="20">
        <f t="shared" si="1"/>
        <v>0</v>
      </c>
      <c r="J34" s="21">
        <f t="shared" si="2"/>
        <v>7.1769109342900553E-2</v>
      </c>
      <c r="K34" s="4"/>
    </row>
    <row r="35" spans="1:11" x14ac:dyDescent="0.25">
      <c r="A35" s="15"/>
      <c r="B35" s="16">
        <v>461</v>
      </c>
      <c r="C35" s="17" t="s">
        <v>233</v>
      </c>
      <c r="D35" s="18">
        <v>0.8954629999999999</v>
      </c>
      <c r="E35" s="19">
        <v>1.0771689999999998</v>
      </c>
      <c r="F35" s="19">
        <f t="shared" si="0"/>
        <v>5.3915000000000005E-2</v>
      </c>
      <c r="G35" s="19">
        <v>0</v>
      </c>
      <c r="H35" s="19">
        <v>5.3915000000000005E-2</v>
      </c>
      <c r="I35" s="20">
        <f t="shared" si="1"/>
        <v>0</v>
      </c>
      <c r="J35" s="21">
        <f t="shared" si="2"/>
        <v>5.0052498725826691E-2</v>
      </c>
      <c r="K35" s="4"/>
    </row>
    <row r="36" spans="1:11" x14ac:dyDescent="0.25">
      <c r="A36" s="15"/>
      <c r="B36" s="16">
        <v>462</v>
      </c>
      <c r="C36" s="17" t="s">
        <v>234</v>
      </c>
      <c r="D36" s="18">
        <v>0.98091600000000001</v>
      </c>
      <c r="E36" s="19">
        <v>1.13035</v>
      </c>
      <c r="F36" s="19">
        <f t="shared" si="0"/>
        <v>8.9075269999999998E-2</v>
      </c>
      <c r="G36" s="19">
        <v>0</v>
      </c>
      <c r="H36" s="19">
        <v>8.9075269999999998E-2</v>
      </c>
      <c r="I36" s="20">
        <f t="shared" si="1"/>
        <v>0</v>
      </c>
      <c r="J36" s="21">
        <f t="shared" si="2"/>
        <v>7.8803264475604901E-2</v>
      </c>
      <c r="K36" s="4"/>
    </row>
    <row r="37" spans="1:11" x14ac:dyDescent="0.25">
      <c r="A37" s="15"/>
      <c r="B37" s="16">
        <v>463</v>
      </c>
      <c r="C37" s="17" t="s">
        <v>235</v>
      </c>
      <c r="D37" s="18">
        <v>1.6468680000000004</v>
      </c>
      <c r="E37" s="19">
        <v>2.2365619999999997</v>
      </c>
      <c r="F37" s="19">
        <f t="shared" si="0"/>
        <v>0.11550518999999999</v>
      </c>
      <c r="G37" s="19">
        <v>0</v>
      </c>
      <c r="H37" s="19">
        <v>0.11550518999999999</v>
      </c>
      <c r="I37" s="20">
        <f t="shared" si="1"/>
        <v>0</v>
      </c>
      <c r="J37" s="21">
        <f t="shared" si="2"/>
        <v>5.1644081407088205E-2</v>
      </c>
      <c r="K37" s="4"/>
    </row>
    <row r="38" spans="1:11" ht="15.75" thickBot="1" x14ac:dyDescent="0.3">
      <c r="A38" s="22"/>
      <c r="B38" s="23">
        <v>464</v>
      </c>
      <c r="C38" s="24" t="s">
        <v>236</v>
      </c>
      <c r="D38" s="25">
        <v>2.789838</v>
      </c>
      <c r="E38" s="26">
        <v>3.3551800000000003</v>
      </c>
      <c r="F38" s="26">
        <f t="shared" si="0"/>
        <v>0.20871040000000002</v>
      </c>
      <c r="G38" s="26">
        <v>0</v>
      </c>
      <c r="H38" s="26">
        <v>0.20871040000000002</v>
      </c>
      <c r="I38" s="27">
        <f t="shared" si="1"/>
        <v>0</v>
      </c>
      <c r="J38" s="28">
        <f t="shared" si="2"/>
        <v>6.2205425640353126E-2</v>
      </c>
      <c r="K38" s="4"/>
    </row>
    <row r="39" spans="1:11" x14ac:dyDescent="0.25">
      <c r="A39" t="s">
        <v>238</v>
      </c>
      <c r="D39" s="5"/>
      <c r="E39" s="5"/>
      <c r="F39" s="5">
        <f t="shared" si="0"/>
        <v>0</v>
      </c>
      <c r="G39" s="5"/>
      <c r="H39" s="5"/>
      <c r="I39" s="4">
        <f t="shared" si="1"/>
        <v>0</v>
      </c>
      <c r="J39" s="4">
        <f t="shared" si="2"/>
        <v>0</v>
      </c>
      <c r="K39" s="4"/>
    </row>
    <row r="40" spans="1:11" x14ac:dyDescent="0.25">
      <c r="D40" s="5"/>
      <c r="E40" s="5"/>
      <c r="F40" s="5"/>
      <c r="G40" s="5"/>
      <c r="H40" s="5"/>
      <c r="I40" s="4"/>
      <c r="J40" s="4"/>
      <c r="K40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131</v>
      </c>
      <c r="B1" s="49" t="s">
        <v>89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1998</v>
      </c>
      <c r="L2" s="70" t="s">
        <v>2026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101.03663200000007</v>
      </c>
      <c r="E6" s="12">
        <f ca="1">SUM(E7:OFFSET(E7,50,0))</f>
        <v>113.38154100000006</v>
      </c>
      <c r="F6" s="12">
        <f ca="1">SUM(F7:OFFSET(F7,50,0))</f>
        <v>17.371672019999998</v>
      </c>
      <c r="G6" s="12">
        <f ca="1">SUM(G7:OFFSET(G7,50,0))</f>
        <v>0</v>
      </c>
      <c r="H6" s="12">
        <f ca="1">SUM(H7:OFFSET(H7,50,0))</f>
        <v>17.371672019999998</v>
      </c>
      <c r="I6" s="13">
        <f ca="1">IFERROR(G6/E6,0)</f>
        <v>0</v>
      </c>
      <c r="J6" s="14">
        <f ca="1">IFERROR(SUM(G6,H6)/E6,0)</f>
        <v>0.15321428750029062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1.5254689999999993</v>
      </c>
      <c r="E7" s="19">
        <v>1.8638160000000001</v>
      </c>
      <c r="F7" s="19">
        <f t="shared" ref="F7:F31" si="0">SUM(G7,H7)</f>
        <v>0.32421439000000002</v>
      </c>
      <c r="G7" s="19">
        <v>0</v>
      </c>
      <c r="H7" s="19">
        <v>0.32421439000000002</v>
      </c>
      <c r="I7" s="20">
        <f t="shared" ref="I7:I31" si="1">IFERROR(G7/E7,0)</f>
        <v>0</v>
      </c>
      <c r="J7" s="21">
        <f t="shared" ref="J7:J31" si="2">IFERROR(SUM(G7,H7)/E7,0)</f>
        <v>0.1739519298042296</v>
      </c>
      <c r="K7" s="4"/>
      <c r="L7" t="s">
        <v>259</v>
      </c>
      <c r="M7" s="5">
        <v>0.95273289999999999</v>
      </c>
      <c r="N7" s="69">
        <v>0.37107011101728987</v>
      </c>
    </row>
    <row r="8" spans="1:14" x14ac:dyDescent="0.25">
      <c r="A8" s="15"/>
      <c r="B8" s="53">
        <v>2</v>
      </c>
      <c r="C8" s="17" t="s">
        <v>256</v>
      </c>
      <c r="D8" s="18">
        <v>1.7666870000000006</v>
      </c>
      <c r="E8" s="19">
        <v>2.4316800000000001</v>
      </c>
      <c r="F8" s="19">
        <f t="shared" si="0"/>
        <v>0.70238606000000015</v>
      </c>
      <c r="G8" s="19">
        <v>0</v>
      </c>
      <c r="H8" s="19">
        <v>0.70238606000000015</v>
      </c>
      <c r="I8" s="20">
        <f t="shared" si="1"/>
        <v>0</v>
      </c>
      <c r="J8" s="21">
        <f t="shared" si="2"/>
        <v>0.28884806388998557</v>
      </c>
      <c r="K8" s="4"/>
      <c r="L8" t="s">
        <v>264</v>
      </c>
      <c r="M8" s="5">
        <v>0.69669406</v>
      </c>
      <c r="N8" s="69">
        <v>0.31165551460950802</v>
      </c>
    </row>
    <row r="9" spans="1:14" x14ac:dyDescent="0.25">
      <c r="A9" s="15"/>
      <c r="B9" s="53">
        <v>3</v>
      </c>
      <c r="C9" s="17" t="s">
        <v>257</v>
      </c>
      <c r="D9" s="18">
        <v>2.6369810000000009</v>
      </c>
      <c r="E9" s="19">
        <v>3.2130610000000002</v>
      </c>
      <c r="F9" s="19">
        <f t="shared" si="0"/>
        <v>0.66156960000000009</v>
      </c>
      <c r="G9" s="19">
        <v>0</v>
      </c>
      <c r="H9" s="19">
        <v>0.66156960000000009</v>
      </c>
      <c r="I9" s="20">
        <f t="shared" si="1"/>
        <v>0</v>
      </c>
      <c r="J9" s="21">
        <f t="shared" si="2"/>
        <v>0.20590010584921981</v>
      </c>
      <c r="K9" s="4"/>
      <c r="L9" t="s">
        <v>262</v>
      </c>
      <c r="M9" s="5">
        <v>1.0855715699999997</v>
      </c>
      <c r="N9" s="69">
        <v>0.31000927539145523</v>
      </c>
    </row>
    <row r="10" spans="1:14" x14ac:dyDescent="0.25">
      <c r="A10" s="15"/>
      <c r="B10" s="53">
        <v>4</v>
      </c>
      <c r="C10" s="17" t="s">
        <v>258</v>
      </c>
      <c r="D10" s="18">
        <v>9.6456130000000009</v>
      </c>
      <c r="E10" s="19">
        <v>9.9124030000000012</v>
      </c>
      <c r="F10" s="19">
        <f t="shared" si="0"/>
        <v>0.93995625999999999</v>
      </c>
      <c r="G10" s="19">
        <v>0</v>
      </c>
      <c r="H10" s="19">
        <v>0.93995625999999999</v>
      </c>
      <c r="I10" s="20">
        <f t="shared" si="1"/>
        <v>0</v>
      </c>
      <c r="J10" s="21">
        <f t="shared" si="2"/>
        <v>9.4826275727490084E-2</v>
      </c>
      <c r="K10" s="4"/>
      <c r="L10" t="s">
        <v>260</v>
      </c>
      <c r="M10" s="5">
        <v>1.4452437299999996</v>
      </c>
      <c r="N10" s="69">
        <v>0.30726625499223448</v>
      </c>
    </row>
    <row r="11" spans="1:14" x14ac:dyDescent="0.25">
      <c r="A11" s="15"/>
      <c r="B11" s="53">
        <v>5</v>
      </c>
      <c r="C11" s="17" t="s">
        <v>259</v>
      </c>
      <c r="D11" s="18">
        <v>1.7140120000000001</v>
      </c>
      <c r="E11" s="19">
        <v>2.5675279999999994</v>
      </c>
      <c r="F11" s="19">
        <f t="shared" si="0"/>
        <v>0.95273289999999999</v>
      </c>
      <c r="G11" s="19">
        <v>0</v>
      </c>
      <c r="H11" s="19">
        <v>0.95273289999999999</v>
      </c>
      <c r="I11" s="20">
        <f t="shared" si="1"/>
        <v>0</v>
      </c>
      <c r="J11" s="21">
        <f t="shared" si="2"/>
        <v>0.37107011101728987</v>
      </c>
      <c r="K11" s="4"/>
      <c r="L11" t="s">
        <v>256</v>
      </c>
      <c r="M11" s="5">
        <v>0.70238606000000015</v>
      </c>
      <c r="N11" s="69">
        <v>0.28884806388998557</v>
      </c>
    </row>
    <row r="12" spans="1:14" x14ac:dyDescent="0.25">
      <c r="A12" s="15"/>
      <c r="B12" s="53">
        <v>6</v>
      </c>
      <c r="C12" s="17" t="s">
        <v>260</v>
      </c>
      <c r="D12" s="18">
        <v>3.3167330000000006</v>
      </c>
      <c r="E12" s="19">
        <v>4.7035550000000006</v>
      </c>
      <c r="F12" s="19">
        <f t="shared" si="0"/>
        <v>1.4452437299999996</v>
      </c>
      <c r="G12" s="19">
        <v>0</v>
      </c>
      <c r="H12" s="19">
        <v>1.4452437299999996</v>
      </c>
      <c r="I12" s="20">
        <f t="shared" si="1"/>
        <v>0</v>
      </c>
      <c r="J12" s="21">
        <f t="shared" si="2"/>
        <v>0.30726625499223448</v>
      </c>
      <c r="K12" s="4"/>
      <c r="L12" t="s">
        <v>274</v>
      </c>
      <c r="M12" s="5">
        <v>0.36093639999999994</v>
      </c>
      <c r="N12" s="69">
        <v>0.22801806019094989</v>
      </c>
    </row>
    <row r="13" spans="1:14" x14ac:dyDescent="0.25">
      <c r="A13" s="15"/>
      <c r="B13" s="53">
        <v>7</v>
      </c>
      <c r="C13" s="17" t="s">
        <v>261</v>
      </c>
      <c r="D13" s="18">
        <v>3.2525269999999997</v>
      </c>
      <c r="E13" s="19">
        <v>4.194736999999999</v>
      </c>
      <c r="F13" s="19">
        <f t="shared" si="0"/>
        <v>0.88514340000000002</v>
      </c>
      <c r="G13" s="19">
        <v>0</v>
      </c>
      <c r="H13" s="19">
        <v>0.88514340000000002</v>
      </c>
      <c r="I13" s="20">
        <f t="shared" si="1"/>
        <v>0</v>
      </c>
      <c r="J13" s="21">
        <f t="shared" si="2"/>
        <v>0.21101284776614129</v>
      </c>
      <c r="K13" s="4"/>
      <c r="L13" t="s">
        <v>276</v>
      </c>
      <c r="M13" s="5">
        <v>0.76664208999999983</v>
      </c>
      <c r="N13" s="69">
        <v>0.22788114864103678</v>
      </c>
    </row>
    <row r="14" spans="1:14" x14ac:dyDescent="0.25">
      <c r="A14" s="15"/>
      <c r="B14" s="53">
        <v>8</v>
      </c>
      <c r="C14" s="17" t="s">
        <v>262</v>
      </c>
      <c r="D14" s="18">
        <v>2.3266110000000007</v>
      </c>
      <c r="E14" s="19">
        <v>3.5017390000000024</v>
      </c>
      <c r="F14" s="19">
        <f t="shared" si="0"/>
        <v>1.0855715699999997</v>
      </c>
      <c r="G14" s="19">
        <v>0</v>
      </c>
      <c r="H14" s="19">
        <v>1.0855715699999997</v>
      </c>
      <c r="I14" s="20">
        <f t="shared" si="1"/>
        <v>0</v>
      </c>
      <c r="J14" s="21">
        <f t="shared" si="2"/>
        <v>0.31000927539145523</v>
      </c>
      <c r="K14" s="4"/>
      <c r="L14" t="s">
        <v>266</v>
      </c>
      <c r="M14" s="5">
        <v>0.54885656999999999</v>
      </c>
      <c r="N14" s="69">
        <v>0.21854092382157136</v>
      </c>
    </row>
    <row r="15" spans="1:14" x14ac:dyDescent="0.25">
      <c r="A15" s="15"/>
      <c r="B15" s="53">
        <v>9</v>
      </c>
      <c r="C15" s="17" t="s">
        <v>263</v>
      </c>
      <c r="D15" s="18">
        <v>3.4865539999999999</v>
      </c>
      <c r="E15" s="19">
        <v>3.6673749999999998</v>
      </c>
      <c r="F15" s="19">
        <f t="shared" si="0"/>
        <v>0.76657159000000008</v>
      </c>
      <c r="G15" s="19">
        <v>0</v>
      </c>
      <c r="H15" s="19">
        <v>0.76657159000000008</v>
      </c>
      <c r="I15" s="20">
        <f t="shared" si="1"/>
        <v>0</v>
      </c>
      <c r="J15" s="21">
        <f t="shared" si="2"/>
        <v>0.20902459933876413</v>
      </c>
      <c r="K15" s="4"/>
      <c r="L15" t="s">
        <v>261</v>
      </c>
      <c r="M15" s="5">
        <v>0.88514340000000002</v>
      </c>
      <c r="N15" s="69">
        <v>0.21101284776614129</v>
      </c>
    </row>
    <row r="16" spans="1:14" x14ac:dyDescent="0.25">
      <c r="A16" s="15"/>
      <c r="B16" s="53">
        <v>10</v>
      </c>
      <c r="C16" s="17" t="s">
        <v>264</v>
      </c>
      <c r="D16" s="18">
        <v>1.6835339999999994</v>
      </c>
      <c r="E16" s="19">
        <v>2.2354620000000001</v>
      </c>
      <c r="F16" s="19">
        <f t="shared" si="0"/>
        <v>0.69669406</v>
      </c>
      <c r="G16" s="19">
        <v>0</v>
      </c>
      <c r="H16" s="19">
        <v>0.69669406</v>
      </c>
      <c r="I16" s="20">
        <f t="shared" si="1"/>
        <v>0</v>
      </c>
      <c r="J16" s="21">
        <f t="shared" si="2"/>
        <v>0.31165551460950802</v>
      </c>
      <c r="K16" s="4"/>
      <c r="L16" t="s">
        <v>263</v>
      </c>
      <c r="M16" s="5">
        <v>0.76657159000000008</v>
      </c>
      <c r="N16" s="69">
        <v>0.20902459933876413</v>
      </c>
    </row>
    <row r="17" spans="1:14" x14ac:dyDescent="0.25">
      <c r="A17" s="15"/>
      <c r="B17" s="53">
        <v>11</v>
      </c>
      <c r="C17" s="17" t="s">
        <v>265</v>
      </c>
      <c r="D17" s="18">
        <v>1.174577</v>
      </c>
      <c r="E17" s="19">
        <v>1.2353560000000001</v>
      </c>
      <c r="F17" s="19">
        <f t="shared" si="0"/>
        <v>0.14568029000000002</v>
      </c>
      <c r="G17" s="19">
        <v>0</v>
      </c>
      <c r="H17" s="19">
        <v>0.14568029000000002</v>
      </c>
      <c r="I17" s="20">
        <f t="shared" si="1"/>
        <v>0</v>
      </c>
      <c r="J17" s="21">
        <f t="shared" si="2"/>
        <v>0.11792575581451825</v>
      </c>
      <c r="K17" s="4"/>
      <c r="L17" t="s">
        <v>257</v>
      </c>
      <c r="M17" s="5">
        <v>0.66156960000000009</v>
      </c>
      <c r="N17" s="69">
        <v>0.20590010584921981</v>
      </c>
    </row>
    <row r="18" spans="1:14" x14ac:dyDescent="0.25">
      <c r="A18" s="15"/>
      <c r="B18" s="53">
        <v>12</v>
      </c>
      <c r="C18" s="17" t="s">
        <v>266</v>
      </c>
      <c r="D18" s="18">
        <v>1.9191559999999996</v>
      </c>
      <c r="E18" s="19">
        <v>2.5114590000000008</v>
      </c>
      <c r="F18" s="19">
        <f t="shared" si="0"/>
        <v>0.54885656999999999</v>
      </c>
      <c r="G18" s="19">
        <v>0</v>
      </c>
      <c r="H18" s="19">
        <v>0.54885656999999999</v>
      </c>
      <c r="I18" s="20">
        <f t="shared" si="1"/>
        <v>0</v>
      </c>
      <c r="J18" s="21">
        <f t="shared" si="2"/>
        <v>0.21854092382157136</v>
      </c>
      <c r="K18" s="4"/>
      <c r="L18" t="s">
        <v>275</v>
      </c>
      <c r="M18" s="5">
        <v>0.65640040000000011</v>
      </c>
      <c r="N18" s="69">
        <v>0.19865523441394173</v>
      </c>
    </row>
    <row r="19" spans="1:14" x14ac:dyDescent="0.25">
      <c r="A19" s="15"/>
      <c r="B19" s="53">
        <v>13</v>
      </c>
      <c r="C19" s="17" t="s">
        <v>267</v>
      </c>
      <c r="D19" s="18">
        <v>5.2857449999999995</v>
      </c>
      <c r="E19" s="19">
        <v>5.6513990000000005</v>
      </c>
      <c r="F19" s="19">
        <f t="shared" si="0"/>
        <v>0.79298403999999989</v>
      </c>
      <c r="G19" s="19">
        <v>0</v>
      </c>
      <c r="H19" s="19">
        <v>0.79298403999999989</v>
      </c>
      <c r="I19" s="20">
        <f t="shared" si="1"/>
        <v>0</v>
      </c>
      <c r="J19" s="21">
        <f t="shared" si="2"/>
        <v>0.1403164136880089</v>
      </c>
      <c r="K19" s="4"/>
      <c r="L19" t="s">
        <v>278</v>
      </c>
      <c r="M19" s="5">
        <v>0.235621</v>
      </c>
      <c r="N19" s="69">
        <v>0.18044602035580543</v>
      </c>
    </row>
    <row r="20" spans="1:14" x14ac:dyDescent="0.25">
      <c r="A20" s="15"/>
      <c r="B20" s="53">
        <v>14</v>
      </c>
      <c r="C20" s="17" t="s">
        <v>268</v>
      </c>
      <c r="D20" s="18">
        <v>2.7173949999999998</v>
      </c>
      <c r="E20" s="19">
        <v>2.8945560000000001</v>
      </c>
      <c r="F20" s="19">
        <f t="shared" si="0"/>
        <v>0.43383064999999998</v>
      </c>
      <c r="G20" s="19">
        <v>0</v>
      </c>
      <c r="H20" s="19">
        <v>0.43383064999999998</v>
      </c>
      <c r="I20" s="20">
        <f t="shared" si="1"/>
        <v>0</v>
      </c>
      <c r="J20" s="21">
        <f t="shared" si="2"/>
        <v>0.14987813329574551</v>
      </c>
      <c r="K20" s="4"/>
      <c r="L20" t="s">
        <v>270</v>
      </c>
      <c r="M20" s="5">
        <v>0.48500634000000009</v>
      </c>
      <c r="N20" s="69">
        <v>0.17537941665590906</v>
      </c>
    </row>
    <row r="21" spans="1:14" x14ac:dyDescent="0.25">
      <c r="A21" s="15"/>
      <c r="B21" s="53">
        <v>15</v>
      </c>
      <c r="C21" s="17" t="s">
        <v>269</v>
      </c>
      <c r="D21" s="18">
        <v>38.74831400000005</v>
      </c>
      <c r="E21" s="19">
        <v>40.953621000000055</v>
      </c>
      <c r="F21" s="19">
        <f t="shared" si="0"/>
        <v>3.3588877499999996</v>
      </c>
      <c r="G21" s="19">
        <v>0</v>
      </c>
      <c r="H21" s="19">
        <v>3.3588877499999996</v>
      </c>
      <c r="I21" s="20">
        <f t="shared" si="1"/>
        <v>0</v>
      </c>
      <c r="J21" s="21">
        <f t="shared" si="2"/>
        <v>8.2016868545030361E-2</v>
      </c>
      <c r="K21" s="4"/>
      <c r="L21" t="s">
        <v>255</v>
      </c>
      <c r="M21" s="5">
        <v>0.32421439000000002</v>
      </c>
      <c r="N21" s="69">
        <v>0.1739519298042296</v>
      </c>
    </row>
    <row r="22" spans="1:14" x14ac:dyDescent="0.25">
      <c r="A22" s="15"/>
      <c r="B22" s="53">
        <v>16</v>
      </c>
      <c r="C22" s="17" t="s">
        <v>270</v>
      </c>
      <c r="D22" s="18">
        <v>2.4930249999999994</v>
      </c>
      <c r="E22" s="19">
        <v>2.7654689999999995</v>
      </c>
      <c r="F22" s="19">
        <f t="shared" si="0"/>
        <v>0.48500634000000009</v>
      </c>
      <c r="G22" s="19">
        <v>0</v>
      </c>
      <c r="H22" s="19">
        <v>0.48500634000000009</v>
      </c>
      <c r="I22" s="20">
        <f t="shared" si="1"/>
        <v>0</v>
      </c>
      <c r="J22" s="21">
        <f t="shared" si="2"/>
        <v>0.17537941665590906</v>
      </c>
      <c r="K22" s="4"/>
      <c r="L22" t="s">
        <v>279</v>
      </c>
      <c r="M22" s="5">
        <v>0.25074326999999996</v>
      </c>
      <c r="N22" s="69">
        <v>0.16610827834333761</v>
      </c>
    </row>
    <row r="23" spans="1:14" x14ac:dyDescent="0.25">
      <c r="A23" s="15"/>
      <c r="B23" s="53">
        <v>17</v>
      </c>
      <c r="C23" s="17" t="s">
        <v>271</v>
      </c>
      <c r="D23" s="18">
        <v>1.9221369999999998</v>
      </c>
      <c r="E23" s="19">
        <v>1.9001869999999998</v>
      </c>
      <c r="F23" s="19">
        <f t="shared" si="0"/>
        <v>0.18714492999999999</v>
      </c>
      <c r="G23" s="19">
        <v>0</v>
      </c>
      <c r="H23" s="19">
        <v>0.18714492999999999</v>
      </c>
      <c r="I23" s="20">
        <f t="shared" si="1"/>
        <v>0</v>
      </c>
      <c r="J23" s="21">
        <f t="shared" si="2"/>
        <v>9.8487638321912527E-2</v>
      </c>
      <c r="K23" s="4"/>
      <c r="L23" t="s">
        <v>273</v>
      </c>
      <c r="M23" s="5">
        <v>0.14326518999999999</v>
      </c>
      <c r="N23" s="69">
        <v>0.15542502202299069</v>
      </c>
    </row>
    <row r="24" spans="1:14" x14ac:dyDescent="0.25">
      <c r="A24" s="15"/>
      <c r="B24" s="53">
        <v>18</v>
      </c>
      <c r="C24" s="17" t="s">
        <v>272</v>
      </c>
      <c r="D24" s="18">
        <v>2.2584869999999992</v>
      </c>
      <c r="E24" s="19">
        <v>2.4354039999999997</v>
      </c>
      <c r="F24" s="19">
        <f t="shared" si="0"/>
        <v>0.22603665000000001</v>
      </c>
      <c r="G24" s="19">
        <v>0</v>
      </c>
      <c r="H24" s="19">
        <v>0.22603665000000001</v>
      </c>
      <c r="I24" s="20">
        <f t="shared" si="1"/>
        <v>0</v>
      </c>
      <c r="J24" s="21">
        <f t="shared" si="2"/>
        <v>9.2812794099048884E-2</v>
      </c>
      <c r="K24" s="4"/>
      <c r="L24" t="s">
        <v>268</v>
      </c>
      <c r="M24" s="5">
        <v>0.43383064999999998</v>
      </c>
      <c r="N24" s="69">
        <v>0.14987813329574551</v>
      </c>
    </row>
    <row r="25" spans="1:14" x14ac:dyDescent="0.25">
      <c r="A25" s="15"/>
      <c r="B25" s="53">
        <v>19</v>
      </c>
      <c r="C25" s="17" t="s">
        <v>273</v>
      </c>
      <c r="D25" s="18">
        <v>0.757795</v>
      </c>
      <c r="E25" s="19">
        <v>0.92176400000000003</v>
      </c>
      <c r="F25" s="19">
        <f t="shared" si="0"/>
        <v>0.14326518999999999</v>
      </c>
      <c r="G25" s="19">
        <v>0</v>
      </c>
      <c r="H25" s="19">
        <v>0.14326518999999999</v>
      </c>
      <c r="I25" s="20">
        <f t="shared" si="1"/>
        <v>0</v>
      </c>
      <c r="J25" s="21">
        <f t="shared" si="2"/>
        <v>0.15542502202299069</v>
      </c>
      <c r="K25" s="4"/>
      <c r="L25" t="s">
        <v>267</v>
      </c>
      <c r="M25" s="5">
        <v>0.79298403999999989</v>
      </c>
      <c r="N25" s="69">
        <v>0.1403164136880089</v>
      </c>
    </row>
    <row r="26" spans="1:14" x14ac:dyDescent="0.25">
      <c r="A26" s="15"/>
      <c r="B26" s="53">
        <v>20</v>
      </c>
      <c r="C26" s="17" t="s">
        <v>274</v>
      </c>
      <c r="D26" s="18">
        <v>1.695031999999999</v>
      </c>
      <c r="E26" s="19">
        <v>1.5829289999999991</v>
      </c>
      <c r="F26" s="19">
        <f t="shared" si="0"/>
        <v>0.36093639999999994</v>
      </c>
      <c r="G26" s="19">
        <v>0</v>
      </c>
      <c r="H26" s="19">
        <v>0.36093639999999994</v>
      </c>
      <c r="I26" s="20">
        <f t="shared" si="1"/>
        <v>0</v>
      </c>
      <c r="J26" s="21">
        <f t="shared" si="2"/>
        <v>0.22801806019094989</v>
      </c>
      <c r="K26" s="4"/>
      <c r="L26" t="s">
        <v>265</v>
      </c>
      <c r="M26" s="5">
        <v>0.14568029000000002</v>
      </c>
      <c r="N26" s="69">
        <v>0.11792575581451825</v>
      </c>
    </row>
    <row r="27" spans="1:14" x14ac:dyDescent="0.25">
      <c r="A27" s="15"/>
      <c r="B27" s="53">
        <v>21</v>
      </c>
      <c r="C27" s="17" t="s">
        <v>275</v>
      </c>
      <c r="D27" s="18">
        <v>2.8880729999999986</v>
      </c>
      <c r="E27" s="19">
        <v>3.3042189999999998</v>
      </c>
      <c r="F27" s="19">
        <f t="shared" si="0"/>
        <v>0.65640040000000011</v>
      </c>
      <c r="G27" s="19">
        <v>0</v>
      </c>
      <c r="H27" s="19">
        <v>0.65640040000000011</v>
      </c>
      <c r="I27" s="20">
        <f t="shared" si="1"/>
        <v>0</v>
      </c>
      <c r="J27" s="21">
        <f t="shared" si="2"/>
        <v>0.19865523441394173</v>
      </c>
      <c r="K27" s="4"/>
      <c r="L27" t="s">
        <v>277</v>
      </c>
      <c r="M27" s="5">
        <v>0.31955289000000009</v>
      </c>
      <c r="N27" s="69">
        <v>0.11601896441802616</v>
      </c>
    </row>
    <row r="28" spans="1:14" x14ac:dyDescent="0.25">
      <c r="A28" s="15"/>
      <c r="B28" s="53">
        <v>22</v>
      </c>
      <c r="C28" s="17" t="s">
        <v>276</v>
      </c>
      <c r="D28" s="18">
        <v>2.5588899999999986</v>
      </c>
      <c r="E28" s="19">
        <v>3.3642189999999985</v>
      </c>
      <c r="F28" s="19">
        <f t="shared" si="0"/>
        <v>0.76664208999999983</v>
      </c>
      <c r="G28" s="19">
        <v>0</v>
      </c>
      <c r="H28" s="19">
        <v>0.76664208999999983</v>
      </c>
      <c r="I28" s="20">
        <f t="shared" si="1"/>
        <v>0</v>
      </c>
      <c r="J28" s="21">
        <f t="shared" si="2"/>
        <v>0.22788114864103678</v>
      </c>
      <c r="K28" s="4"/>
      <c r="L28" t="s">
        <v>271</v>
      </c>
      <c r="M28" s="5">
        <v>0.18714492999999999</v>
      </c>
      <c r="N28" s="69">
        <v>9.8487638321912527E-2</v>
      </c>
    </row>
    <row r="29" spans="1:14" x14ac:dyDescent="0.25">
      <c r="A29" s="15"/>
      <c r="B29" s="53">
        <v>23</v>
      </c>
      <c r="C29" s="17" t="s">
        <v>277</v>
      </c>
      <c r="D29" s="18">
        <v>2.6188779999999996</v>
      </c>
      <c r="E29" s="19">
        <v>2.7543159999999998</v>
      </c>
      <c r="F29" s="19">
        <f t="shared" si="0"/>
        <v>0.31955289000000009</v>
      </c>
      <c r="G29" s="19">
        <v>0</v>
      </c>
      <c r="H29" s="19">
        <v>0.31955289000000009</v>
      </c>
      <c r="I29" s="20">
        <f t="shared" si="1"/>
        <v>0</v>
      </c>
      <c r="J29" s="21">
        <f t="shared" si="2"/>
        <v>0.11601896441802616</v>
      </c>
      <c r="K29" s="4"/>
      <c r="L29" t="s">
        <v>258</v>
      </c>
      <c r="M29" s="5">
        <v>0.93995625999999999</v>
      </c>
      <c r="N29" s="69">
        <v>9.4826275727490084E-2</v>
      </c>
    </row>
    <row r="30" spans="1:14" x14ac:dyDescent="0.25">
      <c r="A30" s="15"/>
      <c r="B30" s="53">
        <v>24</v>
      </c>
      <c r="C30" s="17" t="s">
        <v>278</v>
      </c>
      <c r="D30" s="18">
        <v>1.0293640000000002</v>
      </c>
      <c r="E30" s="19">
        <v>1.3057699999999997</v>
      </c>
      <c r="F30" s="19">
        <f t="shared" si="0"/>
        <v>0.235621</v>
      </c>
      <c r="G30" s="19">
        <v>0</v>
      </c>
      <c r="H30" s="19">
        <v>0.235621</v>
      </c>
      <c r="I30" s="20">
        <f t="shared" si="1"/>
        <v>0</v>
      </c>
      <c r="J30" s="21">
        <f t="shared" si="2"/>
        <v>0.18044602035580543</v>
      </c>
      <c r="K30" s="4"/>
      <c r="L30" t="s">
        <v>272</v>
      </c>
      <c r="M30" s="5">
        <v>0.22603665000000001</v>
      </c>
      <c r="N30" s="69">
        <v>9.2812794099048884E-2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1.6150429999999998</v>
      </c>
      <c r="E31" s="26">
        <v>1.509517</v>
      </c>
      <c r="F31" s="26">
        <f t="shared" si="0"/>
        <v>0.25074326999999996</v>
      </c>
      <c r="G31" s="26">
        <v>0</v>
      </c>
      <c r="H31" s="26">
        <v>0.25074326999999996</v>
      </c>
      <c r="I31" s="27">
        <f t="shared" si="1"/>
        <v>0</v>
      </c>
      <c r="J31" s="28">
        <f t="shared" si="2"/>
        <v>0.16610827834333761</v>
      </c>
      <c r="K31" s="4"/>
      <c r="L31" t="s">
        <v>269</v>
      </c>
      <c r="M31" s="5">
        <v>3.3588877499999996</v>
      </c>
      <c r="N31" s="69">
        <v>8.2016868545030361E-2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" customWidth="1"/>
    <col min="6" max="6" width="13.5703125" customWidth="1"/>
    <col min="7" max="8" width="0" hidden="1" customWidth="1"/>
  </cols>
  <sheetData>
    <row r="1" spans="1:11" ht="15.75" x14ac:dyDescent="0.25">
      <c r="A1" s="48">
        <v>131</v>
      </c>
      <c r="B1" s="47" t="s">
        <v>89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1999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101.03663200000007</v>
      </c>
      <c r="E6" s="12">
        <v>113.38154100000006</v>
      </c>
      <c r="F6" s="12">
        <v>17.371672019999998</v>
      </c>
      <c r="G6" s="12">
        <v>0</v>
      </c>
      <c r="H6" s="12">
        <v>17.371672019999998</v>
      </c>
      <c r="I6" s="13">
        <v>0</v>
      </c>
      <c r="J6" s="14">
        <v>0.15321428750029062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101.03663200000001</v>
      </c>
      <c r="E7" s="36">
        <f ca="1">SUM(E8:OFFSET(E6,MATCH("PROYECTOS",$A$8:$A$50,0),0))</f>
        <v>113.381541</v>
      </c>
      <c r="F7" s="36">
        <f ca="1">SUM(F8:OFFSET(F6,MATCH("PROYECTOS",$A$8:$A$50,0),0))</f>
        <v>17.371672019999988</v>
      </c>
      <c r="G7" s="36">
        <f ca="1">SUM(G8:OFFSET(G6,MATCH("PROYECTOS",$A$8:$A$50,0),0))</f>
        <v>0</v>
      </c>
      <c r="H7" s="36">
        <f ca="1">SUM(H8:OFFSET(H6,MATCH("PROYECTOS",$A$8:$A$50,0),0))</f>
        <v>17.371672019999988</v>
      </c>
      <c r="I7" s="37">
        <f ca="1">IFERROR(G7/E7,0)</f>
        <v>0</v>
      </c>
      <c r="J7" s="38">
        <f ca="1">IFERROR(SUM(G7,H7)/E7,0)</f>
        <v>0.15321428750029062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6.6216379999999981</v>
      </c>
      <c r="E8" s="19">
        <v>8.5561599999999967</v>
      </c>
      <c r="F8" s="19">
        <f t="shared" ref="F8:F18" si="0">SUM(G8,H8)</f>
        <v>0.23766544000000009</v>
      </c>
      <c r="G8" s="19">
        <v>0</v>
      </c>
      <c r="H8" s="19">
        <v>0.23766544000000009</v>
      </c>
      <c r="I8" s="20">
        <f t="shared" ref="I8:I19" si="1">IFERROR(G8/E8,0)</f>
        <v>0</v>
      </c>
      <c r="J8" s="21">
        <f t="shared" ref="J8:J19" si="2">IFERROR(SUM(G8,H8)/E8,0)</f>
        <v>2.777711496746206E-2</v>
      </c>
      <c r="K8" s="4"/>
    </row>
    <row r="9" spans="1:11" ht="25.5" x14ac:dyDescent="0.25">
      <c r="A9" s="15"/>
      <c r="B9" s="17">
        <v>3000698</v>
      </c>
      <c r="C9" s="17" t="s">
        <v>2001</v>
      </c>
      <c r="D9" s="18">
        <v>35.980153000000016</v>
      </c>
      <c r="E9" s="19">
        <v>42.655068</v>
      </c>
      <c r="F9" s="19">
        <f t="shared" si="0"/>
        <v>13.023093349999987</v>
      </c>
      <c r="G9" s="19">
        <v>0</v>
      </c>
      <c r="H9" s="19">
        <v>13.023093349999987</v>
      </c>
      <c r="I9" s="20">
        <f t="shared" si="1"/>
        <v>0</v>
      </c>
      <c r="J9" s="21">
        <f t="shared" si="2"/>
        <v>0.305311747480979</v>
      </c>
      <c r="K9" s="4"/>
    </row>
    <row r="10" spans="1:11" ht="38.25" x14ac:dyDescent="0.25">
      <c r="A10" s="15"/>
      <c r="B10" s="17">
        <v>3000699</v>
      </c>
      <c r="C10" s="17" t="s">
        <v>2002</v>
      </c>
      <c r="D10" s="18">
        <v>7.4160959999999987</v>
      </c>
      <c r="E10" s="19">
        <v>8.1714169999999964</v>
      </c>
      <c r="F10" s="19">
        <f t="shared" si="0"/>
        <v>0.65320279999999997</v>
      </c>
      <c r="G10" s="19">
        <v>0</v>
      </c>
      <c r="H10" s="19">
        <v>0.65320279999999997</v>
      </c>
      <c r="I10" s="20">
        <f t="shared" si="1"/>
        <v>0</v>
      </c>
      <c r="J10" s="21">
        <f t="shared" si="2"/>
        <v>7.9937518792640286E-2</v>
      </c>
      <c r="K10" s="4"/>
    </row>
    <row r="11" spans="1:11" ht="25.5" x14ac:dyDescent="0.25">
      <c r="A11" s="15"/>
      <c r="B11" s="17">
        <v>3000700</v>
      </c>
      <c r="C11" s="17" t="s">
        <v>2003</v>
      </c>
      <c r="D11" s="18">
        <v>14.877020999999997</v>
      </c>
      <c r="E11" s="19">
        <v>16.393183999999998</v>
      </c>
      <c r="F11" s="19">
        <f t="shared" si="0"/>
        <v>1.2711400500000001</v>
      </c>
      <c r="G11" s="19">
        <v>0</v>
      </c>
      <c r="H11" s="19">
        <v>1.2711400500000001</v>
      </c>
      <c r="I11" s="20">
        <f t="shared" si="1"/>
        <v>0</v>
      </c>
      <c r="J11" s="21">
        <f t="shared" si="2"/>
        <v>7.7540766333129688E-2</v>
      </c>
      <c r="K11" s="4"/>
    </row>
    <row r="12" spans="1:11" ht="51" x14ac:dyDescent="0.25">
      <c r="A12" s="15"/>
      <c r="B12" s="17">
        <v>3000701</v>
      </c>
      <c r="C12" s="17" t="s">
        <v>2004</v>
      </c>
      <c r="D12" s="18">
        <v>9.5419850000000022</v>
      </c>
      <c r="E12" s="19">
        <v>10.106140000000005</v>
      </c>
      <c r="F12" s="19">
        <f t="shared" si="0"/>
        <v>0.81843687999999992</v>
      </c>
      <c r="G12" s="19">
        <v>0</v>
      </c>
      <c r="H12" s="19">
        <v>0.81843687999999992</v>
      </c>
      <c r="I12" s="20">
        <f t="shared" si="1"/>
        <v>0</v>
      </c>
      <c r="J12" s="21">
        <f t="shared" si="2"/>
        <v>8.0984122523535151E-2</v>
      </c>
      <c r="K12" s="4"/>
    </row>
    <row r="13" spans="1:11" ht="25.5" x14ac:dyDescent="0.25">
      <c r="A13" s="15"/>
      <c r="B13" s="17">
        <v>3000702</v>
      </c>
      <c r="C13" s="17" t="s">
        <v>2005</v>
      </c>
      <c r="D13" s="18">
        <v>23.194029000000008</v>
      </c>
      <c r="E13" s="19">
        <v>23.551492000000014</v>
      </c>
      <c r="F13" s="19">
        <f t="shared" si="0"/>
        <v>1.2275511200000002</v>
      </c>
      <c r="G13" s="19">
        <v>0</v>
      </c>
      <c r="H13" s="19">
        <v>1.2275511200000002</v>
      </c>
      <c r="I13" s="20">
        <f t="shared" si="1"/>
        <v>0</v>
      </c>
      <c r="J13" s="21">
        <f t="shared" si="2"/>
        <v>5.2122010783860299E-2</v>
      </c>
      <c r="K13" s="4"/>
    </row>
    <row r="14" spans="1:11" ht="25.5" x14ac:dyDescent="0.25">
      <c r="A14" s="15"/>
      <c r="B14" s="17">
        <v>3000703</v>
      </c>
      <c r="C14" s="17" t="s">
        <v>2006</v>
      </c>
      <c r="D14" s="18">
        <v>0.63084000000000007</v>
      </c>
      <c r="E14" s="19">
        <v>0.63084000000000007</v>
      </c>
      <c r="F14" s="19">
        <f t="shared" si="0"/>
        <v>6.1578200000000005E-3</v>
      </c>
      <c r="G14" s="19">
        <v>0</v>
      </c>
      <c r="H14" s="19">
        <v>6.1578200000000005E-3</v>
      </c>
      <c r="I14" s="20">
        <f t="shared" si="1"/>
        <v>0</v>
      </c>
      <c r="J14" s="21">
        <f t="shared" si="2"/>
        <v>9.7613023904635082E-3</v>
      </c>
      <c r="K14" s="4"/>
    </row>
    <row r="15" spans="1:11" ht="38.25" x14ac:dyDescent="0.25">
      <c r="A15" s="15"/>
      <c r="B15" s="17">
        <v>3000704</v>
      </c>
      <c r="C15" s="17" t="s">
        <v>2007</v>
      </c>
      <c r="D15" s="18">
        <v>0.55795600000000012</v>
      </c>
      <c r="E15" s="19">
        <v>0.60174299999999981</v>
      </c>
      <c r="F15" s="19">
        <f t="shared" si="0"/>
        <v>3.1823870000000004E-2</v>
      </c>
      <c r="G15" s="19">
        <v>0</v>
      </c>
      <c r="H15" s="19">
        <v>3.1823870000000004E-2</v>
      </c>
      <c r="I15" s="20">
        <f t="shared" si="1"/>
        <v>0</v>
      </c>
      <c r="J15" s="21">
        <f t="shared" si="2"/>
        <v>5.2886149070284182E-2</v>
      </c>
      <c r="K15" s="4"/>
    </row>
    <row r="16" spans="1:11" ht="38.25" x14ac:dyDescent="0.25">
      <c r="A16" s="15"/>
      <c r="B16" s="17">
        <v>3000705</v>
      </c>
      <c r="C16" s="17" t="s">
        <v>2008</v>
      </c>
      <c r="D16" s="18">
        <v>1.4885009999999996</v>
      </c>
      <c r="E16" s="19">
        <v>1.8889839999999998</v>
      </c>
      <c r="F16" s="19">
        <f t="shared" si="0"/>
        <v>5.6675340000000005E-2</v>
      </c>
      <c r="G16" s="19">
        <v>0</v>
      </c>
      <c r="H16" s="19">
        <v>5.6675340000000005E-2</v>
      </c>
      <c r="I16" s="20">
        <f t="shared" si="1"/>
        <v>0</v>
      </c>
      <c r="J16" s="21">
        <f t="shared" si="2"/>
        <v>3.0003081021332107E-2</v>
      </c>
      <c r="K16" s="4"/>
    </row>
    <row r="17" spans="1:11" ht="51" x14ac:dyDescent="0.25">
      <c r="A17" s="15"/>
      <c r="B17" s="17">
        <v>3000706</v>
      </c>
      <c r="C17" s="17" t="s">
        <v>2009</v>
      </c>
      <c r="D17" s="18">
        <v>0.42625999999999997</v>
      </c>
      <c r="E17" s="19">
        <v>0.50611899999999999</v>
      </c>
      <c r="F17" s="19">
        <f t="shared" si="0"/>
        <v>2.7395300000000004E-2</v>
      </c>
      <c r="G17" s="19">
        <v>0</v>
      </c>
      <c r="H17" s="19">
        <v>2.7395300000000004E-2</v>
      </c>
      <c r="I17" s="20">
        <f t="shared" si="1"/>
        <v>0</v>
      </c>
      <c r="J17" s="21">
        <f t="shared" si="2"/>
        <v>5.4128179341222132E-2</v>
      </c>
      <c r="K17" s="4"/>
    </row>
    <row r="18" spans="1:11" ht="63.75" x14ac:dyDescent="0.25">
      <c r="A18" s="15"/>
      <c r="B18" s="17">
        <v>3000707</v>
      </c>
      <c r="C18" s="17" t="s">
        <v>2010</v>
      </c>
      <c r="D18" s="18">
        <v>0.30215300000000006</v>
      </c>
      <c r="E18" s="19">
        <v>0.32039400000000001</v>
      </c>
      <c r="F18" s="19">
        <f t="shared" si="0"/>
        <v>1.8530049999999999E-2</v>
      </c>
      <c r="G18" s="19">
        <v>0</v>
      </c>
      <c r="H18" s="19">
        <v>1.8530049999999999E-2</v>
      </c>
      <c r="I18" s="20">
        <f t="shared" si="1"/>
        <v>0</v>
      </c>
      <c r="J18" s="21">
        <f t="shared" si="2"/>
        <v>5.7835196664107316E-2</v>
      </c>
      <c r="K18" s="4"/>
    </row>
    <row r="19" spans="1:11" ht="15.75" thickBot="1" x14ac:dyDescent="0.3">
      <c r="A19" s="39" t="s">
        <v>299</v>
      </c>
      <c r="B19" s="41"/>
      <c r="C19" s="41"/>
      <c r="D19" s="42">
        <f ca="1">OFFSET(D19,-MATCH("PROYECTOS",$A$8:$A$50,0)-1,0)-(OFFSET(D19,-MATCH("PROYECTOS",$A$8:$A$50,0),0))</f>
        <v>0</v>
      </c>
      <c r="E19" s="43">
        <f t="shared" ref="E19:H19" ca="1" si="3">OFFSET(E19,-MATCH("PROYECTOS",$A$8:$A$50,0)-1,0)-(OFFSET(E19,-MATCH("PROYECTOS",$A$8:$A$50,0),0))</f>
        <v>0</v>
      </c>
      <c r="F19" s="43">
        <f t="shared" ca="1" si="3"/>
        <v>0</v>
      </c>
      <c r="G19" s="43">
        <f t="shared" ca="1" si="3"/>
        <v>0</v>
      </c>
      <c r="H19" s="43">
        <f t="shared" ca="1" si="3"/>
        <v>0</v>
      </c>
      <c r="I19" s="44">
        <f t="shared" ca="1" si="1"/>
        <v>0</v>
      </c>
      <c r="J19" s="45">
        <f t="shared" ca="1" si="2"/>
        <v>0</v>
      </c>
      <c r="K19" s="4"/>
    </row>
    <row r="20" spans="1:11" ht="15.75" thickBot="1" x14ac:dyDescent="0.3"/>
    <row r="21" spans="1:11" ht="15.75" thickBot="1" x14ac:dyDescent="0.3">
      <c r="A21" s="85" t="s">
        <v>321</v>
      </c>
      <c r="B21" s="86"/>
      <c r="C21" s="86"/>
      <c r="D21" s="87"/>
    </row>
    <row r="22" spans="1:11" ht="15.75" thickBot="1" x14ac:dyDescent="0.3">
      <c r="A22" s="1" t="s">
        <v>2027</v>
      </c>
    </row>
    <row r="23" spans="1:11" ht="45" customHeight="1" x14ac:dyDescent="0.25">
      <c r="A23" s="78" t="s">
        <v>323</v>
      </c>
      <c r="B23" s="79"/>
      <c r="C23" s="79"/>
      <c r="D23" s="90" t="s">
        <v>324</v>
      </c>
    </row>
    <row r="24" spans="1:11" ht="15.75" thickBot="1" x14ac:dyDescent="0.3">
      <c r="A24" s="88"/>
      <c r="B24" s="89"/>
      <c r="C24" s="89"/>
      <c r="D24" s="91"/>
    </row>
    <row r="25" spans="1:11" x14ac:dyDescent="0.25">
      <c r="A25" s="15"/>
      <c r="B25" s="17">
        <v>3000001</v>
      </c>
      <c r="C25" s="17" t="s">
        <v>281</v>
      </c>
      <c r="D25" s="21">
        <v>2.777711496746206E-2</v>
      </c>
    </row>
    <row r="26" spans="1:11" ht="38.25" x14ac:dyDescent="0.25">
      <c r="A26" s="15"/>
      <c r="B26" s="17">
        <v>3000699</v>
      </c>
      <c r="C26" s="17" t="s">
        <v>2002</v>
      </c>
      <c r="D26" s="21">
        <v>7.9937518792640286E-2</v>
      </c>
    </row>
    <row r="27" spans="1:11" ht="25.5" x14ac:dyDescent="0.25">
      <c r="A27" s="15"/>
      <c r="B27" s="17">
        <v>3000700</v>
      </c>
      <c r="C27" s="17" t="s">
        <v>2003</v>
      </c>
      <c r="D27" s="21">
        <v>7.7540766333129688E-2</v>
      </c>
    </row>
    <row r="28" spans="1:11" ht="51" x14ac:dyDescent="0.25">
      <c r="A28" s="15"/>
      <c r="B28" s="17">
        <v>3000701</v>
      </c>
      <c r="C28" s="17" t="s">
        <v>2004</v>
      </c>
      <c r="D28" s="21">
        <v>8.0984122523535151E-2</v>
      </c>
    </row>
    <row r="29" spans="1:11" ht="25.5" x14ac:dyDescent="0.25">
      <c r="A29" s="15"/>
      <c r="B29" s="17">
        <v>3000702</v>
      </c>
      <c r="C29" s="17" t="s">
        <v>2005</v>
      </c>
      <c r="D29" s="21">
        <v>5.2122010783860299E-2</v>
      </c>
    </row>
    <row r="30" spans="1:11" ht="25.5" x14ac:dyDescent="0.25">
      <c r="A30" s="15"/>
      <c r="B30" s="17">
        <v>3000703</v>
      </c>
      <c r="C30" s="17" t="s">
        <v>2006</v>
      </c>
      <c r="D30" s="21">
        <v>9.7613023904635082E-3</v>
      </c>
    </row>
    <row r="31" spans="1:11" ht="38.25" x14ac:dyDescent="0.25">
      <c r="A31" s="15"/>
      <c r="B31" s="17">
        <v>3000704</v>
      </c>
      <c r="C31" s="17" t="s">
        <v>2007</v>
      </c>
      <c r="D31" s="21">
        <v>5.2886149070284182E-2</v>
      </c>
    </row>
    <row r="32" spans="1:11" ht="38.25" x14ac:dyDescent="0.25">
      <c r="A32" s="15"/>
      <c r="B32" s="17">
        <v>3000705</v>
      </c>
      <c r="C32" s="17" t="s">
        <v>2008</v>
      </c>
      <c r="D32" s="21">
        <v>3.0003081021332107E-2</v>
      </c>
    </row>
    <row r="33" spans="1:4" ht="51" x14ac:dyDescent="0.25">
      <c r="A33" s="15"/>
      <c r="B33" s="17">
        <v>3000706</v>
      </c>
      <c r="C33" s="17" t="s">
        <v>2009</v>
      </c>
      <c r="D33" s="21">
        <v>5.4128179341222132E-2</v>
      </c>
    </row>
    <row r="34" spans="1:4" ht="64.5" thickBot="1" x14ac:dyDescent="0.3">
      <c r="A34" s="22"/>
      <c r="B34" s="24">
        <v>3000707</v>
      </c>
      <c r="C34" s="24" t="s">
        <v>2010</v>
      </c>
      <c r="D34" s="28">
        <v>5.7835196664107316E-2</v>
      </c>
    </row>
  </sheetData>
  <mergeCells count="10">
    <mergeCell ref="A21:D21"/>
    <mergeCell ref="A23:C24"/>
    <mergeCell ref="D23:D24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131</v>
      </c>
      <c r="B1" s="47" t="s">
        <v>89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2000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101.03663200000007</v>
      </c>
      <c r="I6" s="12">
        <v>113.38154100000006</v>
      </c>
      <c r="J6" s="12">
        <v>17.371672019999998</v>
      </c>
      <c r="K6" s="12">
        <v>0</v>
      </c>
      <c r="L6" s="12">
        <v>17.371672019999998</v>
      </c>
      <c r="M6" s="13">
        <v>0</v>
      </c>
      <c r="N6" s="14">
        <v>0.15321428750029062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101.03663199999997</v>
      </c>
      <c r="I7" s="36">
        <f ca="1">SUM(I8:OFFSET(I6,MATCH("PROYECTOS",$A$8:$A$50,0),0))</f>
        <v>113.381541</v>
      </c>
      <c r="J7" s="36">
        <f ca="1">SUM(J8:OFFSET(J6,MATCH("PROYECTOS",$A$8:$A$50,0),0))</f>
        <v>17.371672019999998</v>
      </c>
      <c r="K7" s="36">
        <f ca="1">SUM(K8:OFFSET(K6,MATCH("PROYECTOS",$A$8:$A$50,0),0))</f>
        <v>0</v>
      </c>
      <c r="L7" s="36">
        <f ca="1">SUM(L8:OFFSET(L6,MATCH("PROYECTOS",$A$8:$A$50,0),0))</f>
        <v>17.371672019999998</v>
      </c>
      <c r="M7" s="37">
        <f ca="1">IFERROR(K7/I7,0)</f>
        <v>0</v>
      </c>
      <c r="N7" s="38">
        <f ca="1">IFERROR(SUM(K7,L7)/I7,0)</f>
        <v>0.1532142875002907</v>
      </c>
      <c r="O7" s="62"/>
      <c r="P7" s="36"/>
      <c r="Q7" s="38"/>
    </row>
    <row r="8" spans="1:17" ht="25.5" x14ac:dyDescent="0.25">
      <c r="A8" s="15"/>
      <c r="B8" s="17">
        <v>5005183</v>
      </c>
      <c r="C8" s="17" t="s">
        <v>2011</v>
      </c>
      <c r="D8" s="66">
        <v>3000001</v>
      </c>
      <c r="E8" s="17" t="s">
        <v>281</v>
      </c>
      <c r="F8" s="67">
        <v>60</v>
      </c>
      <c r="G8" s="17" t="s">
        <v>315</v>
      </c>
      <c r="H8" s="18">
        <v>5.2215179999999997</v>
      </c>
      <c r="I8" s="19">
        <v>6.9293899999999988</v>
      </c>
      <c r="J8" s="19">
        <f t="shared" ref="J8:J23" si="0">SUM(K8,L8)</f>
        <v>0.22623212000000004</v>
      </c>
      <c r="K8" s="19">
        <v>0</v>
      </c>
      <c r="L8" s="19">
        <v>0.22623212000000004</v>
      </c>
      <c r="M8" s="20">
        <f t="shared" ref="M8:M24" si="1">IFERROR(K8/I8,0)</f>
        <v>0</v>
      </c>
      <c r="N8" s="21">
        <f t="shared" ref="N8:N24" si="2">IFERROR(SUM(K8,L8)/I8,0)</f>
        <v>3.2648201356829401E-2</v>
      </c>
      <c r="O8" s="68">
        <v>0.43425818999999988</v>
      </c>
      <c r="P8" s="19">
        <v>60</v>
      </c>
      <c r="Q8" s="21">
        <f>IFERROR(P8/O8,0)</f>
        <v>138.1666515028767</v>
      </c>
    </row>
    <row r="9" spans="1:17" ht="51" x14ac:dyDescent="0.25">
      <c r="A9" s="15"/>
      <c r="B9" s="17">
        <v>5005184</v>
      </c>
      <c r="C9" s="17" t="s">
        <v>2012</v>
      </c>
      <c r="D9" s="66">
        <v>3000001</v>
      </c>
      <c r="E9" s="17" t="s">
        <v>281</v>
      </c>
      <c r="F9" s="67">
        <v>80</v>
      </c>
      <c r="G9" s="17" t="s">
        <v>316</v>
      </c>
      <c r="H9" s="18">
        <v>1.0266229999999998</v>
      </c>
      <c r="I9" s="19">
        <v>1.0487339999999996</v>
      </c>
      <c r="J9" s="19">
        <f t="shared" si="0"/>
        <v>1.0173300000000001E-3</v>
      </c>
      <c r="K9" s="19">
        <v>0</v>
      </c>
      <c r="L9" s="19">
        <v>1.0173300000000001E-3</v>
      </c>
      <c r="M9" s="20">
        <f t="shared" si="1"/>
        <v>0</v>
      </c>
      <c r="N9" s="21">
        <f t="shared" si="2"/>
        <v>9.70055323847611E-4</v>
      </c>
      <c r="O9" s="68">
        <v>2.2055099999999999E-3</v>
      </c>
      <c r="P9" s="19">
        <v>7</v>
      </c>
      <c r="Q9" s="21">
        <f t="shared" ref="Q9:Q23" si="3">IFERROR(P9/O9,0)</f>
        <v>3173.8690824344485</v>
      </c>
    </row>
    <row r="10" spans="1:17" ht="25.5" x14ac:dyDescent="0.25">
      <c r="A10" s="15"/>
      <c r="B10" s="17">
        <v>5005185</v>
      </c>
      <c r="C10" s="17" t="s">
        <v>2013</v>
      </c>
      <c r="D10" s="66">
        <v>3000001</v>
      </c>
      <c r="E10" s="17" t="s">
        <v>281</v>
      </c>
      <c r="F10" s="67">
        <v>44</v>
      </c>
      <c r="G10" s="17" t="s">
        <v>1969</v>
      </c>
      <c r="H10" s="18">
        <v>0.37349700000000002</v>
      </c>
      <c r="I10" s="19">
        <v>0.57803599999999999</v>
      </c>
      <c r="J10" s="19">
        <f t="shared" si="0"/>
        <v>1.041599E-2</v>
      </c>
      <c r="K10" s="19">
        <v>0</v>
      </c>
      <c r="L10" s="19">
        <v>1.041599E-2</v>
      </c>
      <c r="M10" s="20">
        <f t="shared" si="1"/>
        <v>0</v>
      </c>
      <c r="N10" s="21">
        <f t="shared" si="2"/>
        <v>1.8019621615262719E-2</v>
      </c>
      <c r="O10" s="68">
        <v>1.0046289999999999E-2</v>
      </c>
      <c r="P10" s="19">
        <v>14</v>
      </c>
      <c r="Q10" s="21">
        <f t="shared" si="3"/>
        <v>1393.5492604732692</v>
      </c>
    </row>
    <row r="11" spans="1:17" ht="38.25" x14ac:dyDescent="0.25">
      <c r="A11" s="15"/>
      <c r="B11" s="17">
        <v>5005186</v>
      </c>
      <c r="C11" s="17" t="s">
        <v>2014</v>
      </c>
      <c r="D11" s="66">
        <v>3000698</v>
      </c>
      <c r="E11" s="17" t="s">
        <v>2001</v>
      </c>
      <c r="F11" s="67">
        <v>438</v>
      </c>
      <c r="G11" s="17" t="s">
        <v>458</v>
      </c>
      <c r="H11" s="18">
        <v>1.9857929999999995</v>
      </c>
      <c r="I11" s="19">
        <v>2.5836819999999987</v>
      </c>
      <c r="J11" s="19">
        <f t="shared" si="0"/>
        <v>0.12367426999999999</v>
      </c>
      <c r="K11" s="19">
        <v>0</v>
      </c>
      <c r="L11" s="19">
        <v>0.12367426999999999</v>
      </c>
      <c r="M11" s="20">
        <f t="shared" si="1"/>
        <v>0</v>
      </c>
      <c r="N11" s="21">
        <f t="shared" si="2"/>
        <v>4.7867450406048444E-2</v>
      </c>
      <c r="O11" s="68">
        <v>0.16441802</v>
      </c>
      <c r="P11" s="19">
        <v>5623</v>
      </c>
      <c r="Q11" s="21">
        <f t="shared" si="3"/>
        <v>34199.41439508881</v>
      </c>
    </row>
    <row r="12" spans="1:17" ht="38.25" x14ac:dyDescent="0.25">
      <c r="A12" s="15"/>
      <c r="B12" s="17">
        <v>5005187</v>
      </c>
      <c r="C12" s="17" t="s">
        <v>2015</v>
      </c>
      <c r="D12" s="66">
        <v>3000698</v>
      </c>
      <c r="E12" s="17" t="s">
        <v>2001</v>
      </c>
      <c r="F12" s="67">
        <v>438</v>
      </c>
      <c r="G12" s="17" t="s">
        <v>458</v>
      </c>
      <c r="H12" s="18">
        <v>0.94966899999999987</v>
      </c>
      <c r="I12" s="19">
        <v>1.1246929999999997</v>
      </c>
      <c r="J12" s="19">
        <f t="shared" si="0"/>
        <v>5.66826E-2</v>
      </c>
      <c r="K12" s="19">
        <v>0</v>
      </c>
      <c r="L12" s="19">
        <v>5.66826E-2</v>
      </c>
      <c r="M12" s="20">
        <f t="shared" si="1"/>
        <v>0</v>
      </c>
      <c r="N12" s="21">
        <f t="shared" si="2"/>
        <v>5.039828646572888E-2</v>
      </c>
      <c r="O12" s="68">
        <v>5.2798049999999999E-2</v>
      </c>
      <c r="P12" s="19">
        <v>4117</v>
      </c>
      <c r="Q12" s="21">
        <f t="shared" si="3"/>
        <v>77976.364657406855</v>
      </c>
    </row>
    <row r="13" spans="1:17" ht="25.5" x14ac:dyDescent="0.25">
      <c r="A13" s="15"/>
      <c r="B13" s="17">
        <v>5005188</v>
      </c>
      <c r="C13" s="17" t="s">
        <v>2016</v>
      </c>
      <c r="D13" s="66">
        <v>3000698</v>
      </c>
      <c r="E13" s="17" t="s">
        <v>2001</v>
      </c>
      <c r="F13" s="67">
        <v>438</v>
      </c>
      <c r="G13" s="17" t="s">
        <v>458</v>
      </c>
      <c r="H13" s="18">
        <v>33.044690999999993</v>
      </c>
      <c r="I13" s="19">
        <v>38.946693000000003</v>
      </c>
      <c r="J13" s="19">
        <f t="shared" si="0"/>
        <v>12.842736479999997</v>
      </c>
      <c r="K13" s="19">
        <v>0</v>
      </c>
      <c r="L13" s="19">
        <v>12.842736479999997</v>
      </c>
      <c r="M13" s="20">
        <f t="shared" si="1"/>
        <v>0</v>
      </c>
      <c r="N13" s="21">
        <f t="shared" si="2"/>
        <v>0.32975165516620364</v>
      </c>
      <c r="O13" s="68">
        <v>1.1816130599999999</v>
      </c>
      <c r="P13" s="19">
        <v>366021.5</v>
      </c>
      <c r="Q13" s="21">
        <f t="shared" si="3"/>
        <v>309764.26411536109</v>
      </c>
    </row>
    <row r="14" spans="1:17" ht="38.25" x14ac:dyDescent="0.25">
      <c r="A14" s="15"/>
      <c r="B14" s="17">
        <v>5005189</v>
      </c>
      <c r="C14" s="17" t="s">
        <v>2017</v>
      </c>
      <c r="D14" s="66">
        <v>3000699</v>
      </c>
      <c r="E14" s="17" t="s">
        <v>2002</v>
      </c>
      <c r="F14" s="67">
        <v>394</v>
      </c>
      <c r="G14" s="17" t="s">
        <v>402</v>
      </c>
      <c r="H14" s="18">
        <v>7.4160959999999987</v>
      </c>
      <c r="I14" s="19">
        <v>8.1714169999999964</v>
      </c>
      <c r="J14" s="19">
        <f t="shared" si="0"/>
        <v>0.65320280000000008</v>
      </c>
      <c r="K14" s="19">
        <v>0</v>
      </c>
      <c r="L14" s="19">
        <v>0.65320280000000008</v>
      </c>
      <c r="M14" s="20">
        <f t="shared" si="1"/>
        <v>0</v>
      </c>
      <c r="N14" s="21">
        <f t="shared" si="2"/>
        <v>7.99375187926403E-2</v>
      </c>
      <c r="O14" s="68">
        <v>0.76778544999999998</v>
      </c>
      <c r="P14" s="19">
        <v>28405</v>
      </c>
      <c r="Q14" s="21">
        <f t="shared" si="3"/>
        <v>36996.012362568217</v>
      </c>
    </row>
    <row r="15" spans="1:17" ht="38.25" x14ac:dyDescent="0.25">
      <c r="A15" s="15"/>
      <c r="B15" s="17">
        <v>5005190</v>
      </c>
      <c r="C15" s="17" t="s">
        <v>2018</v>
      </c>
      <c r="D15" s="66">
        <v>3000700</v>
      </c>
      <c r="E15" s="17" t="s">
        <v>2003</v>
      </c>
      <c r="F15" s="67">
        <v>394</v>
      </c>
      <c r="G15" s="17" t="s">
        <v>402</v>
      </c>
      <c r="H15" s="18">
        <v>12.092509</v>
      </c>
      <c r="I15" s="19">
        <v>13.728706999999998</v>
      </c>
      <c r="J15" s="19">
        <f t="shared" si="0"/>
        <v>1.1365059699999998</v>
      </c>
      <c r="K15" s="19">
        <v>0</v>
      </c>
      <c r="L15" s="19">
        <v>1.1365059699999998</v>
      </c>
      <c r="M15" s="20">
        <f t="shared" si="1"/>
        <v>0</v>
      </c>
      <c r="N15" s="21">
        <f t="shared" si="2"/>
        <v>8.2783176157812957E-2</v>
      </c>
      <c r="O15" s="68">
        <v>0.91918993000000027</v>
      </c>
      <c r="P15" s="19">
        <v>31392</v>
      </c>
      <c r="Q15" s="21">
        <f t="shared" si="3"/>
        <v>34151.810170505232</v>
      </c>
    </row>
    <row r="16" spans="1:17" ht="38.25" x14ac:dyDescent="0.25">
      <c r="A16" s="15"/>
      <c r="B16" s="17">
        <v>5005191</v>
      </c>
      <c r="C16" s="17" t="s">
        <v>2019</v>
      </c>
      <c r="D16" s="66">
        <v>3000700</v>
      </c>
      <c r="E16" s="17" t="s">
        <v>2003</v>
      </c>
      <c r="F16" s="67">
        <v>394</v>
      </c>
      <c r="G16" s="17" t="s">
        <v>402</v>
      </c>
      <c r="H16" s="18">
        <v>2.7845119999999994</v>
      </c>
      <c r="I16" s="19">
        <v>2.6644769999999998</v>
      </c>
      <c r="J16" s="19">
        <f t="shared" si="0"/>
        <v>0.13463407999999999</v>
      </c>
      <c r="K16" s="19">
        <v>0</v>
      </c>
      <c r="L16" s="19">
        <v>0.13463407999999999</v>
      </c>
      <c r="M16" s="20">
        <f t="shared" si="1"/>
        <v>0</v>
      </c>
      <c r="N16" s="21">
        <f t="shared" si="2"/>
        <v>5.0529270847524677E-2</v>
      </c>
      <c r="O16" s="68">
        <v>0.21453062000000001</v>
      </c>
      <c r="P16" s="19">
        <v>1185.5</v>
      </c>
      <c r="Q16" s="21">
        <f t="shared" si="3"/>
        <v>5526.0176845617652</v>
      </c>
    </row>
    <row r="17" spans="1:17" ht="51" x14ac:dyDescent="0.25">
      <c r="A17" s="15"/>
      <c r="B17" s="17">
        <v>5005192</v>
      </c>
      <c r="C17" s="17" t="s">
        <v>2020</v>
      </c>
      <c r="D17" s="66">
        <v>3000701</v>
      </c>
      <c r="E17" s="17" t="s">
        <v>2004</v>
      </c>
      <c r="F17" s="67">
        <v>394</v>
      </c>
      <c r="G17" s="17" t="s">
        <v>402</v>
      </c>
      <c r="H17" s="18">
        <v>5.9414819999999962</v>
      </c>
      <c r="I17" s="19">
        <v>6.3276769999999996</v>
      </c>
      <c r="J17" s="19">
        <f t="shared" si="0"/>
        <v>0.58522154999999987</v>
      </c>
      <c r="K17" s="19">
        <v>0</v>
      </c>
      <c r="L17" s="19">
        <v>0.58522154999999987</v>
      </c>
      <c r="M17" s="20">
        <f t="shared" si="1"/>
        <v>0</v>
      </c>
      <c r="N17" s="21">
        <f t="shared" si="2"/>
        <v>9.2486002367061393E-2</v>
      </c>
      <c r="O17" s="68">
        <v>0.5427005800000001</v>
      </c>
      <c r="P17" s="19">
        <v>1757</v>
      </c>
      <c r="Q17" s="21">
        <f t="shared" si="3"/>
        <v>3237.5126630599875</v>
      </c>
    </row>
    <row r="18" spans="1:17" ht="51" x14ac:dyDescent="0.25">
      <c r="A18" s="15"/>
      <c r="B18" s="17">
        <v>5005193</v>
      </c>
      <c r="C18" s="17" t="s">
        <v>2021</v>
      </c>
      <c r="D18" s="66">
        <v>3000701</v>
      </c>
      <c r="E18" s="17" t="s">
        <v>2004</v>
      </c>
      <c r="F18" s="67">
        <v>394</v>
      </c>
      <c r="G18" s="17" t="s">
        <v>402</v>
      </c>
      <c r="H18" s="18">
        <v>2.9104920000000005</v>
      </c>
      <c r="I18" s="19">
        <v>3.0622010000000008</v>
      </c>
      <c r="J18" s="19">
        <f t="shared" si="0"/>
        <v>0.18817458000000004</v>
      </c>
      <c r="K18" s="19">
        <v>0</v>
      </c>
      <c r="L18" s="19">
        <v>0.18817458000000004</v>
      </c>
      <c r="M18" s="20">
        <f t="shared" si="1"/>
        <v>0</v>
      </c>
      <c r="N18" s="21">
        <f t="shared" si="2"/>
        <v>6.1450760417098675E-2</v>
      </c>
      <c r="O18" s="68">
        <v>0.16766183999999998</v>
      </c>
      <c r="P18" s="19">
        <v>56</v>
      </c>
      <c r="Q18" s="21">
        <f t="shared" si="3"/>
        <v>334.00563896948768</v>
      </c>
    </row>
    <row r="19" spans="1:17" ht="51" x14ac:dyDescent="0.25">
      <c r="A19" s="15"/>
      <c r="B19" s="17">
        <v>5005194</v>
      </c>
      <c r="C19" s="17" t="s">
        <v>2022</v>
      </c>
      <c r="D19" s="66">
        <v>3000701</v>
      </c>
      <c r="E19" s="17" t="s">
        <v>2004</v>
      </c>
      <c r="F19" s="67">
        <v>87</v>
      </c>
      <c r="G19" s="17" t="s">
        <v>400</v>
      </c>
      <c r="H19" s="18">
        <v>0.69001099999999982</v>
      </c>
      <c r="I19" s="19">
        <v>0.71626199999999984</v>
      </c>
      <c r="J19" s="19">
        <f t="shared" si="0"/>
        <v>4.5040750000000004E-2</v>
      </c>
      <c r="K19" s="19">
        <v>0</v>
      </c>
      <c r="L19" s="19">
        <v>4.5040750000000004E-2</v>
      </c>
      <c r="M19" s="20">
        <f t="shared" si="1"/>
        <v>0</v>
      </c>
      <c r="N19" s="21">
        <f t="shared" si="2"/>
        <v>6.2883065135383442E-2</v>
      </c>
      <c r="O19" s="68">
        <v>2.396175E-2</v>
      </c>
      <c r="P19" s="19">
        <v>197</v>
      </c>
      <c r="Q19" s="21">
        <f t="shared" si="3"/>
        <v>8221.4362473525507</v>
      </c>
    </row>
    <row r="20" spans="1:17" ht="25.5" x14ac:dyDescent="0.25">
      <c r="A20" s="15"/>
      <c r="B20" s="17">
        <v>5005195</v>
      </c>
      <c r="C20" s="17" t="s">
        <v>2023</v>
      </c>
      <c r="D20" s="66">
        <v>3000702</v>
      </c>
      <c r="E20" s="17" t="s">
        <v>2005</v>
      </c>
      <c r="F20" s="67">
        <v>394</v>
      </c>
      <c r="G20" s="17" t="s">
        <v>402</v>
      </c>
      <c r="H20" s="18">
        <v>13.851738999999998</v>
      </c>
      <c r="I20" s="19">
        <v>14.203328000000001</v>
      </c>
      <c r="J20" s="19">
        <f t="shared" si="0"/>
        <v>0.61594967000000012</v>
      </c>
      <c r="K20" s="19">
        <v>0</v>
      </c>
      <c r="L20" s="19">
        <v>0.61594967000000012</v>
      </c>
      <c r="M20" s="20">
        <f t="shared" si="1"/>
        <v>0</v>
      </c>
      <c r="N20" s="21">
        <f t="shared" si="2"/>
        <v>4.3366573664988944E-2</v>
      </c>
      <c r="O20" s="68">
        <v>0.64498369999999994</v>
      </c>
      <c r="P20" s="19">
        <v>1293</v>
      </c>
      <c r="Q20" s="21">
        <f t="shared" si="3"/>
        <v>2004.7018242476518</v>
      </c>
    </row>
    <row r="21" spans="1:17" ht="38.25" x14ac:dyDescent="0.25">
      <c r="A21" s="15"/>
      <c r="B21" s="17">
        <v>5005196</v>
      </c>
      <c r="C21" s="17" t="s">
        <v>2024</v>
      </c>
      <c r="D21" s="66">
        <v>3000702</v>
      </c>
      <c r="E21" s="17" t="s">
        <v>2005</v>
      </c>
      <c r="F21" s="67">
        <v>394</v>
      </c>
      <c r="G21" s="17" t="s">
        <v>402</v>
      </c>
      <c r="H21" s="18">
        <v>8.1118990000000011</v>
      </c>
      <c r="I21" s="19">
        <v>8.1528749999999999</v>
      </c>
      <c r="J21" s="19">
        <f t="shared" si="0"/>
        <v>0.52092912000000013</v>
      </c>
      <c r="K21" s="19">
        <v>0</v>
      </c>
      <c r="L21" s="19">
        <v>0.52092912000000013</v>
      </c>
      <c r="M21" s="20">
        <f t="shared" si="1"/>
        <v>0</v>
      </c>
      <c r="N21" s="21">
        <f t="shared" si="2"/>
        <v>6.3895143737638577E-2</v>
      </c>
      <c r="O21" s="68">
        <v>0.55643597000000011</v>
      </c>
      <c r="P21" s="19">
        <v>200</v>
      </c>
      <c r="Q21" s="21">
        <f t="shared" si="3"/>
        <v>359.43039412063882</v>
      </c>
    </row>
    <row r="22" spans="1:17" ht="38.25" x14ac:dyDescent="0.25">
      <c r="A22" s="15"/>
      <c r="B22" s="17">
        <v>5005197</v>
      </c>
      <c r="C22" s="17" t="s">
        <v>2025</v>
      </c>
      <c r="D22" s="66">
        <v>3000702</v>
      </c>
      <c r="E22" s="17" t="s">
        <v>2005</v>
      </c>
      <c r="F22" s="67">
        <v>87</v>
      </c>
      <c r="G22" s="17" t="s">
        <v>400</v>
      </c>
      <c r="H22" s="18">
        <v>1.2303909999999998</v>
      </c>
      <c r="I22" s="19">
        <v>1.1952889999999998</v>
      </c>
      <c r="J22" s="19">
        <f t="shared" si="0"/>
        <v>9.0672329999999995E-2</v>
      </c>
      <c r="K22" s="19">
        <v>0</v>
      </c>
      <c r="L22" s="19">
        <v>9.0672329999999995E-2</v>
      </c>
      <c r="M22" s="20">
        <f t="shared" si="1"/>
        <v>0</v>
      </c>
      <c r="N22" s="21">
        <f t="shared" si="2"/>
        <v>7.5858081183713733E-2</v>
      </c>
      <c r="O22" s="68">
        <v>6.1721689999999996E-2</v>
      </c>
      <c r="P22" s="19">
        <v>37</v>
      </c>
      <c r="Q22" s="21">
        <f t="shared" si="3"/>
        <v>599.46511509973243</v>
      </c>
    </row>
    <row r="23" spans="1:17" x14ac:dyDescent="0.25">
      <c r="A23" s="15"/>
      <c r="B23" s="17">
        <v>9000000</v>
      </c>
      <c r="C23" s="17" t="s">
        <v>309</v>
      </c>
      <c r="D23" s="66">
        <v>9000000</v>
      </c>
      <c r="E23" s="17" t="s">
        <v>310</v>
      </c>
      <c r="F23" s="67"/>
      <c r="G23" s="17" t="s">
        <v>317</v>
      </c>
      <c r="H23" s="18">
        <v>3.4057100000000009</v>
      </c>
      <c r="I23" s="19">
        <v>3.948080000000004</v>
      </c>
      <c r="J23" s="19">
        <f t="shared" si="0"/>
        <v>0.14058237999999998</v>
      </c>
      <c r="K23" s="19">
        <v>0</v>
      </c>
      <c r="L23" s="19">
        <v>0.14058237999999998</v>
      </c>
      <c r="M23" s="20">
        <f t="shared" si="1"/>
        <v>0</v>
      </c>
      <c r="N23" s="21">
        <f t="shared" si="2"/>
        <v>3.5607784036797589E-2</v>
      </c>
      <c r="O23" s="68">
        <v>0.21792782000000002</v>
      </c>
      <c r="P23" s="19"/>
      <c r="Q23" s="21">
        <f t="shared" si="3"/>
        <v>0</v>
      </c>
    </row>
    <row r="24" spans="1:17" ht="15.75" thickBot="1" x14ac:dyDescent="0.3">
      <c r="A24" s="39" t="s">
        <v>299</v>
      </c>
      <c r="B24" s="41"/>
      <c r="C24" s="41"/>
      <c r="D24" s="63"/>
      <c r="E24" s="41"/>
      <c r="F24" s="64"/>
      <c r="G24" s="41"/>
      <c r="H24" s="42">
        <f ca="1">OFFSET(H24,-MATCH("PROYECTOS",$A$8:$A$50,0)-1,0)-(OFFSET(H24,-MATCH("PROYECTOS",$A$8:$A$50,0),0))</f>
        <v>0</v>
      </c>
      <c r="I24" s="43">
        <f t="shared" ref="I24:L24" ca="1" si="4">OFFSET(I24,-MATCH("PROYECTOS",$A$8:$A$50,0)-1,0)-(OFFSET(I24,-MATCH("PROYECTOS",$A$8:$A$50,0),0))</f>
        <v>0</v>
      </c>
      <c r="J24" s="43">
        <f t="shared" ca="1" si="4"/>
        <v>0</v>
      </c>
      <c r="K24" s="43">
        <f t="shared" ca="1" si="4"/>
        <v>0</v>
      </c>
      <c r="L24" s="43">
        <f t="shared" ca="1" si="4"/>
        <v>0</v>
      </c>
      <c r="M24" s="44">
        <f t="shared" ca="1" si="1"/>
        <v>0</v>
      </c>
      <c r="N24" s="45">
        <f t="shared" ca="1" si="2"/>
        <v>0</v>
      </c>
      <c r="O24" s="65"/>
      <c r="P24" s="43"/>
      <c r="Q2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132</v>
      </c>
      <c r="B1" s="48" t="s">
        <v>90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2028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132.50529799999998</v>
      </c>
      <c r="E6" s="12">
        <v>144.72612899999993</v>
      </c>
      <c r="F6" s="12">
        <v>6.6617890800000001</v>
      </c>
      <c r="G6" s="12">
        <v>0</v>
      </c>
      <c r="H6" s="12">
        <v>6.6617890800000001</v>
      </c>
      <c r="I6" s="13">
        <v>0</v>
      </c>
      <c r="J6" s="14">
        <v>4.6030313434279747E-2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132.46529800000002</v>
      </c>
      <c r="E7" s="36">
        <f ca="1">SUM(E8:OFFSET(E6,MATCH("GOBIERNOS REGIONALES",$A$8:$A$50,0),0))</f>
        <v>142.45715999999996</v>
      </c>
      <c r="F7" s="36">
        <f ca="1">SUM(F8:OFFSET(F6,MATCH("GOBIERNOS REGIONALES",$A$8:$A$50,0),0))</f>
        <v>6.6532240800000002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6.6532240800000002</v>
      </c>
      <c r="I7" s="37">
        <f ca="1">IFERROR(G7/E7,0)</f>
        <v>0</v>
      </c>
      <c r="J7" s="38">
        <f ca="1">IFERROR(SUM(G7,H7)/E7,0)</f>
        <v>4.6703332286000945E-2</v>
      </c>
      <c r="K7" s="4"/>
    </row>
    <row r="8" spans="1:11" x14ac:dyDescent="0.25">
      <c r="A8" s="15"/>
      <c r="B8" s="16">
        <v>3</v>
      </c>
      <c r="C8" s="17" t="s">
        <v>104</v>
      </c>
      <c r="D8" s="18">
        <v>132.46529800000002</v>
      </c>
      <c r="E8" s="19">
        <v>142.45715999999996</v>
      </c>
      <c r="F8" s="19">
        <f t="shared" ref="F8:F10" si="0">SUM(G8,H8)</f>
        <v>6.6532240800000002</v>
      </c>
      <c r="G8" s="19">
        <v>0</v>
      </c>
      <c r="H8" s="19">
        <v>6.6532240800000002</v>
      </c>
      <c r="I8" s="20">
        <f t="shared" ref="I8:I10" si="1">IFERROR(G8/E8,0)</f>
        <v>0</v>
      </c>
      <c r="J8" s="21">
        <f t="shared" ref="J8:J10" si="2">IFERROR(SUM(G8,H8)/E8,0)</f>
        <v>4.6703332286000945E-2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0.04</v>
      </c>
      <c r="E10" s="43">
        <v>2.2689690000000002</v>
      </c>
      <c r="F10" s="43">
        <f t="shared" si="0"/>
        <v>8.5649999999999997E-3</v>
      </c>
      <c r="G10" s="43">
        <v>0</v>
      </c>
      <c r="H10" s="43">
        <v>8.5649999999999997E-3</v>
      </c>
      <c r="I10" s="44">
        <f t="shared" si="1"/>
        <v>0</v>
      </c>
      <c r="J10" s="45">
        <f t="shared" si="2"/>
        <v>3.7748422301053909E-3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132</v>
      </c>
      <c r="B1" s="49" t="s">
        <v>90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2029</v>
      </c>
      <c r="L2" s="70" t="s">
        <v>2041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132.50529799999998</v>
      </c>
      <c r="E6" s="12">
        <f ca="1">SUM(E7:OFFSET(E7,50,0))</f>
        <v>144.72612899999993</v>
      </c>
      <c r="F6" s="12">
        <f ca="1">SUM(F7:OFFSET(F7,50,0))</f>
        <v>6.6617890800000001</v>
      </c>
      <c r="G6" s="12">
        <f ca="1">SUM(G7:OFFSET(G7,50,0))</f>
        <v>0</v>
      </c>
      <c r="H6" s="12">
        <f ca="1">SUM(H7:OFFSET(H7,50,0))</f>
        <v>6.6617890800000001</v>
      </c>
      <c r="I6" s="13">
        <f ca="1">IFERROR(G6/E6,0)</f>
        <v>0</v>
      </c>
      <c r="J6" s="14">
        <f ca="1">IFERROR(SUM(G6,H6)/E6,0)</f>
        <v>4.6030313434279747E-2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3</v>
      </c>
      <c r="C7" s="17" t="s">
        <v>257</v>
      </c>
      <c r="D7" s="18">
        <v>2</v>
      </c>
      <c r="E7" s="19">
        <v>2</v>
      </c>
      <c r="F7" s="19">
        <f t="shared" ref="F7:F17" si="0">SUM(G7,H7)</f>
        <v>0</v>
      </c>
      <c r="G7" s="19">
        <v>0</v>
      </c>
      <c r="H7" s="19">
        <v>0</v>
      </c>
      <c r="I7" s="20">
        <f t="shared" ref="I7:I17" si="1">IFERROR(G7/E7,0)</f>
        <v>0</v>
      </c>
      <c r="J7" s="21">
        <f t="shared" ref="J7:J17" si="2">IFERROR(SUM(G7,H7)/E7,0)</f>
        <v>0</v>
      </c>
      <c r="K7" s="4"/>
      <c r="L7" t="s">
        <v>276</v>
      </c>
      <c r="M7" s="5">
        <v>7.3000000000000001E-3</v>
      </c>
      <c r="N7" s="69">
        <v>0.48666666666666669</v>
      </c>
    </row>
    <row r="8" spans="1:14" x14ac:dyDescent="0.25">
      <c r="A8" s="15"/>
      <c r="B8" s="53">
        <v>4</v>
      </c>
      <c r="C8" s="17" t="s">
        <v>258</v>
      </c>
      <c r="D8" s="18">
        <v>0</v>
      </c>
      <c r="E8" s="19">
        <v>1.7840030000000002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267</v>
      </c>
      <c r="M8" s="5">
        <v>0.14267347999999999</v>
      </c>
      <c r="N8" s="69">
        <v>7.9266171054524923E-2</v>
      </c>
    </row>
    <row r="9" spans="1:14" x14ac:dyDescent="0.25">
      <c r="A9" s="15"/>
      <c r="B9" s="53">
        <v>5</v>
      </c>
      <c r="C9" s="17" t="s">
        <v>259</v>
      </c>
      <c r="D9" s="18">
        <v>3.01</v>
      </c>
      <c r="E9" s="19">
        <v>5.530659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269</v>
      </c>
      <c r="M9" s="5">
        <v>3.7624989600000003</v>
      </c>
      <c r="N9" s="69">
        <v>6.2746201110460489E-2</v>
      </c>
    </row>
    <row r="10" spans="1:14" x14ac:dyDescent="0.25">
      <c r="A10" s="15"/>
      <c r="B10" s="53">
        <v>6</v>
      </c>
      <c r="C10" s="17" t="s">
        <v>260</v>
      </c>
      <c r="D10" s="18">
        <v>0</v>
      </c>
      <c r="E10" s="19">
        <v>1.15E-2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278</v>
      </c>
      <c r="M10" s="5">
        <v>3.7242869999999997E-2</v>
      </c>
      <c r="N10" s="69">
        <v>6.1371204556015857E-2</v>
      </c>
    </row>
    <row r="11" spans="1:14" x14ac:dyDescent="0.25">
      <c r="A11" s="15"/>
      <c r="B11" s="53">
        <v>8</v>
      </c>
      <c r="C11" s="17" t="s">
        <v>262</v>
      </c>
      <c r="D11" s="18">
        <v>74.283219999999972</v>
      </c>
      <c r="E11" s="19">
        <v>72.626052999999956</v>
      </c>
      <c r="F11" s="19">
        <f t="shared" si="0"/>
        <v>2.7108087699999999</v>
      </c>
      <c r="G11" s="19">
        <v>0</v>
      </c>
      <c r="H11" s="19">
        <v>2.7108087699999999</v>
      </c>
      <c r="I11" s="20">
        <f t="shared" si="1"/>
        <v>0</v>
      </c>
      <c r="J11" s="21">
        <f t="shared" si="2"/>
        <v>3.7325569241660445E-2</v>
      </c>
      <c r="K11" s="4"/>
      <c r="L11" t="s">
        <v>262</v>
      </c>
      <c r="M11" s="5">
        <v>2.7108087699999999</v>
      </c>
      <c r="N11" s="69">
        <v>3.7325569241660445E-2</v>
      </c>
    </row>
    <row r="12" spans="1:14" x14ac:dyDescent="0.25">
      <c r="A12" s="15"/>
      <c r="B12" s="53">
        <v>12</v>
      </c>
      <c r="C12" s="17" t="s">
        <v>266</v>
      </c>
      <c r="D12" s="18">
        <v>0.03</v>
      </c>
      <c r="E12" s="19">
        <v>1.4953999999999999E-2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272</v>
      </c>
      <c r="M12" s="5">
        <v>1.2650000000000001E-3</v>
      </c>
      <c r="N12" s="69">
        <v>3.3876790247769225E-3</v>
      </c>
    </row>
    <row r="13" spans="1:14" x14ac:dyDescent="0.25">
      <c r="A13" s="15"/>
      <c r="B13" s="53">
        <v>13</v>
      </c>
      <c r="C13" s="17" t="s">
        <v>267</v>
      </c>
      <c r="D13" s="18">
        <v>1.0805549999999999</v>
      </c>
      <c r="E13" s="19">
        <v>1.7999290000000001</v>
      </c>
      <c r="F13" s="19">
        <f t="shared" si="0"/>
        <v>0.14267347999999999</v>
      </c>
      <c r="G13" s="19">
        <v>0</v>
      </c>
      <c r="H13" s="19">
        <v>0.14267347999999999</v>
      </c>
      <c r="I13" s="20">
        <f t="shared" si="1"/>
        <v>0</v>
      </c>
      <c r="J13" s="21">
        <f t="shared" si="2"/>
        <v>7.9266171054524923E-2</v>
      </c>
      <c r="K13" s="4"/>
      <c r="L13" t="s">
        <v>257</v>
      </c>
      <c r="M13" s="5">
        <v>0</v>
      </c>
      <c r="N13" s="69">
        <v>0</v>
      </c>
    </row>
    <row r="14" spans="1:14" x14ac:dyDescent="0.25">
      <c r="A14" s="15"/>
      <c r="B14" s="53">
        <v>15</v>
      </c>
      <c r="C14" s="17" t="s">
        <v>269</v>
      </c>
      <c r="D14" s="18">
        <v>48.890008999999999</v>
      </c>
      <c r="E14" s="19">
        <v>59.963772999999996</v>
      </c>
      <c r="F14" s="19">
        <f t="shared" si="0"/>
        <v>3.7624989600000003</v>
      </c>
      <c r="G14" s="19">
        <v>0</v>
      </c>
      <c r="H14" s="19">
        <v>3.7624989600000003</v>
      </c>
      <c r="I14" s="20">
        <f t="shared" si="1"/>
        <v>0</v>
      </c>
      <c r="J14" s="21">
        <f t="shared" si="2"/>
        <v>6.2746201110460489E-2</v>
      </c>
      <c r="K14" s="4"/>
      <c r="L14" t="s">
        <v>258</v>
      </c>
      <c r="M14" s="5">
        <v>0</v>
      </c>
      <c r="N14" s="69">
        <v>0</v>
      </c>
    </row>
    <row r="15" spans="1:14" x14ac:dyDescent="0.25">
      <c r="A15" s="15"/>
      <c r="B15" s="53">
        <v>18</v>
      </c>
      <c r="C15" s="17" t="s">
        <v>272</v>
      </c>
      <c r="D15" s="18">
        <v>0</v>
      </c>
      <c r="E15" s="19">
        <v>0.37341199999999997</v>
      </c>
      <c r="F15" s="19">
        <f t="shared" si="0"/>
        <v>1.2650000000000001E-3</v>
      </c>
      <c r="G15" s="19">
        <v>0</v>
      </c>
      <c r="H15" s="19">
        <v>1.2650000000000001E-3</v>
      </c>
      <c r="I15" s="20">
        <f t="shared" si="1"/>
        <v>0</v>
      </c>
      <c r="J15" s="21">
        <f t="shared" si="2"/>
        <v>3.3876790247769225E-3</v>
      </c>
      <c r="K15" s="4"/>
      <c r="L15" t="s">
        <v>259</v>
      </c>
      <c r="M15" s="5">
        <v>0</v>
      </c>
      <c r="N15" s="69">
        <v>0</v>
      </c>
    </row>
    <row r="16" spans="1:14" x14ac:dyDescent="0.25">
      <c r="A16" s="15"/>
      <c r="B16" s="53">
        <v>22</v>
      </c>
      <c r="C16" s="17" t="s">
        <v>276</v>
      </c>
      <c r="D16" s="18">
        <v>0</v>
      </c>
      <c r="E16" s="19">
        <v>1.4999999999999999E-2</v>
      </c>
      <c r="F16" s="19">
        <f t="shared" si="0"/>
        <v>7.3000000000000001E-3</v>
      </c>
      <c r="G16" s="19">
        <v>0</v>
      </c>
      <c r="H16" s="19">
        <v>7.3000000000000001E-3</v>
      </c>
      <c r="I16" s="20">
        <f t="shared" si="1"/>
        <v>0</v>
      </c>
      <c r="J16" s="21">
        <f t="shared" si="2"/>
        <v>0.48666666666666669</v>
      </c>
      <c r="K16" s="4"/>
      <c r="L16" t="s">
        <v>260</v>
      </c>
      <c r="M16" s="5">
        <v>0</v>
      </c>
      <c r="N16" s="69">
        <v>0</v>
      </c>
    </row>
    <row r="17" spans="1:14" ht="15.75" thickBot="1" x14ac:dyDescent="0.3">
      <c r="A17" s="22"/>
      <c r="B17" s="54">
        <v>24</v>
      </c>
      <c r="C17" s="24" t="s">
        <v>278</v>
      </c>
      <c r="D17" s="25">
        <v>3.2115139999999998</v>
      </c>
      <c r="E17" s="26">
        <v>0.606846</v>
      </c>
      <c r="F17" s="26">
        <f t="shared" si="0"/>
        <v>3.7242869999999997E-2</v>
      </c>
      <c r="G17" s="26">
        <v>0</v>
      </c>
      <c r="H17" s="26">
        <v>3.7242869999999997E-2</v>
      </c>
      <c r="I17" s="27">
        <f t="shared" si="1"/>
        <v>0</v>
      </c>
      <c r="J17" s="28">
        <f t="shared" si="2"/>
        <v>6.1371204556015857E-2</v>
      </c>
      <c r="K17" s="4"/>
      <c r="L17" t="s">
        <v>266</v>
      </c>
      <c r="M17" s="5">
        <v>0</v>
      </c>
      <c r="N17" s="69">
        <v>0</v>
      </c>
    </row>
    <row r="18" spans="1:14" x14ac:dyDescent="0.25">
      <c r="M18" s="5"/>
      <c r="N18" s="69"/>
    </row>
    <row r="19" spans="1:14" x14ac:dyDescent="0.25">
      <c r="M19" s="5"/>
      <c r="N19" s="69"/>
    </row>
    <row r="20" spans="1:14" x14ac:dyDescent="0.25">
      <c r="M20" s="5"/>
      <c r="N20" s="69"/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140625" customWidth="1"/>
    <col min="6" max="6" width="13.5703125" customWidth="1"/>
    <col min="7" max="8" width="0" hidden="1" customWidth="1"/>
  </cols>
  <sheetData>
    <row r="1" spans="1:11" ht="15.75" x14ac:dyDescent="0.25">
      <c r="A1" s="48">
        <v>132</v>
      </c>
      <c r="B1" s="47" t="s">
        <v>90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2030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132.50529799999998</v>
      </c>
      <c r="E6" s="12">
        <v>144.72612899999993</v>
      </c>
      <c r="F6" s="12">
        <v>6.6617890800000001</v>
      </c>
      <c r="G6" s="12">
        <v>0</v>
      </c>
      <c r="H6" s="12">
        <v>6.6617890800000001</v>
      </c>
      <c r="I6" s="13">
        <v>0</v>
      </c>
      <c r="J6" s="14">
        <v>4.6030313434279747E-2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92.02349000000001</v>
      </c>
      <c r="E7" s="36">
        <f ca="1">SUM(E8:OFFSET(E6,MATCH("PROYECTOS",$A$8:$A$50,0),0))</f>
        <v>103.829555</v>
      </c>
      <c r="F7" s="36">
        <f ca="1">SUM(F8:OFFSET(F6,MATCH("PROYECTOS",$A$8:$A$50,0),0))</f>
        <v>6.6605240800000001</v>
      </c>
      <c r="G7" s="36">
        <f ca="1">SUM(G8:OFFSET(G6,MATCH("PROYECTOS",$A$8:$A$50,0),0))</f>
        <v>0</v>
      </c>
      <c r="H7" s="36">
        <f ca="1">SUM(H8:OFFSET(H6,MATCH("PROYECTOS",$A$8:$A$50,0),0))</f>
        <v>6.6605240800000001</v>
      </c>
      <c r="I7" s="37">
        <f ca="1">IFERROR(G7/E7,0)</f>
        <v>0</v>
      </c>
      <c r="J7" s="38">
        <f ca="1">IFERROR(SUM(G7,H7)/E7,0)</f>
        <v>6.414863359474092E-2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18.132840000000005</v>
      </c>
      <c r="E8" s="19">
        <v>26.614301999999999</v>
      </c>
      <c r="F8" s="19">
        <f t="shared" ref="F8:F10" si="0">SUM(G8,H8)</f>
        <v>3.60209489</v>
      </c>
      <c r="G8" s="19">
        <v>0</v>
      </c>
      <c r="H8" s="19">
        <v>3.60209489</v>
      </c>
      <c r="I8" s="20">
        <f t="shared" ref="I8:I11" si="1">IFERROR(G8/E8,0)</f>
        <v>0</v>
      </c>
      <c r="J8" s="21">
        <f t="shared" ref="J8:J11" si="2">IFERROR(SUM(G8,H8)/E8,0)</f>
        <v>0.13534433065349602</v>
      </c>
      <c r="K8" s="4"/>
    </row>
    <row r="9" spans="1:11" ht="25.5" x14ac:dyDescent="0.25">
      <c r="A9" s="15"/>
      <c r="B9" s="17">
        <v>3000708</v>
      </c>
      <c r="C9" s="17" t="s">
        <v>2032</v>
      </c>
      <c r="D9" s="18">
        <v>70.679136000000014</v>
      </c>
      <c r="E9" s="19">
        <v>73.762115000000009</v>
      </c>
      <c r="F9" s="19">
        <f t="shared" si="0"/>
        <v>3.0211863199999995</v>
      </c>
      <c r="G9" s="19">
        <v>0</v>
      </c>
      <c r="H9" s="19">
        <v>3.0211863199999995</v>
      </c>
      <c r="I9" s="20">
        <f t="shared" si="1"/>
        <v>0</v>
      </c>
      <c r="J9" s="21">
        <f t="shared" si="2"/>
        <v>4.0958509934266384E-2</v>
      </c>
      <c r="K9" s="4"/>
    </row>
    <row r="10" spans="1:11" ht="38.25" x14ac:dyDescent="0.25">
      <c r="A10" s="15"/>
      <c r="B10" s="17">
        <v>3000709</v>
      </c>
      <c r="C10" s="17" t="s">
        <v>2033</v>
      </c>
      <c r="D10" s="18">
        <v>3.2115139999999998</v>
      </c>
      <c r="E10" s="19">
        <v>3.453138</v>
      </c>
      <c r="F10" s="19">
        <f t="shared" si="0"/>
        <v>3.7242869999999997E-2</v>
      </c>
      <c r="G10" s="19">
        <v>0</v>
      </c>
      <c r="H10" s="19">
        <v>3.7242869999999997E-2</v>
      </c>
      <c r="I10" s="20">
        <f t="shared" si="1"/>
        <v>0</v>
      </c>
      <c r="J10" s="21">
        <f t="shared" si="2"/>
        <v>1.0785224917162302E-2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40.481807999999972</v>
      </c>
      <c r="E11" s="43">
        <f t="shared" ref="E11:H11" ca="1" si="3">OFFSET(E11,-MATCH("PROYECTOS",$A$8:$A$50,0)-1,0)-(OFFSET(E11,-MATCH("PROYECTOS",$A$8:$A$50,0),0))</f>
        <v>40.89657399999993</v>
      </c>
      <c r="F11" s="43">
        <f t="shared" ca="1" si="3"/>
        <v>1.2650000000000716E-3</v>
      </c>
      <c r="G11" s="43">
        <f t="shared" ca="1" si="3"/>
        <v>0</v>
      </c>
      <c r="H11" s="43">
        <f t="shared" ca="1" si="3"/>
        <v>1.2650000000000716E-3</v>
      </c>
      <c r="I11" s="44">
        <f t="shared" ca="1" si="1"/>
        <v>0</v>
      </c>
      <c r="J11" s="45">
        <f t="shared" ca="1" si="2"/>
        <v>3.0931686355929806E-5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2042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25.5" x14ac:dyDescent="0.25">
      <c r="A17" s="15"/>
      <c r="B17" s="17">
        <v>3000708</v>
      </c>
      <c r="C17" s="17" t="s">
        <v>2032</v>
      </c>
      <c r="D17" s="21">
        <v>4.0958509934266384E-2</v>
      </c>
    </row>
    <row r="18" spans="1:4" ht="39" thickBot="1" x14ac:dyDescent="0.3">
      <c r="A18" s="22"/>
      <c r="B18" s="24">
        <v>3000709</v>
      </c>
      <c r="C18" s="24" t="s">
        <v>2033</v>
      </c>
      <c r="D18" s="28">
        <v>1.0785224917162302E-2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132</v>
      </c>
      <c r="B1" s="47" t="s">
        <v>90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2031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132.50529799999998</v>
      </c>
      <c r="I6" s="12">
        <v>144.72612899999993</v>
      </c>
      <c r="J6" s="12">
        <v>6.6617890800000001</v>
      </c>
      <c r="K6" s="12">
        <v>0</v>
      </c>
      <c r="L6" s="12">
        <v>6.6617890800000001</v>
      </c>
      <c r="M6" s="13">
        <v>0</v>
      </c>
      <c r="N6" s="14">
        <v>4.6030313434279747E-2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92.023489999999995</v>
      </c>
      <c r="I7" s="36">
        <f ca="1">SUM(I8:OFFSET(I6,MATCH("PROYECTOS",$A$8:$A$50,0),0))</f>
        <v>103.829555</v>
      </c>
      <c r="J7" s="36">
        <f ca="1">SUM(J8:OFFSET(J6,MATCH("PROYECTOS",$A$8:$A$50,0),0))</f>
        <v>6.6605240799999992</v>
      </c>
      <c r="K7" s="36">
        <f ca="1">SUM(K8:OFFSET(K6,MATCH("PROYECTOS",$A$8:$A$50,0),0))</f>
        <v>0</v>
      </c>
      <c r="L7" s="36">
        <f ca="1">SUM(L8:OFFSET(L6,MATCH("PROYECTOS",$A$8:$A$50,0),0))</f>
        <v>6.6605240799999992</v>
      </c>
      <c r="M7" s="37">
        <f ca="1">IFERROR(K7/I7,0)</f>
        <v>0</v>
      </c>
      <c r="N7" s="38">
        <f ca="1">IFERROR(SUM(K7,L7)/I7,0)</f>
        <v>6.4148633594740906E-2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18.132840000000005</v>
      </c>
      <c r="I8" s="19">
        <v>26.614301999999999</v>
      </c>
      <c r="J8" s="19">
        <f t="shared" ref="J8:J14" si="0">SUM(K8,L8)</f>
        <v>3.60209489</v>
      </c>
      <c r="K8" s="19">
        <v>0</v>
      </c>
      <c r="L8" s="19">
        <v>3.60209489</v>
      </c>
      <c r="M8" s="20">
        <f t="shared" ref="M8:M15" si="1">IFERROR(K8/I8,0)</f>
        <v>0</v>
      </c>
      <c r="N8" s="21">
        <f t="shared" ref="N8:N15" si="2">IFERROR(SUM(K8,L8)/I8,0)</f>
        <v>0.13534433065349602</v>
      </c>
      <c r="O8" s="68">
        <v>2.7088171800000005</v>
      </c>
      <c r="P8" s="19">
        <v>6</v>
      </c>
      <c r="Q8" s="21">
        <f>IFERROR(P8/O8,0)</f>
        <v>2.2149889052313227</v>
      </c>
    </row>
    <row r="9" spans="1:17" ht="25.5" x14ac:dyDescent="0.25">
      <c r="A9" s="15"/>
      <c r="B9" s="17">
        <v>5005205</v>
      </c>
      <c r="C9" s="17" t="s">
        <v>2034</v>
      </c>
      <c r="D9" s="66">
        <v>3000708</v>
      </c>
      <c r="E9" s="17" t="s">
        <v>2032</v>
      </c>
      <c r="F9" s="67">
        <v>530</v>
      </c>
      <c r="G9" s="17" t="s">
        <v>2040</v>
      </c>
      <c r="H9" s="18">
        <v>4.3884499999999997</v>
      </c>
      <c r="I9" s="19">
        <v>4.0243380000000002</v>
      </c>
      <c r="J9" s="19">
        <f t="shared" si="0"/>
        <v>1.7026599999999999E-2</v>
      </c>
      <c r="K9" s="19">
        <v>0</v>
      </c>
      <c r="L9" s="19">
        <v>1.7026599999999999E-2</v>
      </c>
      <c r="M9" s="20">
        <f t="shared" si="1"/>
        <v>0</v>
      </c>
      <c r="N9" s="21">
        <f t="shared" si="2"/>
        <v>4.2309070460781369E-3</v>
      </c>
      <c r="O9" s="68">
        <v>0.24046537999999998</v>
      </c>
      <c r="P9" s="19">
        <v>0</v>
      </c>
      <c r="Q9" s="21">
        <f t="shared" ref="Q9:Q14" si="3">IFERROR(P9/O9,0)</f>
        <v>0</v>
      </c>
    </row>
    <row r="10" spans="1:17" ht="25.5" x14ac:dyDescent="0.25">
      <c r="A10" s="15"/>
      <c r="B10" s="17">
        <v>5005206</v>
      </c>
      <c r="C10" s="17" t="s">
        <v>2035</v>
      </c>
      <c r="D10" s="66">
        <v>3000708</v>
      </c>
      <c r="E10" s="17" t="s">
        <v>2032</v>
      </c>
      <c r="F10" s="67">
        <v>530</v>
      </c>
      <c r="G10" s="17" t="s">
        <v>2040</v>
      </c>
      <c r="H10" s="18">
        <v>2.1082860000000001</v>
      </c>
      <c r="I10" s="19">
        <v>4.6172429999999993</v>
      </c>
      <c r="J10" s="19">
        <f t="shared" si="0"/>
        <v>0.20659036000000003</v>
      </c>
      <c r="K10" s="19">
        <v>0</v>
      </c>
      <c r="L10" s="19">
        <v>0.20659036000000003</v>
      </c>
      <c r="M10" s="20">
        <f t="shared" si="1"/>
        <v>0</v>
      </c>
      <c r="N10" s="21">
        <f t="shared" si="2"/>
        <v>4.4743228805588106E-2</v>
      </c>
      <c r="O10" s="68">
        <v>0.49713686999999995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5005207</v>
      </c>
      <c r="C11" s="17" t="s">
        <v>2036</v>
      </c>
      <c r="D11" s="66">
        <v>3000708</v>
      </c>
      <c r="E11" s="17" t="s">
        <v>2032</v>
      </c>
      <c r="F11" s="67">
        <v>530</v>
      </c>
      <c r="G11" s="17" t="s">
        <v>2040</v>
      </c>
      <c r="H11" s="18">
        <v>3.1478590000000004</v>
      </c>
      <c r="I11" s="19">
        <v>0.4226370000000001</v>
      </c>
      <c r="J11" s="19">
        <f t="shared" si="0"/>
        <v>1.9574790000000002E-2</v>
      </c>
      <c r="K11" s="19">
        <v>0</v>
      </c>
      <c r="L11" s="19">
        <v>1.9574790000000002E-2</v>
      </c>
      <c r="M11" s="20">
        <f t="shared" si="1"/>
        <v>0</v>
      </c>
      <c r="N11" s="21">
        <f t="shared" si="2"/>
        <v>4.6315845512815958E-2</v>
      </c>
      <c r="O11" s="68">
        <v>4.0656510000000007E-2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5005209</v>
      </c>
      <c r="C12" s="17" t="s">
        <v>2037</v>
      </c>
      <c r="D12" s="66">
        <v>3000708</v>
      </c>
      <c r="E12" s="17" t="s">
        <v>2032</v>
      </c>
      <c r="F12" s="67">
        <v>530</v>
      </c>
      <c r="G12" s="17" t="s">
        <v>2040</v>
      </c>
      <c r="H12" s="18">
        <v>52.634703999999999</v>
      </c>
      <c r="I12" s="19">
        <v>47.673830000000009</v>
      </c>
      <c r="J12" s="19">
        <f t="shared" si="0"/>
        <v>2.5144386999999995</v>
      </c>
      <c r="K12" s="19">
        <v>0</v>
      </c>
      <c r="L12" s="19">
        <v>2.5144386999999995</v>
      </c>
      <c r="M12" s="20">
        <f t="shared" si="1"/>
        <v>0</v>
      </c>
      <c r="N12" s="21">
        <f t="shared" si="2"/>
        <v>5.2742536104189636E-2</v>
      </c>
      <c r="O12" s="68">
        <v>4.8742021900000001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5005211</v>
      </c>
      <c r="C13" s="17" t="s">
        <v>2038</v>
      </c>
      <c r="D13" s="66">
        <v>3000709</v>
      </c>
      <c r="E13" s="17" t="s">
        <v>2033</v>
      </c>
      <c r="F13" s="67">
        <v>259</v>
      </c>
      <c r="G13" s="17" t="s">
        <v>399</v>
      </c>
      <c r="H13" s="18">
        <v>3.2115139999999998</v>
      </c>
      <c r="I13" s="19">
        <v>3.453138</v>
      </c>
      <c r="J13" s="19">
        <f t="shared" si="0"/>
        <v>3.7242869999999997E-2</v>
      </c>
      <c r="K13" s="19">
        <v>0</v>
      </c>
      <c r="L13" s="19">
        <v>3.7242869999999997E-2</v>
      </c>
      <c r="M13" s="20">
        <f t="shared" si="1"/>
        <v>0</v>
      </c>
      <c r="N13" s="21">
        <f t="shared" si="2"/>
        <v>1.0785224917162302E-2</v>
      </c>
      <c r="O13" s="68">
        <v>0.27193776000000003</v>
      </c>
      <c r="P13" s="19">
        <v>250</v>
      </c>
      <c r="Q13" s="21">
        <f t="shared" si="3"/>
        <v>919.32801093897353</v>
      </c>
    </row>
    <row r="14" spans="1:17" ht="25.5" x14ac:dyDescent="0.25">
      <c r="A14" s="15"/>
      <c r="B14" s="17">
        <v>5005601</v>
      </c>
      <c r="C14" s="17" t="s">
        <v>2039</v>
      </c>
      <c r="D14" s="66">
        <v>3000708</v>
      </c>
      <c r="E14" s="17" t="s">
        <v>2032</v>
      </c>
      <c r="F14" s="67">
        <v>530</v>
      </c>
      <c r="G14" s="17" t="s">
        <v>2040</v>
      </c>
      <c r="H14" s="18">
        <v>8.3998370000000016</v>
      </c>
      <c r="I14" s="19">
        <v>17.024066999999999</v>
      </c>
      <c r="J14" s="19">
        <f t="shared" si="0"/>
        <v>0.26355586999999997</v>
      </c>
      <c r="K14" s="19">
        <v>0</v>
      </c>
      <c r="L14" s="19">
        <v>0.26355586999999997</v>
      </c>
      <c r="M14" s="20">
        <f t="shared" si="1"/>
        <v>0</v>
      </c>
      <c r="N14" s="21">
        <f t="shared" si="2"/>
        <v>1.5481369404854903E-2</v>
      </c>
      <c r="O14" s="68">
        <v>0.68212331000000004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40.481807999999987</v>
      </c>
      <c r="I15" s="43">
        <f t="shared" ref="I15:L15" ca="1" si="4">OFFSET(I15,-MATCH("PROYECTOS",$A$8:$A$50,0)-1,0)-(OFFSET(I15,-MATCH("PROYECTOS",$A$8:$A$50,0),0))</f>
        <v>40.89657399999993</v>
      </c>
      <c r="J15" s="43">
        <f t="shared" ca="1" si="4"/>
        <v>1.2650000000009598E-3</v>
      </c>
      <c r="K15" s="43">
        <f t="shared" ca="1" si="4"/>
        <v>0</v>
      </c>
      <c r="L15" s="43">
        <f t="shared" ca="1" si="4"/>
        <v>1.2650000000009598E-3</v>
      </c>
      <c r="M15" s="44">
        <f t="shared" ca="1" si="1"/>
        <v>0</v>
      </c>
      <c r="N15" s="45">
        <f t="shared" ca="1" si="2"/>
        <v>3.0931686355951524E-5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133</v>
      </c>
      <c r="B1" s="48" t="s">
        <v>91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2043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259.88152799999995</v>
      </c>
      <c r="E6" s="12">
        <v>334.446662</v>
      </c>
      <c r="F6" s="12">
        <v>27.899728119999995</v>
      </c>
      <c r="G6" s="12">
        <v>0</v>
      </c>
      <c r="H6" s="12">
        <v>27.899728119999995</v>
      </c>
      <c r="I6" s="13">
        <v>0</v>
      </c>
      <c r="J6" s="14">
        <v>8.3420560854633355E-2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259.88152799999995</v>
      </c>
      <c r="E7" s="36">
        <f ca="1">SUM(E8:OFFSET(E6,MATCH("GOBIERNOS REGIONALES",$A$8:$A$50,0),0))</f>
        <v>334.446662</v>
      </c>
      <c r="F7" s="36">
        <f ca="1">SUM(F8:OFFSET(F6,MATCH("GOBIERNOS REGIONALES",$A$8:$A$50,0),0))</f>
        <v>27.899728119999995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27.899728119999995</v>
      </c>
      <c r="I7" s="37">
        <f ca="1">IFERROR(G7/E7,0)</f>
        <v>0</v>
      </c>
      <c r="J7" s="38">
        <f ca="1">IFERROR(SUM(G7,H7)/E7,0)</f>
        <v>8.3420560854633355E-2</v>
      </c>
      <c r="K7" s="4"/>
    </row>
    <row r="8" spans="1:11" x14ac:dyDescent="0.25">
      <c r="A8" s="15"/>
      <c r="B8" s="16">
        <v>8</v>
      </c>
      <c r="C8" s="17" t="s">
        <v>110</v>
      </c>
      <c r="D8" s="18">
        <v>259.88152799999995</v>
      </c>
      <c r="E8" s="19">
        <v>334.446662</v>
      </c>
      <c r="F8" s="19">
        <f t="shared" ref="F8:F10" si="0">SUM(G8,H8)</f>
        <v>27.899728119999995</v>
      </c>
      <c r="G8" s="19">
        <v>0</v>
      </c>
      <c r="H8" s="19">
        <v>27.899728119999995</v>
      </c>
      <c r="I8" s="20">
        <f t="shared" ref="I8:I10" si="1">IFERROR(G8/E8,0)</f>
        <v>0</v>
      </c>
      <c r="J8" s="21">
        <f t="shared" ref="J8:J10" si="2">IFERROR(SUM(G8,H8)/E8,0)</f>
        <v>8.3420560854633355E-2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31</v>
      </c>
      <c r="B1" s="49" t="s">
        <v>19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547</v>
      </c>
      <c r="L2" s="70" t="s">
        <v>583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295.08797400000003</v>
      </c>
      <c r="E6" s="12">
        <f ca="1">SUM(E7:OFFSET(E7,50,0))</f>
        <v>295.08797400000003</v>
      </c>
      <c r="F6" s="12">
        <f ca="1">SUM(F7:OFFSET(F7,50,0))</f>
        <v>16.404959679999997</v>
      </c>
      <c r="G6" s="12">
        <f ca="1">SUM(G7:OFFSET(G7,50,0))</f>
        <v>0</v>
      </c>
      <c r="H6" s="12">
        <f ca="1">SUM(H7:OFFSET(H7,50,0))</f>
        <v>16.404959679999997</v>
      </c>
      <c r="I6" s="13">
        <f ca="1">IFERROR(G6/E6,0)</f>
        <v>0</v>
      </c>
      <c r="J6" s="14">
        <f ca="1">IFERROR(SUM(G6,H6)/E6,0)</f>
        <v>5.5593453903343401E-2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10</v>
      </c>
      <c r="C7" s="17" t="s">
        <v>264</v>
      </c>
      <c r="D7" s="18">
        <v>11.957568999999999</v>
      </c>
      <c r="E7" s="19">
        <v>11.957568999999999</v>
      </c>
      <c r="F7" s="19">
        <f t="shared" ref="F7:F10" si="0">SUM(G7,H7)</f>
        <v>0</v>
      </c>
      <c r="G7" s="19">
        <v>0</v>
      </c>
      <c r="H7" s="19">
        <v>0</v>
      </c>
      <c r="I7" s="20">
        <f t="shared" ref="I7:I10" si="1">IFERROR(G7/E7,0)</f>
        <v>0</v>
      </c>
      <c r="J7" s="21">
        <f t="shared" ref="J7:J10" si="2">IFERROR(SUM(G7,H7)/E7,0)</f>
        <v>0</v>
      </c>
      <c r="K7" s="4"/>
      <c r="L7" t="s">
        <v>269</v>
      </c>
      <c r="M7" s="5">
        <v>16.386322179999997</v>
      </c>
      <c r="N7" s="69">
        <v>7.4144455617979318E-2</v>
      </c>
    </row>
    <row r="8" spans="1:14" x14ac:dyDescent="0.25">
      <c r="A8" s="15"/>
      <c r="B8" s="53">
        <v>12</v>
      </c>
      <c r="C8" s="17" t="s">
        <v>266</v>
      </c>
      <c r="D8" s="18">
        <v>41.223669000000008</v>
      </c>
      <c r="E8" s="19">
        <v>41.223669000000008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279</v>
      </c>
      <c r="M8" s="5">
        <v>1.8637500000000001E-2</v>
      </c>
      <c r="N8" s="69">
        <v>8.9168774781563413E-4</v>
      </c>
    </row>
    <row r="9" spans="1:14" x14ac:dyDescent="0.25">
      <c r="A9" s="15"/>
      <c r="B9" s="53">
        <v>15</v>
      </c>
      <c r="C9" s="17" t="s">
        <v>269</v>
      </c>
      <c r="D9" s="18">
        <v>221.00536100000002</v>
      </c>
      <c r="E9" s="19">
        <v>221.00536099999999</v>
      </c>
      <c r="F9" s="19">
        <f t="shared" si="0"/>
        <v>16.386322179999997</v>
      </c>
      <c r="G9" s="19">
        <v>0</v>
      </c>
      <c r="H9" s="19">
        <v>16.386322179999997</v>
      </c>
      <c r="I9" s="20">
        <f t="shared" si="1"/>
        <v>0</v>
      </c>
      <c r="J9" s="21">
        <f t="shared" si="2"/>
        <v>7.4144455617979318E-2</v>
      </c>
      <c r="K9" s="4"/>
      <c r="L9" t="s">
        <v>264</v>
      </c>
      <c r="M9" s="5">
        <v>0</v>
      </c>
      <c r="N9" s="69">
        <v>0</v>
      </c>
    </row>
    <row r="10" spans="1:14" ht="15.75" thickBot="1" x14ac:dyDescent="0.3">
      <c r="A10" s="22"/>
      <c r="B10" s="54">
        <v>25</v>
      </c>
      <c r="C10" s="24" t="s">
        <v>279</v>
      </c>
      <c r="D10" s="25">
        <v>20.901375000000002</v>
      </c>
      <c r="E10" s="26">
        <v>20.901375000000002</v>
      </c>
      <c r="F10" s="26">
        <f t="shared" si="0"/>
        <v>1.8637500000000001E-2</v>
      </c>
      <c r="G10" s="26">
        <v>0</v>
      </c>
      <c r="H10" s="26">
        <v>1.8637500000000001E-2</v>
      </c>
      <c r="I10" s="27">
        <f t="shared" si="1"/>
        <v>0</v>
      </c>
      <c r="J10" s="28">
        <f t="shared" si="2"/>
        <v>8.9168774781563413E-4</v>
      </c>
      <c r="K10" s="4"/>
      <c r="L10" t="s">
        <v>266</v>
      </c>
      <c r="M10" s="5">
        <v>0</v>
      </c>
      <c r="N10" s="69">
        <v>0</v>
      </c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133</v>
      </c>
      <c r="B1" s="49" t="s">
        <v>91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2044</v>
      </c>
      <c r="L2" s="70" t="s">
        <v>2057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259.88152799999995</v>
      </c>
      <c r="E6" s="12">
        <f ca="1">SUM(E7:OFFSET(E7,50,0))</f>
        <v>334.446662</v>
      </c>
      <c r="F6" s="12">
        <f ca="1">SUM(F7:OFFSET(F7,50,0))</f>
        <v>27.899728119999995</v>
      </c>
      <c r="G6" s="12">
        <f ca="1">SUM(G7:OFFSET(G7,50,0))</f>
        <v>0</v>
      </c>
      <c r="H6" s="12">
        <f ca="1">SUM(H7:OFFSET(H7,50,0))</f>
        <v>27.899728119999995</v>
      </c>
      <c r="I6" s="13">
        <f ca="1">IFERROR(G6/E6,0)</f>
        <v>0</v>
      </c>
      <c r="J6" s="14">
        <f ca="1">IFERROR(SUM(G6,H6)/E6,0)</f>
        <v>8.3420560854633355E-2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4.0632219999999997</v>
      </c>
      <c r="E7" s="19">
        <v>78.885568000000006</v>
      </c>
      <c r="F7" s="19">
        <f t="shared" ref="F7:F8" si="0">SUM(G7,H7)</f>
        <v>0.70006736999999986</v>
      </c>
      <c r="G7" s="19">
        <v>0</v>
      </c>
      <c r="H7" s="19">
        <v>0.70006736999999986</v>
      </c>
      <c r="I7" s="20">
        <f t="shared" ref="I7:I8" si="1">IFERROR(G7/E7,0)</f>
        <v>0</v>
      </c>
      <c r="J7" s="21">
        <f t="shared" ref="J7:J8" si="2">IFERROR(SUM(G7,H7)/E7,0)</f>
        <v>8.874467000098165E-3</v>
      </c>
      <c r="K7" s="4"/>
      <c r="L7" t="s">
        <v>465</v>
      </c>
      <c r="M7" s="5">
        <v>27.199660749999996</v>
      </c>
      <c r="N7" s="69">
        <v>0.10643114851433527</v>
      </c>
    </row>
    <row r="8" spans="1:14" ht="15.75" thickBot="1" x14ac:dyDescent="0.3">
      <c r="A8" s="22"/>
      <c r="B8" s="54">
        <v>98</v>
      </c>
      <c r="C8" s="24" t="s">
        <v>465</v>
      </c>
      <c r="D8" s="25">
        <v>255.81830599999992</v>
      </c>
      <c r="E8" s="26">
        <v>255.561094</v>
      </c>
      <c r="F8" s="26">
        <f t="shared" si="0"/>
        <v>27.199660749999996</v>
      </c>
      <c r="G8" s="26">
        <v>0</v>
      </c>
      <c r="H8" s="26">
        <v>27.199660749999996</v>
      </c>
      <c r="I8" s="27">
        <f t="shared" si="1"/>
        <v>0</v>
      </c>
      <c r="J8" s="28">
        <f t="shared" si="2"/>
        <v>0.10643114851433527</v>
      </c>
      <c r="K8" s="4"/>
      <c r="L8" t="s">
        <v>269</v>
      </c>
      <c r="M8" s="5">
        <v>0.70006736999999986</v>
      </c>
      <c r="N8" s="69">
        <v>8.874467000098165E-3</v>
      </c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8" width="0" hidden="1" customWidth="1"/>
  </cols>
  <sheetData>
    <row r="1" spans="1:11" ht="15.75" x14ac:dyDescent="0.25">
      <c r="A1" s="48">
        <v>133</v>
      </c>
      <c r="B1" s="47" t="s">
        <v>91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2045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259.88152799999995</v>
      </c>
      <c r="E6" s="12">
        <v>334.446662</v>
      </c>
      <c r="F6" s="12">
        <v>27.899728119999995</v>
      </c>
      <c r="G6" s="12">
        <v>0</v>
      </c>
      <c r="H6" s="12">
        <v>27.899728119999995</v>
      </c>
      <c r="I6" s="13">
        <v>0</v>
      </c>
      <c r="J6" s="14">
        <v>8.3420560854633355E-2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259.88152799999995</v>
      </c>
      <c r="E7" s="36">
        <f ca="1">SUM(E8:OFFSET(E6,MATCH("PROYECTOS",$A$8:$A$50,0),0))</f>
        <v>334.446662</v>
      </c>
      <c r="F7" s="36">
        <f ca="1">SUM(F8:OFFSET(F6,MATCH("PROYECTOS",$A$8:$A$50,0),0))</f>
        <v>27.899728119999992</v>
      </c>
      <c r="G7" s="36">
        <f ca="1">SUM(G8:OFFSET(G6,MATCH("PROYECTOS",$A$8:$A$50,0),0))</f>
        <v>0</v>
      </c>
      <c r="H7" s="36">
        <f ca="1">SUM(H8:OFFSET(H6,MATCH("PROYECTOS",$A$8:$A$50,0),0))</f>
        <v>27.899728119999992</v>
      </c>
      <c r="I7" s="37">
        <f ca="1">IFERROR(G7/E7,0)</f>
        <v>0</v>
      </c>
      <c r="J7" s="38">
        <f ca="1">IFERROR(SUM(G7,H7)/E7,0)</f>
        <v>8.3420560854633355E-2</v>
      </c>
      <c r="K7" s="4"/>
    </row>
    <row r="8" spans="1:11" ht="25.5" x14ac:dyDescent="0.25">
      <c r="A8" s="15"/>
      <c r="B8" s="17">
        <v>3000710</v>
      </c>
      <c r="C8" s="17" t="s">
        <v>2047</v>
      </c>
      <c r="D8" s="18">
        <v>256.61513799999994</v>
      </c>
      <c r="E8" s="19">
        <v>330.77470299999999</v>
      </c>
      <c r="F8" s="19">
        <f t="shared" ref="F8:F9" si="0">SUM(G8,H8)</f>
        <v>27.498010679999993</v>
      </c>
      <c r="G8" s="19">
        <v>0</v>
      </c>
      <c r="H8" s="19">
        <v>27.498010679999993</v>
      </c>
      <c r="I8" s="20">
        <f t="shared" ref="I8:I10" si="1">IFERROR(G8/E8,0)</f>
        <v>0</v>
      </c>
      <c r="J8" s="21">
        <f t="shared" ref="J8:J10" si="2">IFERROR(SUM(G8,H8)/E8,0)</f>
        <v>8.3132145326119428E-2</v>
      </c>
      <c r="K8" s="4"/>
    </row>
    <row r="9" spans="1:11" ht="38.25" x14ac:dyDescent="0.25">
      <c r="A9" s="15"/>
      <c r="B9" s="17">
        <v>3000711</v>
      </c>
      <c r="C9" s="17" t="s">
        <v>2048</v>
      </c>
      <c r="D9" s="18">
        <v>3.2663900000000003</v>
      </c>
      <c r="E9" s="19">
        <v>3.6719590000000002</v>
      </c>
      <c r="F9" s="19">
        <f t="shared" si="0"/>
        <v>0.40171743999999998</v>
      </c>
      <c r="G9" s="19">
        <v>0</v>
      </c>
      <c r="H9" s="19">
        <v>0.40171743999999998</v>
      </c>
      <c r="I9" s="20">
        <f t="shared" si="1"/>
        <v>0</v>
      </c>
      <c r="J9" s="21">
        <f t="shared" si="2"/>
        <v>0.10940139582168536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2058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ht="25.5" x14ac:dyDescent="0.25">
      <c r="A16" s="15"/>
      <c r="B16" s="17">
        <v>3000710</v>
      </c>
      <c r="C16" s="17" t="s">
        <v>2047</v>
      </c>
      <c r="D16" s="21">
        <v>8.3132145326119428E-2</v>
      </c>
    </row>
    <row r="17" spans="1:4" ht="39" thickBot="1" x14ac:dyDescent="0.3">
      <c r="A17" s="22"/>
      <c r="B17" s="24">
        <v>3000711</v>
      </c>
      <c r="C17" s="24" t="s">
        <v>2048</v>
      </c>
      <c r="D17" s="28">
        <v>0.10940139582168536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133</v>
      </c>
      <c r="B1" s="47" t="s">
        <v>91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2046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259.88152799999995</v>
      </c>
      <c r="I6" s="12">
        <v>334.446662</v>
      </c>
      <c r="J6" s="12">
        <v>27.899728119999995</v>
      </c>
      <c r="K6" s="12">
        <v>0</v>
      </c>
      <c r="L6" s="12">
        <v>27.899728119999995</v>
      </c>
      <c r="M6" s="13">
        <v>0</v>
      </c>
      <c r="N6" s="14">
        <v>8.3420560854633355E-2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259.88152799999989</v>
      </c>
      <c r="I7" s="36">
        <f ca="1">SUM(I8:OFFSET(I6,MATCH("PROYECTOS",$A$8:$A$50,0),0))</f>
        <v>334.44666199999995</v>
      </c>
      <c r="J7" s="36">
        <f ca="1">SUM(J8:OFFSET(J6,MATCH("PROYECTOS",$A$8:$A$50,0),0))</f>
        <v>27.899728119999992</v>
      </c>
      <c r="K7" s="36">
        <f ca="1">SUM(K8:OFFSET(K6,MATCH("PROYECTOS",$A$8:$A$50,0),0))</f>
        <v>0</v>
      </c>
      <c r="L7" s="36">
        <f ca="1">SUM(L8:OFFSET(L6,MATCH("PROYECTOS",$A$8:$A$50,0),0))</f>
        <v>27.899728119999992</v>
      </c>
      <c r="M7" s="37">
        <f ca="1">IFERROR(K7/I7,0)</f>
        <v>0</v>
      </c>
      <c r="N7" s="38">
        <f ca="1">IFERROR(SUM(K7,L7)/I7,0)</f>
        <v>8.3420560854633369E-2</v>
      </c>
      <c r="O7" s="62"/>
      <c r="P7" s="36"/>
      <c r="Q7" s="38"/>
    </row>
    <row r="8" spans="1:17" ht="38.25" x14ac:dyDescent="0.25">
      <c r="A8" s="15"/>
      <c r="B8" s="17">
        <v>5005219</v>
      </c>
      <c r="C8" s="17" t="s">
        <v>2049</v>
      </c>
      <c r="D8" s="66">
        <v>3000710</v>
      </c>
      <c r="E8" s="17" t="s">
        <v>2047</v>
      </c>
      <c r="F8" s="67">
        <v>76</v>
      </c>
      <c r="G8" s="17" t="s">
        <v>2056</v>
      </c>
      <c r="H8" s="18">
        <v>196.96094899999994</v>
      </c>
      <c r="I8" s="19">
        <v>196.668578</v>
      </c>
      <c r="J8" s="19">
        <f t="shared" ref="J8:J14" si="0">SUM(K8,L8)</f>
        <v>23.529047249999998</v>
      </c>
      <c r="K8" s="19">
        <v>0</v>
      </c>
      <c r="L8" s="19">
        <v>23.529047249999998</v>
      </c>
      <c r="M8" s="20">
        <f t="shared" ref="M8:M15" si="1">IFERROR(K8/I8,0)</f>
        <v>0</v>
      </c>
      <c r="N8" s="21">
        <f t="shared" ref="N8:N15" si="2">IFERROR(SUM(K8,L8)/I8,0)</f>
        <v>0.11963806058535695</v>
      </c>
      <c r="O8" s="68">
        <v>20.109902269999999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5005220</v>
      </c>
      <c r="C9" s="17" t="s">
        <v>2050</v>
      </c>
      <c r="D9" s="66">
        <v>3000710</v>
      </c>
      <c r="E9" s="17" t="s">
        <v>2047</v>
      </c>
      <c r="F9" s="67">
        <v>194</v>
      </c>
      <c r="G9" s="17" t="s">
        <v>1089</v>
      </c>
      <c r="H9" s="18">
        <v>58.857356999999986</v>
      </c>
      <c r="I9" s="19">
        <v>58.892515999999993</v>
      </c>
      <c r="J9" s="19">
        <f t="shared" si="0"/>
        <v>3.6706134999999991</v>
      </c>
      <c r="K9" s="19">
        <v>0</v>
      </c>
      <c r="L9" s="19">
        <v>3.6706134999999991</v>
      </c>
      <c r="M9" s="20">
        <f t="shared" si="1"/>
        <v>0</v>
      </c>
      <c r="N9" s="21">
        <f t="shared" si="2"/>
        <v>6.2327333748145509E-2</v>
      </c>
      <c r="O9" s="68">
        <v>3.1067808500000003</v>
      </c>
      <c r="P9" s="19">
        <v>0</v>
      </c>
      <c r="Q9" s="21">
        <f t="shared" ref="Q9:Q14" si="3">IFERROR(P9/O9,0)</f>
        <v>0</v>
      </c>
    </row>
    <row r="10" spans="1:17" ht="25.5" x14ac:dyDescent="0.25">
      <c r="A10" s="15"/>
      <c r="B10" s="17">
        <v>5005221</v>
      </c>
      <c r="C10" s="17" t="s">
        <v>2051</v>
      </c>
      <c r="D10" s="66">
        <v>3000710</v>
      </c>
      <c r="E10" s="17" t="s">
        <v>2047</v>
      </c>
      <c r="F10" s="67">
        <v>117</v>
      </c>
      <c r="G10" s="17" t="s">
        <v>813</v>
      </c>
      <c r="H10" s="18">
        <v>2.2797999999999999E-2</v>
      </c>
      <c r="I10" s="19">
        <v>74.153666000000001</v>
      </c>
      <c r="J10" s="19">
        <f t="shared" si="0"/>
        <v>6.7799999999999999E-2</v>
      </c>
      <c r="K10" s="19">
        <v>0</v>
      </c>
      <c r="L10" s="19">
        <v>6.7799999999999999E-2</v>
      </c>
      <c r="M10" s="20">
        <f t="shared" si="1"/>
        <v>0</v>
      </c>
      <c r="N10" s="21">
        <f t="shared" si="2"/>
        <v>9.1431757399559985E-4</v>
      </c>
      <c r="O10" s="68">
        <v>0.67063203000000005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5005222</v>
      </c>
      <c r="C11" s="17" t="s">
        <v>2052</v>
      </c>
      <c r="D11" s="66">
        <v>3000711</v>
      </c>
      <c r="E11" s="17" t="s">
        <v>2048</v>
      </c>
      <c r="F11" s="67">
        <v>10</v>
      </c>
      <c r="G11" s="17" t="s">
        <v>1492</v>
      </c>
      <c r="H11" s="18">
        <v>1.0897630000000003</v>
      </c>
      <c r="I11" s="19">
        <v>1.2708590000000002</v>
      </c>
      <c r="J11" s="19">
        <f t="shared" si="0"/>
        <v>0.15334254999999999</v>
      </c>
      <c r="K11" s="19">
        <v>0</v>
      </c>
      <c r="L11" s="19">
        <v>0.15334254999999999</v>
      </c>
      <c r="M11" s="20">
        <f t="shared" si="1"/>
        <v>0</v>
      </c>
      <c r="N11" s="21">
        <f t="shared" si="2"/>
        <v>0.1206605532163678</v>
      </c>
      <c r="O11" s="68">
        <v>0.16950106000000001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5005223</v>
      </c>
      <c r="C12" s="17" t="s">
        <v>2053</v>
      </c>
      <c r="D12" s="66">
        <v>3000711</v>
      </c>
      <c r="E12" s="17" t="s">
        <v>2048</v>
      </c>
      <c r="F12" s="67">
        <v>10</v>
      </c>
      <c r="G12" s="17" t="s">
        <v>1492</v>
      </c>
      <c r="H12" s="18">
        <v>1.3119559999999997</v>
      </c>
      <c r="I12" s="19">
        <v>1.6216189999999997</v>
      </c>
      <c r="J12" s="19">
        <f t="shared" si="0"/>
        <v>0.14598670999999999</v>
      </c>
      <c r="K12" s="19">
        <v>0</v>
      </c>
      <c r="L12" s="19">
        <v>0.14598670999999999</v>
      </c>
      <c r="M12" s="20">
        <f t="shared" si="1"/>
        <v>0</v>
      </c>
      <c r="N12" s="21">
        <f t="shared" si="2"/>
        <v>9.0025283374208134E-2</v>
      </c>
      <c r="O12" s="68">
        <v>0.15480273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5005224</v>
      </c>
      <c r="C13" s="17" t="s">
        <v>2054</v>
      </c>
      <c r="D13" s="66">
        <v>3000711</v>
      </c>
      <c r="E13" s="17" t="s">
        <v>2048</v>
      </c>
      <c r="F13" s="67">
        <v>10</v>
      </c>
      <c r="G13" s="17" t="s">
        <v>1492</v>
      </c>
      <c r="H13" s="18">
        <v>0.86467100000000019</v>
      </c>
      <c r="I13" s="19">
        <v>0.77948099999999998</v>
      </c>
      <c r="J13" s="19">
        <f t="shared" si="0"/>
        <v>0.10238818</v>
      </c>
      <c r="K13" s="19">
        <v>0</v>
      </c>
      <c r="L13" s="19">
        <v>0.10238818</v>
      </c>
      <c r="M13" s="20">
        <f t="shared" si="1"/>
        <v>0</v>
      </c>
      <c r="N13" s="21">
        <f t="shared" si="2"/>
        <v>0.13135429856532743</v>
      </c>
      <c r="O13" s="68">
        <v>0.11405767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5005602</v>
      </c>
      <c r="C14" s="17" t="s">
        <v>2055</v>
      </c>
      <c r="D14" s="66">
        <v>3000710</v>
      </c>
      <c r="E14" s="17" t="s">
        <v>2047</v>
      </c>
      <c r="F14" s="67">
        <v>65</v>
      </c>
      <c r="G14" s="17" t="s">
        <v>960</v>
      </c>
      <c r="H14" s="18">
        <v>0.77403399999999978</v>
      </c>
      <c r="I14" s="19">
        <v>1.0599429999999999</v>
      </c>
      <c r="J14" s="19">
        <f t="shared" si="0"/>
        <v>0.23054993000000001</v>
      </c>
      <c r="K14" s="19">
        <v>0</v>
      </c>
      <c r="L14" s="19">
        <v>0.23054993000000001</v>
      </c>
      <c r="M14" s="20">
        <f t="shared" si="1"/>
        <v>0</v>
      </c>
      <c r="N14" s="21">
        <f t="shared" si="2"/>
        <v>0.21751163034238638</v>
      </c>
      <c r="O14" s="68">
        <v>0.23470768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0</v>
      </c>
      <c r="I15" s="43">
        <f t="shared" ref="I15:L15" ca="1" si="4">OFFSET(I15,-MATCH("PROYECTOS",$A$8:$A$50,0)-1,0)-(OFFSET(I15,-MATCH("PROYECTOS",$A$8:$A$50,0),0))</f>
        <v>0</v>
      </c>
      <c r="J15" s="43">
        <f t="shared" ca="1" si="4"/>
        <v>0</v>
      </c>
      <c r="K15" s="43">
        <f t="shared" ca="1" si="4"/>
        <v>0</v>
      </c>
      <c r="L15" s="43">
        <f t="shared" ca="1" si="4"/>
        <v>0</v>
      </c>
      <c r="M15" s="44">
        <f t="shared" ca="1" si="1"/>
        <v>0</v>
      </c>
      <c r="N15" s="45">
        <f t="shared" ca="1" si="2"/>
        <v>0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134</v>
      </c>
      <c r="B1" s="48" t="s">
        <v>92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2059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138.23973000000001</v>
      </c>
      <c r="E6" s="12">
        <v>139.84602999999998</v>
      </c>
      <c r="F6" s="12">
        <v>1.5358387899999999</v>
      </c>
      <c r="G6" s="12">
        <v>0</v>
      </c>
      <c r="H6" s="12">
        <v>1.5358387899999999</v>
      </c>
      <c r="I6" s="13">
        <v>0</v>
      </c>
      <c r="J6" s="14">
        <v>1.0982355308906518E-2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138.23973000000001</v>
      </c>
      <c r="E7" s="36">
        <f ca="1">SUM(E8:OFFSET(E6,MATCH("GOBIERNOS REGIONALES",$A$8:$A$50,0),0))</f>
        <v>139.77602999999999</v>
      </c>
      <c r="F7" s="36">
        <f ca="1">SUM(F8:OFFSET(F6,MATCH("GOBIERNOS REGIONALES",$A$8:$A$50,0),0))</f>
        <v>1.5358387899999999</v>
      </c>
      <c r="G7" s="36">
        <f ca="1">SUM(G8:OFFSET(G6,MATCH("GOBIERNOS REGIONALES",$A$8:$A$50,0),0))</f>
        <v>0</v>
      </c>
      <c r="H7" s="36">
        <f ca="1">SUM(H8:OFFSET(H6,MATCH("GOBIERNOS REGIONALES",$A$8:$A$50,0),0))</f>
        <v>1.5358387899999999</v>
      </c>
      <c r="I7" s="37">
        <f ca="1">IFERROR(G7/E7,0)</f>
        <v>0</v>
      </c>
      <c r="J7" s="38">
        <f ca="1">IFERROR(SUM(G7,H7)/E7,0)</f>
        <v>1.0987855285344704E-2</v>
      </c>
      <c r="K7" s="4"/>
    </row>
    <row r="8" spans="1:11" ht="25.5" x14ac:dyDescent="0.25">
      <c r="A8" s="15"/>
      <c r="B8" s="16">
        <v>55</v>
      </c>
      <c r="C8" s="17" t="s">
        <v>133</v>
      </c>
      <c r="D8" s="18">
        <v>138.23973000000001</v>
      </c>
      <c r="E8" s="19">
        <v>139.77602999999999</v>
      </c>
      <c r="F8" s="19">
        <f t="shared" ref="F8:F11" si="0">SUM(G8,H8)</f>
        <v>1.5358387899999999</v>
      </c>
      <c r="G8" s="19">
        <v>0</v>
      </c>
      <c r="H8" s="19">
        <v>1.5358387899999999</v>
      </c>
      <c r="I8" s="20">
        <f t="shared" ref="I8:I11" si="1">IFERROR(G8/E8,0)</f>
        <v>0</v>
      </c>
      <c r="J8" s="21">
        <f t="shared" ref="J8:J11" si="2">IFERROR(SUM(G8,H8)/E8,0)</f>
        <v>1.0987855285344704E-2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7.0000000000000007E-2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ht="15.75" thickBot="1" x14ac:dyDescent="0.3">
      <c r="A10" s="22"/>
      <c r="B10" s="23">
        <v>462</v>
      </c>
      <c r="C10" s="24" t="s">
        <v>234</v>
      </c>
      <c r="D10" s="25">
        <v>0</v>
      </c>
      <c r="E10" s="26">
        <v>7.0000000000000007E-2</v>
      </c>
      <c r="F10" s="26">
        <f t="shared" si="0"/>
        <v>0</v>
      </c>
      <c r="G10" s="26">
        <v>0</v>
      </c>
      <c r="H10" s="26">
        <v>0</v>
      </c>
      <c r="I10" s="27">
        <f t="shared" si="1"/>
        <v>0</v>
      </c>
      <c r="J10" s="28">
        <f t="shared" si="2"/>
        <v>0</v>
      </c>
      <c r="K10" s="4"/>
    </row>
    <row r="11" spans="1:11" x14ac:dyDescent="0.25">
      <c r="A11" t="s">
        <v>238</v>
      </c>
      <c r="D11" s="5"/>
      <c r="E11" s="5"/>
      <c r="F11" s="5">
        <f t="shared" si="0"/>
        <v>0</v>
      </c>
      <c r="G11" s="5"/>
      <c r="H11" s="5"/>
      <c r="I11" s="4">
        <f t="shared" si="1"/>
        <v>0</v>
      </c>
      <c r="J11" s="4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134</v>
      </c>
      <c r="B1" s="49" t="s">
        <v>92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2060</v>
      </c>
      <c r="L2" s="70" t="s">
        <v>2074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138.23973000000001</v>
      </c>
      <c r="E6" s="12">
        <f ca="1">SUM(E7:OFFSET(E7,50,0))</f>
        <v>139.84602999999998</v>
      </c>
      <c r="F6" s="12">
        <f ca="1">SUM(F7:OFFSET(F7,50,0))</f>
        <v>1.5358387899999999</v>
      </c>
      <c r="G6" s="12">
        <f ca="1">SUM(G7:OFFSET(G7,50,0))</f>
        <v>0</v>
      </c>
      <c r="H6" s="12">
        <f ca="1">SUM(H7:OFFSET(H7,50,0))</f>
        <v>1.5358387899999999</v>
      </c>
      <c r="I6" s="13">
        <f ca="1">IFERROR(G6/E6,0)</f>
        <v>0</v>
      </c>
      <c r="J6" s="14">
        <f ca="1">IFERROR(SUM(G6,H6)/E6,0)</f>
        <v>1.0982355308906518E-2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138.23973000000001</v>
      </c>
      <c r="E7" s="19">
        <v>139.77602999999999</v>
      </c>
      <c r="F7" s="19">
        <f t="shared" ref="F7:F8" si="0">SUM(G7,H7)</f>
        <v>1.5358387899999999</v>
      </c>
      <c r="G7" s="19">
        <v>0</v>
      </c>
      <c r="H7" s="19">
        <v>1.5358387899999999</v>
      </c>
      <c r="I7" s="20">
        <f t="shared" ref="I7:I8" si="1">IFERROR(G7/E7,0)</f>
        <v>0</v>
      </c>
      <c r="J7" s="21">
        <f t="shared" ref="J7:J8" si="2">IFERROR(SUM(G7,H7)/E7,0)</f>
        <v>1.0987855285344704E-2</v>
      </c>
      <c r="K7" s="4"/>
      <c r="L7" t="s">
        <v>269</v>
      </c>
      <c r="M7" s="5">
        <v>1.5358387899999999</v>
      </c>
      <c r="N7" s="69">
        <v>1.0987855285344704E-2</v>
      </c>
    </row>
    <row r="8" spans="1:14" ht="15.75" thickBot="1" x14ac:dyDescent="0.3">
      <c r="A8" s="22"/>
      <c r="B8" s="54">
        <v>25</v>
      </c>
      <c r="C8" s="24" t="s">
        <v>279</v>
      </c>
      <c r="D8" s="25">
        <v>0</v>
      </c>
      <c r="E8" s="26">
        <v>7.0000000000000007E-2</v>
      </c>
      <c r="F8" s="26">
        <f t="shared" si="0"/>
        <v>0</v>
      </c>
      <c r="G8" s="26">
        <v>0</v>
      </c>
      <c r="H8" s="26">
        <v>0</v>
      </c>
      <c r="I8" s="27">
        <f t="shared" si="1"/>
        <v>0</v>
      </c>
      <c r="J8" s="28">
        <f t="shared" si="2"/>
        <v>0</v>
      </c>
      <c r="K8" s="4"/>
      <c r="L8" t="s">
        <v>279</v>
      </c>
      <c r="M8" s="5">
        <v>0</v>
      </c>
      <c r="N8" s="69">
        <v>0</v>
      </c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D12" sqref="D1:D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8" width="0" hidden="1" customWidth="1"/>
  </cols>
  <sheetData>
    <row r="1" spans="1:11" ht="15.75" x14ac:dyDescent="0.25">
      <c r="A1" s="48">
        <v>134</v>
      </c>
      <c r="B1" s="47" t="s">
        <v>92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2061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138.23973000000001</v>
      </c>
      <c r="E6" s="12">
        <v>139.84602999999998</v>
      </c>
      <c r="F6" s="12">
        <v>1.5358387899999999</v>
      </c>
      <c r="G6" s="12">
        <v>0</v>
      </c>
      <c r="H6" s="12">
        <v>1.5358387899999999</v>
      </c>
      <c r="I6" s="13">
        <v>0</v>
      </c>
      <c r="J6" s="14">
        <v>1.0982355308906518E-2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138.23973000000001</v>
      </c>
      <c r="E7" s="36">
        <f ca="1">SUM(E8:OFFSET(E6,MATCH("PROYECTOS",$A$8:$A$50,0),0))</f>
        <v>139.84602999999998</v>
      </c>
      <c r="F7" s="36">
        <f ca="1">SUM(F8:OFFSET(F6,MATCH("PROYECTOS",$A$8:$A$50,0),0))</f>
        <v>1.5358387900000001</v>
      </c>
      <c r="G7" s="36">
        <f ca="1">SUM(G8:OFFSET(G6,MATCH("PROYECTOS",$A$8:$A$50,0),0))</f>
        <v>0</v>
      </c>
      <c r="H7" s="36">
        <f ca="1">SUM(H8:OFFSET(H6,MATCH("PROYECTOS",$A$8:$A$50,0),0))</f>
        <v>1.5358387900000001</v>
      </c>
      <c r="I7" s="37">
        <f ca="1">IFERROR(G7/E7,0)</f>
        <v>0</v>
      </c>
      <c r="J7" s="38">
        <f ca="1">IFERROR(SUM(G7,H7)/E7,0)</f>
        <v>1.0982355308906519E-2</v>
      </c>
      <c r="K7" s="4"/>
    </row>
    <row r="8" spans="1:11" ht="51" x14ac:dyDescent="0.25">
      <c r="A8" s="15"/>
      <c r="B8" s="17">
        <v>3000714</v>
      </c>
      <c r="C8" s="17" t="s">
        <v>2063</v>
      </c>
      <c r="D8" s="18">
        <v>122.76764700000001</v>
      </c>
      <c r="E8" s="19">
        <v>123.131047</v>
      </c>
      <c r="F8" s="19">
        <f t="shared" ref="F8:F10" si="0">SUM(G8,H8)</f>
        <v>1.1841157</v>
      </c>
      <c r="G8" s="19">
        <v>0</v>
      </c>
      <c r="H8" s="19">
        <v>1.1841157</v>
      </c>
      <c r="I8" s="20">
        <f t="shared" ref="I8:I11" si="1">IFERROR(G8/E8,0)</f>
        <v>0</v>
      </c>
      <c r="J8" s="21">
        <f t="shared" ref="J8:J11" si="2">IFERROR(SUM(G8,H8)/E8,0)</f>
        <v>9.6167110477018841E-3</v>
      </c>
      <c r="K8" s="4"/>
    </row>
    <row r="9" spans="1:11" ht="51" x14ac:dyDescent="0.25">
      <c r="A9" s="15"/>
      <c r="B9" s="17">
        <v>3000715</v>
      </c>
      <c r="C9" s="17" t="s">
        <v>2064</v>
      </c>
      <c r="D9" s="18">
        <v>6.6719569999999999</v>
      </c>
      <c r="E9" s="19">
        <v>6.7421569999999997</v>
      </c>
      <c r="F9" s="19">
        <f t="shared" si="0"/>
        <v>0.20144917999999998</v>
      </c>
      <c r="G9" s="19">
        <v>0</v>
      </c>
      <c r="H9" s="19">
        <v>0.20144917999999998</v>
      </c>
      <c r="I9" s="20">
        <f t="shared" si="1"/>
        <v>0</v>
      </c>
      <c r="J9" s="21">
        <f t="shared" si="2"/>
        <v>2.9879040194406625E-2</v>
      </c>
      <c r="K9" s="4"/>
    </row>
    <row r="10" spans="1:11" ht="51" x14ac:dyDescent="0.25">
      <c r="A10" s="15"/>
      <c r="B10" s="17">
        <v>3000716</v>
      </c>
      <c r="C10" s="17" t="s">
        <v>2065</v>
      </c>
      <c r="D10" s="18">
        <v>8.8001259999999988</v>
      </c>
      <c r="E10" s="19">
        <v>9.9728260000000013</v>
      </c>
      <c r="F10" s="19">
        <f t="shared" si="0"/>
        <v>0.15027391000000001</v>
      </c>
      <c r="G10" s="19">
        <v>0</v>
      </c>
      <c r="H10" s="19">
        <v>0.15027391000000001</v>
      </c>
      <c r="I10" s="20">
        <f t="shared" si="1"/>
        <v>0</v>
      </c>
      <c r="J10" s="21">
        <f t="shared" si="2"/>
        <v>1.5068337700868338E-2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2075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51" x14ac:dyDescent="0.25">
      <c r="A17" s="15"/>
      <c r="B17" s="17">
        <v>3000714</v>
      </c>
      <c r="C17" s="17" t="s">
        <v>2063</v>
      </c>
      <c r="D17" s="21">
        <v>9.6167110477018841E-3</v>
      </c>
    </row>
    <row r="18" spans="1:4" ht="51" x14ac:dyDescent="0.25">
      <c r="A18" s="15"/>
      <c r="B18" s="17">
        <v>3000715</v>
      </c>
      <c r="C18" s="17" t="s">
        <v>2064</v>
      </c>
      <c r="D18" s="21">
        <v>2.9879040194406625E-2</v>
      </c>
    </row>
    <row r="19" spans="1:4" ht="51.75" thickBot="1" x14ac:dyDescent="0.3">
      <c r="A19" s="22"/>
      <c r="B19" s="24">
        <v>3000716</v>
      </c>
      <c r="C19" s="24" t="s">
        <v>2065</v>
      </c>
      <c r="D19" s="28">
        <v>1.5068337700868338E-2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134</v>
      </c>
      <c r="B1" s="47" t="s">
        <v>92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2062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138.23973000000001</v>
      </c>
      <c r="I6" s="12">
        <v>139.84602999999998</v>
      </c>
      <c r="J6" s="12">
        <v>1.5358387899999999</v>
      </c>
      <c r="K6" s="12">
        <v>0</v>
      </c>
      <c r="L6" s="12">
        <v>1.5358387899999999</v>
      </c>
      <c r="M6" s="13">
        <v>0</v>
      </c>
      <c r="N6" s="14">
        <v>1.0982355308906518E-2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138.23973000000001</v>
      </c>
      <c r="I7" s="36">
        <f ca="1">SUM(I8:OFFSET(I6,MATCH("PROYECTOS",$A$8:$A$50,0),0))</f>
        <v>139.84602999999998</v>
      </c>
      <c r="J7" s="36">
        <f ca="1">SUM(J8:OFFSET(J6,MATCH("PROYECTOS",$A$8:$A$50,0),0))</f>
        <v>1.5358387899999999</v>
      </c>
      <c r="K7" s="36">
        <f ca="1">SUM(K8:OFFSET(K6,MATCH("PROYECTOS",$A$8:$A$50,0),0))</f>
        <v>0</v>
      </c>
      <c r="L7" s="36">
        <f ca="1">SUM(L8:OFFSET(L6,MATCH("PROYECTOS",$A$8:$A$50,0),0))</f>
        <v>1.5358387899999999</v>
      </c>
      <c r="M7" s="37">
        <f ca="1">IFERROR(K7/I7,0)</f>
        <v>0</v>
      </c>
      <c r="N7" s="38">
        <f ca="1">IFERROR(SUM(K7,L7)/I7,0)</f>
        <v>1.0982355308906518E-2</v>
      </c>
      <c r="O7" s="62"/>
      <c r="P7" s="36"/>
      <c r="Q7" s="38"/>
    </row>
    <row r="8" spans="1:17" ht="51" x14ac:dyDescent="0.25">
      <c r="A8" s="15"/>
      <c r="B8" s="17">
        <v>5005235</v>
      </c>
      <c r="C8" s="17" t="s">
        <v>2066</v>
      </c>
      <c r="D8" s="66">
        <v>3000714</v>
      </c>
      <c r="E8" s="17" t="s">
        <v>2063</v>
      </c>
      <c r="F8" s="67">
        <v>533</v>
      </c>
      <c r="G8" s="17" t="s">
        <v>895</v>
      </c>
      <c r="H8" s="18">
        <v>99.504573000000008</v>
      </c>
      <c r="I8" s="19">
        <v>100.010373</v>
      </c>
      <c r="J8" s="19">
        <f t="shared" ref="J8:J14" si="0">SUM(K8,L8)</f>
        <v>1.0732104899999999</v>
      </c>
      <c r="K8" s="19">
        <v>0</v>
      </c>
      <c r="L8" s="19">
        <v>1.0732104899999999</v>
      </c>
      <c r="M8" s="20">
        <f t="shared" ref="M8:M15" si="1">IFERROR(K8/I8,0)</f>
        <v>0</v>
      </c>
      <c r="N8" s="21">
        <f t="shared" ref="N8:N15" si="2">IFERROR(SUM(K8,L8)/I8,0)</f>
        <v>1.0730991774223259E-2</v>
      </c>
      <c r="O8" s="68">
        <v>6.3846764600000014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5005236</v>
      </c>
      <c r="C9" s="17" t="s">
        <v>2067</v>
      </c>
      <c r="D9" s="66">
        <v>3000714</v>
      </c>
      <c r="E9" s="17" t="s">
        <v>2063</v>
      </c>
      <c r="F9" s="67">
        <v>46</v>
      </c>
      <c r="G9" s="17" t="s">
        <v>768</v>
      </c>
      <c r="H9" s="18">
        <v>23.263074000000003</v>
      </c>
      <c r="I9" s="19">
        <v>23.120674000000001</v>
      </c>
      <c r="J9" s="19">
        <f t="shared" si="0"/>
        <v>0.11090521</v>
      </c>
      <c r="K9" s="19">
        <v>0</v>
      </c>
      <c r="L9" s="19">
        <v>0.11090521</v>
      </c>
      <c r="M9" s="20">
        <f t="shared" si="1"/>
        <v>0</v>
      </c>
      <c r="N9" s="21">
        <f t="shared" si="2"/>
        <v>4.7967983113295053E-3</v>
      </c>
      <c r="O9" s="68">
        <v>0.14045304</v>
      </c>
      <c r="P9" s="19">
        <v>0</v>
      </c>
      <c r="Q9" s="21">
        <f t="shared" ref="Q9:Q14" si="3">IFERROR(P9/O9,0)</f>
        <v>0</v>
      </c>
    </row>
    <row r="10" spans="1:17" ht="51" x14ac:dyDescent="0.25">
      <c r="A10" s="15"/>
      <c r="B10" s="17">
        <v>5005237</v>
      </c>
      <c r="C10" s="17" t="s">
        <v>2068</v>
      </c>
      <c r="D10" s="66">
        <v>3000715</v>
      </c>
      <c r="E10" s="17" t="s">
        <v>2064</v>
      </c>
      <c r="F10" s="67">
        <v>117</v>
      </c>
      <c r="G10" s="17" t="s">
        <v>813</v>
      </c>
      <c r="H10" s="18">
        <v>5.0975169999999999</v>
      </c>
      <c r="I10" s="19">
        <v>5.0977169999999994</v>
      </c>
      <c r="J10" s="19">
        <f t="shared" si="0"/>
        <v>0.16766948999999998</v>
      </c>
      <c r="K10" s="19">
        <v>0</v>
      </c>
      <c r="L10" s="19">
        <v>0.16766948999999998</v>
      </c>
      <c r="M10" s="20">
        <f t="shared" si="1"/>
        <v>0</v>
      </c>
      <c r="N10" s="21">
        <f t="shared" si="2"/>
        <v>3.289109418981085E-2</v>
      </c>
      <c r="O10" s="68">
        <v>0.18667924999999999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5005238</v>
      </c>
      <c r="C11" s="17" t="s">
        <v>2069</v>
      </c>
      <c r="D11" s="66">
        <v>3000715</v>
      </c>
      <c r="E11" s="17" t="s">
        <v>2064</v>
      </c>
      <c r="F11" s="67">
        <v>535</v>
      </c>
      <c r="G11" s="17" t="s">
        <v>764</v>
      </c>
      <c r="H11" s="18">
        <v>1.5744399999999998</v>
      </c>
      <c r="I11" s="19">
        <v>1.6444400000000001</v>
      </c>
      <c r="J11" s="19">
        <f t="shared" si="0"/>
        <v>3.3779690000000001E-2</v>
      </c>
      <c r="K11" s="19">
        <v>0</v>
      </c>
      <c r="L11" s="19">
        <v>3.3779690000000001E-2</v>
      </c>
      <c r="M11" s="20">
        <f t="shared" si="1"/>
        <v>0</v>
      </c>
      <c r="N11" s="21">
        <f t="shared" si="2"/>
        <v>2.0541758896645664E-2</v>
      </c>
      <c r="O11" s="68">
        <v>2.5582510000000003E-2</v>
      </c>
      <c r="P11" s="19">
        <v>1</v>
      </c>
      <c r="Q11" s="21">
        <f t="shared" si="3"/>
        <v>39.089205867602509</v>
      </c>
    </row>
    <row r="12" spans="1:17" ht="51" x14ac:dyDescent="0.25">
      <c r="A12" s="15"/>
      <c r="B12" s="17">
        <v>5005239</v>
      </c>
      <c r="C12" s="17" t="s">
        <v>2070</v>
      </c>
      <c r="D12" s="66">
        <v>3000716</v>
      </c>
      <c r="E12" s="17" t="s">
        <v>2065</v>
      </c>
      <c r="F12" s="67">
        <v>117</v>
      </c>
      <c r="G12" s="17" t="s">
        <v>813</v>
      </c>
      <c r="H12" s="18">
        <v>4.4895919999999991</v>
      </c>
      <c r="I12" s="19">
        <v>6.2188950000000007</v>
      </c>
      <c r="J12" s="19">
        <f t="shared" si="0"/>
        <v>0.14676724000000002</v>
      </c>
      <c r="K12" s="19">
        <v>0</v>
      </c>
      <c r="L12" s="19">
        <v>0.14676724000000002</v>
      </c>
      <c r="M12" s="20">
        <f t="shared" si="1"/>
        <v>0</v>
      </c>
      <c r="N12" s="21">
        <f t="shared" si="2"/>
        <v>2.36002119347569E-2</v>
      </c>
      <c r="O12" s="68">
        <v>0.20292543000000002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5005240</v>
      </c>
      <c r="C13" s="17" t="s">
        <v>2071</v>
      </c>
      <c r="D13" s="66">
        <v>3000716</v>
      </c>
      <c r="E13" s="17" t="s">
        <v>2065</v>
      </c>
      <c r="F13" s="67">
        <v>6</v>
      </c>
      <c r="G13" s="17" t="s">
        <v>635</v>
      </c>
      <c r="H13" s="18">
        <v>3.584438</v>
      </c>
      <c r="I13" s="19">
        <v>2.3328729999999998</v>
      </c>
      <c r="J13" s="19">
        <f t="shared" si="0"/>
        <v>3.5066699999999999E-3</v>
      </c>
      <c r="K13" s="19">
        <v>0</v>
      </c>
      <c r="L13" s="19">
        <v>3.5066699999999999E-3</v>
      </c>
      <c r="M13" s="20">
        <f t="shared" si="1"/>
        <v>0</v>
      </c>
      <c r="N13" s="21">
        <f t="shared" si="2"/>
        <v>1.5031551224605885E-3</v>
      </c>
      <c r="O13" s="68">
        <v>4.3158349999999998E-2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5005241</v>
      </c>
      <c r="C14" s="17" t="s">
        <v>2072</v>
      </c>
      <c r="D14" s="66">
        <v>3000716</v>
      </c>
      <c r="E14" s="17" t="s">
        <v>2065</v>
      </c>
      <c r="F14" s="67">
        <v>166</v>
      </c>
      <c r="G14" s="17" t="s">
        <v>2073</v>
      </c>
      <c r="H14" s="18">
        <v>0.72609600000000007</v>
      </c>
      <c r="I14" s="19">
        <v>1.4210579999999999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4.3396409999999996E-2</v>
      </c>
      <c r="P14" s="19">
        <v>0</v>
      </c>
      <c r="Q14" s="21">
        <f t="shared" si="3"/>
        <v>0</v>
      </c>
    </row>
    <row r="15" spans="1:17" ht="15.75" thickBot="1" x14ac:dyDescent="0.3">
      <c r="A15" s="39" t="s">
        <v>299</v>
      </c>
      <c r="B15" s="41"/>
      <c r="C15" s="41"/>
      <c r="D15" s="63"/>
      <c r="E15" s="41"/>
      <c r="F15" s="64"/>
      <c r="G15" s="41"/>
      <c r="H15" s="42">
        <f ca="1">OFFSET(H15,-MATCH("PROYECTOS",$A$8:$A$50,0)-1,0)-(OFFSET(H15,-MATCH("PROYECTOS",$A$8:$A$50,0),0))</f>
        <v>0</v>
      </c>
      <c r="I15" s="43">
        <f t="shared" ref="I15:L15" ca="1" si="4">OFFSET(I15,-MATCH("PROYECTOS",$A$8:$A$50,0)-1,0)-(OFFSET(I15,-MATCH("PROYECTOS",$A$8:$A$50,0),0))</f>
        <v>0</v>
      </c>
      <c r="J15" s="43">
        <f t="shared" ca="1" si="4"/>
        <v>0</v>
      </c>
      <c r="K15" s="43">
        <f t="shared" ca="1" si="4"/>
        <v>0</v>
      </c>
      <c r="L15" s="43">
        <f t="shared" ca="1" si="4"/>
        <v>0</v>
      </c>
      <c r="M15" s="44">
        <f t="shared" ca="1" si="1"/>
        <v>0</v>
      </c>
      <c r="N15" s="45">
        <f t="shared" ca="1" si="2"/>
        <v>0</v>
      </c>
      <c r="O15" s="65"/>
      <c r="P15" s="43"/>
      <c r="Q1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135</v>
      </c>
      <c r="B1" s="48" t="s">
        <v>93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2076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5207.2532589999973</v>
      </c>
      <c r="E6" s="12">
        <v>5209.1248409999998</v>
      </c>
      <c r="F6" s="12">
        <v>313.52616328000016</v>
      </c>
      <c r="G6" s="12">
        <v>0</v>
      </c>
      <c r="H6" s="12">
        <v>313.52616328000016</v>
      </c>
      <c r="I6" s="13">
        <v>0</v>
      </c>
      <c r="J6" s="14">
        <v>6.0187876629927785E-2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5207.2532590000019</v>
      </c>
      <c r="E7" s="36">
        <f ca="1">SUM(E8:OFFSET(E6,MATCH("GOBIERNOS REGIONALES",$A$8:$A$50,0),0))</f>
        <v>5209.1248410000062</v>
      </c>
      <c r="F7" s="36">
        <f ca="1">SUM(F8:OFFSET(F6,MATCH("GOBIERNOS REGIONALES",$A$8:$A$50,0),0))</f>
        <v>313.52616327999999</v>
      </c>
      <c r="G7" s="36">
        <f ca="1">SUM(G8:OFFSET(G6,MATCH("GOBIERNOS REGIONALES",$A$8:$A$50,0),0))</f>
        <v>0</v>
      </c>
      <c r="H7" s="36">
        <f ca="1">SUM(H8:OFFSET(H6,MATCH("GOBIERNOS REGIONALES",$A$8:$A$50,0),0))</f>
        <v>313.52616327999999</v>
      </c>
      <c r="I7" s="37">
        <f ca="1">IFERROR(G7/E7,0)</f>
        <v>0</v>
      </c>
      <c r="J7" s="38">
        <f ca="1">IFERROR(SUM(G7,H7)/E7,0)</f>
        <v>6.0187876629927674E-2</v>
      </c>
      <c r="K7" s="4"/>
    </row>
    <row r="8" spans="1:11" x14ac:dyDescent="0.25">
      <c r="A8" s="15"/>
      <c r="B8" s="16">
        <v>26</v>
      </c>
      <c r="C8" s="17" t="s">
        <v>121</v>
      </c>
      <c r="D8" s="18">
        <v>5207.2532590000019</v>
      </c>
      <c r="E8" s="19">
        <v>5209.1248410000062</v>
      </c>
      <c r="F8" s="19">
        <f t="shared" ref="F8:F10" si="0">SUM(G8,H8)</f>
        <v>313.52616327999999</v>
      </c>
      <c r="G8" s="19">
        <v>0</v>
      </c>
      <c r="H8" s="19">
        <v>313.52616327999999</v>
      </c>
      <c r="I8" s="20">
        <f t="shared" ref="I8:I10" si="1">IFERROR(G8/E8,0)</f>
        <v>0</v>
      </c>
      <c r="J8" s="21">
        <f t="shared" ref="J8:J10" si="2">IFERROR(SUM(G8,H8)/E8,0)</f>
        <v>6.0187876629927674E-2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135</v>
      </c>
      <c r="B1" s="49" t="s">
        <v>93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2077</v>
      </c>
      <c r="L2" s="70" t="s">
        <v>2109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5207.2532589999973</v>
      </c>
      <c r="E6" s="12">
        <f ca="1">SUM(E7:OFFSET(E7,50,0))</f>
        <v>5209.1248409999998</v>
      </c>
      <c r="F6" s="12">
        <f ca="1">SUM(F7:OFFSET(F7,50,0))</f>
        <v>313.52616328000016</v>
      </c>
      <c r="G6" s="12">
        <f ca="1">SUM(G7:OFFSET(G7,50,0))</f>
        <v>0</v>
      </c>
      <c r="H6" s="12">
        <f ca="1">SUM(H7:OFFSET(H7,50,0))</f>
        <v>313.52616328000016</v>
      </c>
      <c r="I6" s="13">
        <f ca="1">IFERROR(G6/E6,0)</f>
        <v>0</v>
      </c>
      <c r="J6" s="14">
        <f ca="1">IFERROR(SUM(G6,H6)/E6,0)</f>
        <v>6.0187876629927785E-2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13.852850999999999</v>
      </c>
      <c r="E7" s="19">
        <v>24.662949000000001</v>
      </c>
      <c r="F7" s="19">
        <f t="shared" ref="F7:F32" si="0">SUM(G7,H7)</f>
        <v>2.1036658400000001</v>
      </c>
      <c r="G7" s="19">
        <v>0</v>
      </c>
      <c r="H7" s="19">
        <v>2.1036658400000001</v>
      </c>
      <c r="I7" s="20">
        <f t="shared" ref="I7:I32" si="1">IFERROR(G7/E7,0)</f>
        <v>0</v>
      </c>
      <c r="J7" s="21">
        <f t="shared" ref="J7:J32" si="2">IFERROR(SUM(G7,H7)/E7,0)</f>
        <v>8.5296605851960361E-2</v>
      </c>
      <c r="K7" s="4"/>
      <c r="L7" t="s">
        <v>465</v>
      </c>
      <c r="M7" s="5">
        <v>6.5748510099999988</v>
      </c>
      <c r="N7" s="69">
        <v>0.24637187220073511</v>
      </c>
    </row>
    <row r="8" spans="1:14" x14ac:dyDescent="0.25">
      <c r="A8" s="15"/>
      <c r="B8" s="53">
        <v>2</v>
      </c>
      <c r="C8" s="17" t="s">
        <v>256</v>
      </c>
      <c r="D8" s="18">
        <v>3.2471199999999998</v>
      </c>
      <c r="E8" s="19">
        <v>4.2574059999999996</v>
      </c>
      <c r="F8" s="19">
        <f t="shared" si="0"/>
        <v>0.39226598000000007</v>
      </c>
      <c r="G8" s="19">
        <v>0</v>
      </c>
      <c r="H8" s="19">
        <v>0.39226598000000007</v>
      </c>
      <c r="I8" s="20">
        <f t="shared" si="1"/>
        <v>0</v>
      </c>
      <c r="J8" s="21">
        <f t="shared" si="2"/>
        <v>9.2137320236782699E-2</v>
      </c>
      <c r="K8" s="4"/>
      <c r="L8" t="s">
        <v>260</v>
      </c>
      <c r="M8" s="5">
        <v>0.55246738000000006</v>
      </c>
      <c r="N8" s="69">
        <v>0.10839450316187289</v>
      </c>
    </row>
    <row r="9" spans="1:14" x14ac:dyDescent="0.25">
      <c r="A9" s="15"/>
      <c r="B9" s="53">
        <v>3</v>
      </c>
      <c r="C9" s="17" t="s">
        <v>257</v>
      </c>
      <c r="D9" s="18">
        <v>3.4838170000000002</v>
      </c>
      <c r="E9" s="19">
        <v>4.7992170000000005</v>
      </c>
      <c r="F9" s="19">
        <f t="shared" si="0"/>
        <v>0.43894444999999999</v>
      </c>
      <c r="G9" s="19">
        <v>0</v>
      </c>
      <c r="H9" s="19">
        <v>0.43894444999999999</v>
      </c>
      <c r="I9" s="20">
        <f t="shared" si="1"/>
        <v>0</v>
      </c>
      <c r="J9" s="21">
        <f t="shared" si="2"/>
        <v>9.1461680103233495E-2</v>
      </c>
      <c r="K9" s="4"/>
      <c r="L9" t="s">
        <v>264</v>
      </c>
      <c r="M9" s="5">
        <v>0.66670967000000003</v>
      </c>
      <c r="N9" s="69">
        <v>9.6249065060796862E-2</v>
      </c>
    </row>
    <row r="10" spans="1:14" x14ac:dyDescent="0.25">
      <c r="A10" s="15"/>
      <c r="B10" s="53">
        <v>4</v>
      </c>
      <c r="C10" s="17" t="s">
        <v>258</v>
      </c>
      <c r="D10" s="18">
        <v>87.530086999999995</v>
      </c>
      <c r="E10" s="19">
        <v>123.68773600000002</v>
      </c>
      <c r="F10" s="19">
        <f t="shared" si="0"/>
        <v>9.8658674499999996</v>
      </c>
      <c r="G10" s="19">
        <v>0</v>
      </c>
      <c r="H10" s="19">
        <v>9.8658674499999996</v>
      </c>
      <c r="I10" s="20">
        <f t="shared" si="1"/>
        <v>0</v>
      </c>
      <c r="J10" s="21">
        <f t="shared" si="2"/>
        <v>7.9764314305178954E-2</v>
      </c>
      <c r="K10" s="4"/>
      <c r="L10" t="s">
        <v>256</v>
      </c>
      <c r="M10" s="5">
        <v>0.39226598000000007</v>
      </c>
      <c r="N10" s="69">
        <v>9.2137320236782699E-2</v>
      </c>
    </row>
    <row r="11" spans="1:14" x14ac:dyDescent="0.25">
      <c r="A11" s="15"/>
      <c r="B11" s="53">
        <v>5</v>
      </c>
      <c r="C11" s="17" t="s">
        <v>259</v>
      </c>
      <c r="D11" s="18">
        <v>10.507137000000002</v>
      </c>
      <c r="E11" s="19">
        <v>73.218222999999981</v>
      </c>
      <c r="F11" s="19">
        <f t="shared" si="0"/>
        <v>3.1233051700000001</v>
      </c>
      <c r="G11" s="19">
        <v>0</v>
      </c>
      <c r="H11" s="19">
        <v>3.1233051700000001</v>
      </c>
      <c r="I11" s="20">
        <f t="shared" si="1"/>
        <v>0</v>
      </c>
      <c r="J11" s="21">
        <f t="shared" si="2"/>
        <v>4.2657483916264956E-2</v>
      </c>
      <c r="K11" s="4"/>
      <c r="L11" t="s">
        <v>257</v>
      </c>
      <c r="M11" s="5">
        <v>0.43894444999999999</v>
      </c>
      <c r="N11" s="69">
        <v>9.1461680103233495E-2</v>
      </c>
    </row>
    <row r="12" spans="1:14" x14ac:dyDescent="0.25">
      <c r="A12" s="15"/>
      <c r="B12" s="53">
        <v>6</v>
      </c>
      <c r="C12" s="17" t="s">
        <v>260</v>
      </c>
      <c r="D12" s="18">
        <v>4.2942209999999994</v>
      </c>
      <c r="E12" s="19">
        <v>5.0968209999999994</v>
      </c>
      <c r="F12" s="19">
        <f t="shared" si="0"/>
        <v>0.55246738000000006</v>
      </c>
      <c r="G12" s="19">
        <v>0</v>
      </c>
      <c r="H12" s="19">
        <v>0.55246738000000006</v>
      </c>
      <c r="I12" s="20">
        <f t="shared" si="1"/>
        <v>0</v>
      </c>
      <c r="J12" s="21">
        <f t="shared" si="2"/>
        <v>0.10839450316187289</v>
      </c>
      <c r="K12" s="4"/>
      <c r="L12" t="s">
        <v>262</v>
      </c>
      <c r="M12" s="5">
        <v>9.6638084400000004</v>
      </c>
      <c r="N12" s="69">
        <v>9.0721359788434056E-2</v>
      </c>
    </row>
    <row r="13" spans="1:14" x14ac:dyDescent="0.25">
      <c r="A13" s="15"/>
      <c r="B13" s="53">
        <v>7</v>
      </c>
      <c r="C13" s="17" t="s">
        <v>261</v>
      </c>
      <c r="D13" s="18">
        <v>1650.6806709999996</v>
      </c>
      <c r="E13" s="19">
        <v>1675.9992540000001</v>
      </c>
      <c r="F13" s="19">
        <f t="shared" si="0"/>
        <v>96.243976220000008</v>
      </c>
      <c r="G13" s="19">
        <v>0</v>
      </c>
      <c r="H13" s="19">
        <v>96.243976220000008</v>
      </c>
      <c r="I13" s="20">
        <f t="shared" si="1"/>
        <v>0</v>
      </c>
      <c r="J13" s="21">
        <f t="shared" si="2"/>
        <v>5.7424832374060236E-2</v>
      </c>
      <c r="K13" s="4"/>
      <c r="L13" t="s">
        <v>265</v>
      </c>
      <c r="M13" s="5">
        <v>1.4167249900000001</v>
      </c>
      <c r="N13" s="69">
        <v>8.9029957577819563E-2</v>
      </c>
    </row>
    <row r="14" spans="1:14" x14ac:dyDescent="0.25">
      <c r="A14" s="15"/>
      <c r="B14" s="53">
        <v>8</v>
      </c>
      <c r="C14" s="17" t="s">
        <v>262</v>
      </c>
      <c r="D14" s="18">
        <v>74.993369000000001</v>
      </c>
      <c r="E14" s="19">
        <v>106.52186499999999</v>
      </c>
      <c r="F14" s="19">
        <f t="shared" si="0"/>
        <v>9.6638084400000004</v>
      </c>
      <c r="G14" s="19">
        <v>0</v>
      </c>
      <c r="H14" s="19">
        <v>9.6638084400000004</v>
      </c>
      <c r="I14" s="20">
        <f t="shared" si="1"/>
        <v>0</v>
      </c>
      <c r="J14" s="21">
        <f t="shared" si="2"/>
        <v>9.0721359788434056E-2</v>
      </c>
      <c r="K14" s="4"/>
      <c r="L14" t="s">
        <v>272</v>
      </c>
      <c r="M14" s="5">
        <v>2.4487573199999999</v>
      </c>
      <c r="N14" s="69">
        <v>8.8556009216523873E-2</v>
      </c>
    </row>
    <row r="15" spans="1:14" x14ac:dyDescent="0.25">
      <c r="A15" s="15"/>
      <c r="B15" s="53">
        <v>9</v>
      </c>
      <c r="C15" s="17" t="s">
        <v>263</v>
      </c>
      <c r="D15" s="18">
        <v>2.8383970000000001</v>
      </c>
      <c r="E15" s="19">
        <v>4.7691629999999998</v>
      </c>
      <c r="F15" s="19">
        <f t="shared" si="0"/>
        <v>0.38132645999999998</v>
      </c>
      <c r="G15" s="19">
        <v>0</v>
      </c>
      <c r="H15" s="19">
        <v>0.38132645999999998</v>
      </c>
      <c r="I15" s="20">
        <f t="shared" si="1"/>
        <v>0</v>
      </c>
      <c r="J15" s="21">
        <f t="shared" si="2"/>
        <v>7.9956684223206467E-2</v>
      </c>
      <c r="K15" s="4"/>
      <c r="L15" t="s">
        <v>278</v>
      </c>
      <c r="M15" s="5">
        <v>2.6243551899999997</v>
      </c>
      <c r="N15" s="69">
        <v>8.7882811206287853E-2</v>
      </c>
    </row>
    <row r="16" spans="1:14" x14ac:dyDescent="0.25">
      <c r="A16" s="15"/>
      <c r="B16" s="53">
        <v>10</v>
      </c>
      <c r="C16" s="17" t="s">
        <v>264</v>
      </c>
      <c r="D16" s="18">
        <v>5.0109069999999996</v>
      </c>
      <c r="E16" s="19">
        <v>6.9269210000000001</v>
      </c>
      <c r="F16" s="19">
        <f t="shared" si="0"/>
        <v>0.66670967000000003</v>
      </c>
      <c r="G16" s="19">
        <v>0</v>
      </c>
      <c r="H16" s="19">
        <v>0.66670967000000003</v>
      </c>
      <c r="I16" s="20">
        <f t="shared" si="1"/>
        <v>0</v>
      </c>
      <c r="J16" s="21">
        <f t="shared" si="2"/>
        <v>9.6249065060796862E-2</v>
      </c>
      <c r="K16" s="4"/>
      <c r="L16" t="s">
        <v>275</v>
      </c>
      <c r="M16" s="5">
        <v>4.0793298900000003</v>
      </c>
      <c r="N16" s="69">
        <v>8.6888995260193516E-2</v>
      </c>
    </row>
    <row r="17" spans="1:14" x14ac:dyDescent="0.25">
      <c r="A17" s="15"/>
      <c r="B17" s="53">
        <v>11</v>
      </c>
      <c r="C17" s="17" t="s">
        <v>265</v>
      </c>
      <c r="D17" s="18">
        <v>15.22367</v>
      </c>
      <c r="E17" s="19">
        <v>15.912902000000001</v>
      </c>
      <c r="F17" s="19">
        <f t="shared" si="0"/>
        <v>1.4167249900000001</v>
      </c>
      <c r="G17" s="19">
        <v>0</v>
      </c>
      <c r="H17" s="19">
        <v>1.4167249900000001</v>
      </c>
      <c r="I17" s="20">
        <f t="shared" si="1"/>
        <v>0</v>
      </c>
      <c r="J17" s="21">
        <f t="shared" si="2"/>
        <v>8.9029957577819563E-2</v>
      </c>
      <c r="K17" s="4"/>
      <c r="L17" t="s">
        <v>268</v>
      </c>
      <c r="M17" s="5">
        <v>3.6362804799999999</v>
      </c>
      <c r="N17" s="69">
        <v>8.6790928355247099E-2</v>
      </c>
    </row>
    <row r="18" spans="1:14" x14ac:dyDescent="0.25">
      <c r="A18" s="15"/>
      <c r="B18" s="53">
        <v>12</v>
      </c>
      <c r="C18" s="17" t="s">
        <v>266</v>
      </c>
      <c r="D18" s="18">
        <v>57.87855600000001</v>
      </c>
      <c r="E18" s="19">
        <v>82.362493999999998</v>
      </c>
      <c r="F18" s="19">
        <f t="shared" si="0"/>
        <v>5.4993161500000003</v>
      </c>
      <c r="G18" s="19">
        <v>0</v>
      </c>
      <c r="H18" s="19">
        <v>5.4993161500000003</v>
      </c>
      <c r="I18" s="20">
        <f t="shared" si="1"/>
        <v>0</v>
      </c>
      <c r="J18" s="21">
        <f t="shared" si="2"/>
        <v>6.676966520707836E-2</v>
      </c>
      <c r="K18" s="4"/>
      <c r="L18" t="s">
        <v>271</v>
      </c>
      <c r="M18" s="5">
        <v>0.37058327000000002</v>
      </c>
      <c r="N18" s="69">
        <v>8.5950269980918939E-2</v>
      </c>
    </row>
    <row r="19" spans="1:14" x14ac:dyDescent="0.25">
      <c r="A19" s="15"/>
      <c r="B19" s="53">
        <v>13</v>
      </c>
      <c r="C19" s="17" t="s">
        <v>267</v>
      </c>
      <c r="D19" s="18">
        <v>10.842606999999999</v>
      </c>
      <c r="E19" s="19">
        <v>18.898640999999998</v>
      </c>
      <c r="F19" s="19">
        <f t="shared" si="0"/>
        <v>1.6219883000000002</v>
      </c>
      <c r="G19" s="19">
        <v>0</v>
      </c>
      <c r="H19" s="19">
        <v>1.6219883000000002</v>
      </c>
      <c r="I19" s="20">
        <f t="shared" si="1"/>
        <v>0</v>
      </c>
      <c r="J19" s="21">
        <f t="shared" si="2"/>
        <v>8.5825658045993902E-2</v>
      </c>
      <c r="K19" s="4"/>
      <c r="L19" t="s">
        <v>267</v>
      </c>
      <c r="M19" s="5">
        <v>1.6219883000000002</v>
      </c>
      <c r="N19" s="69">
        <v>8.5825658045993902E-2</v>
      </c>
    </row>
    <row r="20" spans="1:14" x14ac:dyDescent="0.25">
      <c r="A20" s="15"/>
      <c r="B20" s="53">
        <v>14</v>
      </c>
      <c r="C20" s="17" t="s">
        <v>268</v>
      </c>
      <c r="D20" s="18">
        <v>31.955282</v>
      </c>
      <c r="E20" s="19">
        <v>41.897011000000006</v>
      </c>
      <c r="F20" s="19">
        <f t="shared" si="0"/>
        <v>3.6362804799999999</v>
      </c>
      <c r="G20" s="19">
        <v>0</v>
      </c>
      <c r="H20" s="19">
        <v>3.6362804799999999</v>
      </c>
      <c r="I20" s="20">
        <f t="shared" si="1"/>
        <v>0</v>
      </c>
      <c r="J20" s="21">
        <f t="shared" si="2"/>
        <v>8.6790928355247099E-2</v>
      </c>
      <c r="K20" s="4"/>
      <c r="L20" t="s">
        <v>255</v>
      </c>
      <c r="M20" s="5">
        <v>2.1036658400000001</v>
      </c>
      <c r="N20" s="69">
        <v>8.5296605851960361E-2</v>
      </c>
    </row>
    <row r="21" spans="1:14" x14ac:dyDescent="0.25">
      <c r="A21" s="15"/>
      <c r="B21" s="53">
        <v>15</v>
      </c>
      <c r="C21" s="17" t="s">
        <v>269</v>
      </c>
      <c r="D21" s="18">
        <v>2626.923522999999</v>
      </c>
      <c r="E21" s="19">
        <v>2284.171347</v>
      </c>
      <c r="F21" s="19">
        <f t="shared" si="0"/>
        <v>128.85254559999998</v>
      </c>
      <c r="G21" s="19">
        <v>0</v>
      </c>
      <c r="H21" s="19">
        <v>128.85254559999998</v>
      </c>
      <c r="I21" s="20">
        <f t="shared" si="1"/>
        <v>0</v>
      </c>
      <c r="J21" s="21">
        <f t="shared" si="2"/>
        <v>5.6411068184194321E-2</v>
      </c>
      <c r="K21" s="4"/>
      <c r="L21" t="s">
        <v>276</v>
      </c>
      <c r="M21" s="5">
        <v>1.9650108100000001</v>
      </c>
      <c r="N21" s="69">
        <v>8.1179689738303334E-2</v>
      </c>
    </row>
    <row r="22" spans="1:14" x14ac:dyDescent="0.25">
      <c r="A22" s="15"/>
      <c r="B22" s="53">
        <v>16</v>
      </c>
      <c r="C22" s="17" t="s">
        <v>270</v>
      </c>
      <c r="D22" s="18">
        <v>126.58275400000001</v>
      </c>
      <c r="E22" s="19">
        <v>146.34151800000004</v>
      </c>
      <c r="F22" s="19">
        <f t="shared" si="0"/>
        <v>10.824784650000002</v>
      </c>
      <c r="G22" s="19">
        <v>0</v>
      </c>
      <c r="H22" s="19">
        <v>10.824784650000002</v>
      </c>
      <c r="I22" s="20">
        <f t="shared" si="1"/>
        <v>0</v>
      </c>
      <c r="J22" s="21">
        <f t="shared" si="2"/>
        <v>7.3969334184438337E-2</v>
      </c>
      <c r="K22" s="4"/>
      <c r="L22" t="s">
        <v>263</v>
      </c>
      <c r="M22" s="5">
        <v>0.38132645999999998</v>
      </c>
      <c r="N22" s="69">
        <v>7.9956684223206467E-2</v>
      </c>
    </row>
    <row r="23" spans="1:14" x14ac:dyDescent="0.25">
      <c r="A23" s="15"/>
      <c r="B23" s="53">
        <v>17</v>
      </c>
      <c r="C23" s="17" t="s">
        <v>271</v>
      </c>
      <c r="D23" s="18">
        <v>3.5363509999999998</v>
      </c>
      <c r="E23" s="19">
        <v>4.3116009999999996</v>
      </c>
      <c r="F23" s="19">
        <f t="shared" si="0"/>
        <v>0.37058327000000002</v>
      </c>
      <c r="G23" s="19">
        <v>0</v>
      </c>
      <c r="H23" s="19">
        <v>0.37058327000000002</v>
      </c>
      <c r="I23" s="20">
        <f t="shared" si="1"/>
        <v>0</v>
      </c>
      <c r="J23" s="21">
        <f t="shared" si="2"/>
        <v>8.5950269980918939E-2</v>
      </c>
      <c r="K23" s="4"/>
      <c r="L23" t="s">
        <v>258</v>
      </c>
      <c r="M23" s="5">
        <v>9.8658674499999996</v>
      </c>
      <c r="N23" s="69">
        <v>7.9764314305178954E-2</v>
      </c>
    </row>
    <row r="24" spans="1:14" x14ac:dyDescent="0.25">
      <c r="A24" s="15"/>
      <c r="B24" s="53">
        <v>18</v>
      </c>
      <c r="C24" s="17" t="s">
        <v>272</v>
      </c>
      <c r="D24" s="18">
        <v>15.822426</v>
      </c>
      <c r="E24" s="19">
        <v>27.652073999999995</v>
      </c>
      <c r="F24" s="19">
        <f t="shared" si="0"/>
        <v>2.4487573199999999</v>
      </c>
      <c r="G24" s="19">
        <v>0</v>
      </c>
      <c r="H24" s="19">
        <v>2.4487573199999999</v>
      </c>
      <c r="I24" s="20">
        <f t="shared" si="1"/>
        <v>0</v>
      </c>
      <c r="J24" s="21">
        <f t="shared" si="2"/>
        <v>8.8556009216523873E-2</v>
      </c>
      <c r="K24" s="4"/>
      <c r="L24" t="s">
        <v>277</v>
      </c>
      <c r="M24" s="5">
        <v>5.6389184600000002</v>
      </c>
      <c r="N24" s="69">
        <v>7.4583584528059119E-2</v>
      </c>
    </row>
    <row r="25" spans="1:14" x14ac:dyDescent="0.25">
      <c r="A25" s="15"/>
      <c r="B25" s="53">
        <v>19</v>
      </c>
      <c r="C25" s="17" t="s">
        <v>273</v>
      </c>
      <c r="D25" s="18">
        <v>1.4813490000000002</v>
      </c>
      <c r="E25" s="19">
        <v>1.0116969999999998</v>
      </c>
      <c r="F25" s="19">
        <f t="shared" si="0"/>
        <v>4.1757000000000002E-2</v>
      </c>
      <c r="G25" s="19">
        <v>0</v>
      </c>
      <c r="H25" s="19">
        <v>4.1757000000000002E-2</v>
      </c>
      <c r="I25" s="20">
        <f t="shared" si="1"/>
        <v>0</v>
      </c>
      <c r="J25" s="21">
        <f t="shared" si="2"/>
        <v>4.1274215501281519E-2</v>
      </c>
      <c r="K25" s="4"/>
      <c r="L25" t="s">
        <v>270</v>
      </c>
      <c r="M25" s="5">
        <v>10.824784650000002</v>
      </c>
      <c r="N25" s="69">
        <v>7.3969334184438337E-2</v>
      </c>
    </row>
    <row r="26" spans="1:14" x14ac:dyDescent="0.25">
      <c r="A26" s="15"/>
      <c r="B26" s="53">
        <v>20</v>
      </c>
      <c r="C26" s="17" t="s">
        <v>274</v>
      </c>
      <c r="D26" s="18">
        <v>253.07030200000003</v>
      </c>
      <c r="E26" s="19">
        <v>274.02702099999993</v>
      </c>
      <c r="F26" s="19">
        <f t="shared" si="0"/>
        <v>9.7002432200000008</v>
      </c>
      <c r="G26" s="19">
        <v>0</v>
      </c>
      <c r="H26" s="19">
        <v>9.7002432200000008</v>
      </c>
      <c r="I26" s="20">
        <f t="shared" si="1"/>
        <v>0</v>
      </c>
      <c r="J26" s="21">
        <f t="shared" si="2"/>
        <v>3.5398856596700376E-2</v>
      </c>
      <c r="K26" s="4"/>
      <c r="L26" t="s">
        <v>266</v>
      </c>
      <c r="M26" s="5">
        <v>5.4993161500000003</v>
      </c>
      <c r="N26" s="69">
        <v>6.676966520707836E-2</v>
      </c>
    </row>
    <row r="27" spans="1:14" x14ac:dyDescent="0.25">
      <c r="A27" s="15"/>
      <c r="B27" s="53">
        <v>21</v>
      </c>
      <c r="C27" s="17" t="s">
        <v>275</v>
      </c>
      <c r="D27" s="18">
        <v>28.13409</v>
      </c>
      <c r="E27" s="19">
        <v>46.948751999999992</v>
      </c>
      <c r="F27" s="19">
        <f t="shared" si="0"/>
        <v>4.0793298900000003</v>
      </c>
      <c r="G27" s="19">
        <v>0</v>
      </c>
      <c r="H27" s="19">
        <v>4.0793298900000003</v>
      </c>
      <c r="I27" s="20">
        <f t="shared" si="1"/>
        <v>0</v>
      </c>
      <c r="J27" s="21">
        <f t="shared" si="2"/>
        <v>8.6888995260193516E-2</v>
      </c>
      <c r="K27" s="4"/>
      <c r="L27" t="s">
        <v>279</v>
      </c>
      <c r="M27" s="5">
        <v>4.7983798799999997</v>
      </c>
      <c r="N27" s="69">
        <v>6.0516456089309167E-2</v>
      </c>
    </row>
    <row r="28" spans="1:14" x14ac:dyDescent="0.25">
      <c r="A28" s="15"/>
      <c r="B28" s="53">
        <v>22</v>
      </c>
      <c r="C28" s="17" t="s">
        <v>276</v>
      </c>
      <c r="D28" s="18">
        <v>12.966453</v>
      </c>
      <c r="E28" s="19">
        <v>24.205694999999999</v>
      </c>
      <c r="F28" s="19">
        <f t="shared" si="0"/>
        <v>1.9650108100000001</v>
      </c>
      <c r="G28" s="19">
        <v>0</v>
      </c>
      <c r="H28" s="19">
        <v>1.9650108100000001</v>
      </c>
      <c r="I28" s="20">
        <f t="shared" si="1"/>
        <v>0</v>
      </c>
      <c r="J28" s="21">
        <f t="shared" si="2"/>
        <v>8.1179689738303334E-2</v>
      </c>
      <c r="K28" s="4"/>
      <c r="L28" t="s">
        <v>261</v>
      </c>
      <c r="M28" s="5">
        <v>96.243976220000008</v>
      </c>
      <c r="N28" s="69">
        <v>5.7424832374060236E-2</v>
      </c>
    </row>
    <row r="29" spans="1:14" x14ac:dyDescent="0.25">
      <c r="A29" s="15"/>
      <c r="B29" s="53">
        <v>23</v>
      </c>
      <c r="C29" s="17" t="s">
        <v>277</v>
      </c>
      <c r="D29" s="18">
        <v>42.801925999999995</v>
      </c>
      <c r="E29" s="19">
        <v>75.605355999999986</v>
      </c>
      <c r="F29" s="19">
        <f t="shared" si="0"/>
        <v>5.6389184600000002</v>
      </c>
      <c r="G29" s="19">
        <v>0</v>
      </c>
      <c r="H29" s="19">
        <v>5.6389184600000002</v>
      </c>
      <c r="I29" s="20">
        <f t="shared" si="1"/>
        <v>0</v>
      </c>
      <c r="J29" s="21">
        <f t="shared" si="2"/>
        <v>7.4583584528059119E-2</v>
      </c>
      <c r="K29" s="4"/>
      <c r="L29" t="s">
        <v>269</v>
      </c>
      <c r="M29" s="5">
        <v>128.85254559999998</v>
      </c>
      <c r="N29" s="69">
        <v>5.6411068184194321E-2</v>
      </c>
    </row>
    <row r="30" spans="1:14" x14ac:dyDescent="0.25">
      <c r="A30" s="15"/>
      <c r="B30" s="53">
        <v>24</v>
      </c>
      <c r="C30" s="17" t="s">
        <v>278</v>
      </c>
      <c r="D30" s="18">
        <v>19.241553</v>
      </c>
      <c r="E30" s="19">
        <v>29.861985000000001</v>
      </c>
      <c r="F30" s="19">
        <f t="shared" si="0"/>
        <v>2.6243551899999997</v>
      </c>
      <c r="G30" s="19">
        <v>0</v>
      </c>
      <c r="H30" s="19">
        <v>2.6243551899999997</v>
      </c>
      <c r="I30" s="20">
        <f t="shared" si="1"/>
        <v>0</v>
      </c>
      <c r="J30" s="21">
        <f t="shared" si="2"/>
        <v>8.7882811206287853E-2</v>
      </c>
      <c r="K30" s="4"/>
      <c r="L30" t="s">
        <v>259</v>
      </c>
      <c r="M30" s="5">
        <v>3.1233051700000001</v>
      </c>
      <c r="N30" s="69">
        <v>4.2657483916264956E-2</v>
      </c>
    </row>
    <row r="31" spans="1:14" x14ac:dyDescent="0.25">
      <c r="A31" s="15"/>
      <c r="B31" s="53">
        <v>25</v>
      </c>
      <c r="C31" s="17" t="s">
        <v>279</v>
      </c>
      <c r="D31" s="18">
        <v>77.617145000000022</v>
      </c>
      <c r="E31" s="19">
        <v>79.290496999999988</v>
      </c>
      <c r="F31" s="19">
        <f t="shared" si="0"/>
        <v>4.7983798799999997</v>
      </c>
      <c r="G31" s="19">
        <v>0</v>
      </c>
      <c r="H31" s="19">
        <v>4.7983798799999997</v>
      </c>
      <c r="I31" s="20">
        <f t="shared" si="1"/>
        <v>0</v>
      </c>
      <c r="J31" s="21">
        <f t="shared" si="2"/>
        <v>6.0516456089309167E-2</v>
      </c>
      <c r="K31" s="4"/>
      <c r="L31" t="s">
        <v>273</v>
      </c>
      <c r="M31" s="5">
        <v>4.1757000000000002E-2</v>
      </c>
      <c r="N31" s="69">
        <v>4.1274215501281519E-2</v>
      </c>
    </row>
    <row r="32" spans="1:14" ht="15.75" thickBot="1" x14ac:dyDescent="0.3">
      <c r="A32" s="22"/>
      <c r="B32" s="54">
        <v>98</v>
      </c>
      <c r="C32" s="24" t="s">
        <v>465</v>
      </c>
      <c r="D32" s="25">
        <v>26.736695000000008</v>
      </c>
      <c r="E32" s="26">
        <v>26.686695000000007</v>
      </c>
      <c r="F32" s="26">
        <f t="shared" si="0"/>
        <v>6.5748510099999988</v>
      </c>
      <c r="G32" s="26">
        <v>0</v>
      </c>
      <c r="H32" s="26">
        <v>6.5748510099999988</v>
      </c>
      <c r="I32" s="27">
        <f t="shared" si="1"/>
        <v>0</v>
      </c>
      <c r="J32" s="28">
        <f t="shared" si="2"/>
        <v>0.24637187220073511</v>
      </c>
      <c r="K32" s="4"/>
      <c r="L32" t="s">
        <v>274</v>
      </c>
      <c r="M32" s="5">
        <v>9.7002432200000008</v>
      </c>
      <c r="N32" s="69">
        <v>3.5398856596700376E-2</v>
      </c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8" width="0" hidden="1" customWidth="1"/>
  </cols>
  <sheetData>
    <row r="1" spans="1:11" ht="15.75" x14ac:dyDescent="0.25">
      <c r="A1" s="48">
        <v>135</v>
      </c>
      <c r="B1" s="47" t="s">
        <v>93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2078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5207.2532589999973</v>
      </c>
      <c r="E6" s="12">
        <v>5209.1248409999998</v>
      </c>
      <c r="F6" s="12">
        <v>313.52616328000016</v>
      </c>
      <c r="G6" s="12">
        <v>0</v>
      </c>
      <c r="H6" s="12">
        <v>313.52616328000016</v>
      </c>
      <c r="I6" s="13">
        <v>0</v>
      </c>
      <c r="J6" s="14">
        <v>6.0187876629927785E-2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4081.8558000000003</v>
      </c>
      <c r="E7" s="36">
        <f ca="1">SUM(E8:OFFSET(E6,MATCH("PROYECTOS",$A$8:$A$50,0),0))</f>
        <v>4100.9932930000004</v>
      </c>
      <c r="F7" s="36">
        <f ca="1">SUM(F8:OFFSET(F6,MATCH("PROYECTOS",$A$8:$A$50,0),0))</f>
        <v>300.67191028999997</v>
      </c>
      <c r="G7" s="36">
        <f ca="1">SUM(G8:OFFSET(G6,MATCH("PROYECTOS",$A$8:$A$50,0),0))</f>
        <v>0</v>
      </c>
      <c r="H7" s="36">
        <f ca="1">SUM(H8:OFFSET(H6,MATCH("PROYECTOS",$A$8:$A$50,0),0))</f>
        <v>300.67191028999997</v>
      </c>
      <c r="I7" s="37">
        <f ca="1">IFERROR(G7/E7,0)</f>
        <v>0</v>
      </c>
      <c r="J7" s="38">
        <f ca="1">IFERROR(SUM(G7,H7)/E7,0)</f>
        <v>7.3316850042943957E-2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382.19330900000006</v>
      </c>
      <c r="E8" s="19">
        <v>375.50378099999995</v>
      </c>
      <c r="F8" s="19">
        <f t="shared" ref="F8:F18" si="0">SUM(G8,H8)</f>
        <v>38.990241449999999</v>
      </c>
      <c r="G8" s="19">
        <v>0</v>
      </c>
      <c r="H8" s="19">
        <v>38.990241449999999</v>
      </c>
      <c r="I8" s="20">
        <f t="shared" ref="I8:I19" si="1">IFERROR(G8/E8,0)</f>
        <v>0</v>
      </c>
      <c r="J8" s="21">
        <f t="shared" ref="J8:J19" si="2">IFERROR(SUM(G8,H8)/E8,0)</f>
        <v>0.10383448429244979</v>
      </c>
      <c r="K8" s="4"/>
    </row>
    <row r="9" spans="1:11" ht="25.5" x14ac:dyDescent="0.25">
      <c r="A9" s="15"/>
      <c r="B9" s="17">
        <v>3000717</v>
      </c>
      <c r="C9" s="17" t="s">
        <v>2080</v>
      </c>
      <c r="D9" s="18">
        <v>3123.0984010000002</v>
      </c>
      <c r="E9" s="19">
        <v>3126.5568149999999</v>
      </c>
      <c r="F9" s="19">
        <f t="shared" si="0"/>
        <v>219.37200428999998</v>
      </c>
      <c r="G9" s="19">
        <v>0</v>
      </c>
      <c r="H9" s="19">
        <v>219.37200428999998</v>
      </c>
      <c r="I9" s="20">
        <f t="shared" si="1"/>
        <v>0</v>
      </c>
      <c r="J9" s="21">
        <f t="shared" si="2"/>
        <v>7.016408697182111E-2</v>
      </c>
      <c r="K9" s="4"/>
    </row>
    <row r="10" spans="1:11" x14ac:dyDescent="0.25">
      <c r="A10" s="15"/>
      <c r="B10" s="17">
        <v>3000718</v>
      </c>
      <c r="C10" s="17" t="s">
        <v>2081</v>
      </c>
      <c r="D10" s="18">
        <v>7.7502189999999995</v>
      </c>
      <c r="E10" s="19">
        <v>7.9112689999999999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25.5" x14ac:dyDescent="0.25">
      <c r="A11" s="15"/>
      <c r="B11" s="17">
        <v>3000719</v>
      </c>
      <c r="C11" s="17" t="s">
        <v>2082</v>
      </c>
      <c r="D11" s="18">
        <v>42.898398000000007</v>
      </c>
      <c r="E11" s="19">
        <v>51.215223000000002</v>
      </c>
      <c r="F11" s="19">
        <f t="shared" si="0"/>
        <v>6.6177864000000008</v>
      </c>
      <c r="G11" s="19">
        <v>0</v>
      </c>
      <c r="H11" s="19">
        <v>6.6177864000000008</v>
      </c>
      <c r="I11" s="20">
        <f t="shared" si="1"/>
        <v>0</v>
      </c>
      <c r="J11" s="21">
        <f t="shared" si="2"/>
        <v>0.12921522181012471</v>
      </c>
      <c r="K11" s="4"/>
    </row>
    <row r="12" spans="1:11" x14ac:dyDescent="0.25">
      <c r="A12" s="15"/>
      <c r="B12" s="17">
        <v>3000720</v>
      </c>
      <c r="C12" s="17" t="s">
        <v>2083</v>
      </c>
      <c r="D12" s="18">
        <v>1.0252729999999999</v>
      </c>
      <c r="E12" s="19">
        <v>1.0252730000000001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ht="25.5" x14ac:dyDescent="0.25">
      <c r="A13" s="15"/>
      <c r="B13" s="17">
        <v>3000721</v>
      </c>
      <c r="C13" s="17" t="s">
        <v>2084</v>
      </c>
      <c r="D13" s="18">
        <v>1.676876</v>
      </c>
      <c r="E13" s="19">
        <v>1.676876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7">
        <v>3000722</v>
      </c>
      <c r="C14" s="17" t="s">
        <v>2085</v>
      </c>
      <c r="D14" s="18">
        <v>90.803904000000003</v>
      </c>
      <c r="E14" s="19">
        <v>100.31353000000003</v>
      </c>
      <c r="F14" s="19">
        <f t="shared" si="0"/>
        <v>11.155570739999998</v>
      </c>
      <c r="G14" s="19">
        <v>0</v>
      </c>
      <c r="H14" s="19">
        <v>11.155570739999998</v>
      </c>
      <c r="I14" s="20">
        <f t="shared" si="1"/>
        <v>0</v>
      </c>
      <c r="J14" s="21">
        <f t="shared" si="2"/>
        <v>0.11120703996758957</v>
      </c>
      <c r="K14" s="4"/>
    </row>
    <row r="15" spans="1:11" ht="25.5" x14ac:dyDescent="0.25">
      <c r="A15" s="15"/>
      <c r="B15" s="17">
        <v>3000723</v>
      </c>
      <c r="C15" s="17" t="s">
        <v>2086</v>
      </c>
      <c r="D15" s="18">
        <v>6.3263129999999999</v>
      </c>
      <c r="E15" s="19">
        <v>6.5590339999999996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ht="25.5" x14ac:dyDescent="0.25">
      <c r="A16" s="15"/>
      <c r="B16" s="17">
        <v>3000724</v>
      </c>
      <c r="C16" s="17" t="s">
        <v>2087</v>
      </c>
      <c r="D16" s="18">
        <v>15.515805999999998</v>
      </c>
      <c r="E16" s="19">
        <v>17.008237999999999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7">
        <v>3000725</v>
      </c>
      <c r="C17" s="17" t="s">
        <v>2088</v>
      </c>
      <c r="D17" s="18">
        <v>279.37552599999998</v>
      </c>
      <c r="E17" s="19">
        <v>281.98647900000003</v>
      </c>
      <c r="F17" s="19">
        <f t="shared" si="0"/>
        <v>19.133846339999998</v>
      </c>
      <c r="G17" s="19">
        <v>0</v>
      </c>
      <c r="H17" s="19">
        <v>19.133846339999998</v>
      </c>
      <c r="I17" s="20">
        <f t="shared" si="1"/>
        <v>0</v>
      </c>
      <c r="J17" s="21">
        <f t="shared" si="2"/>
        <v>6.7853772307997773E-2</v>
      </c>
      <c r="K17" s="4"/>
    </row>
    <row r="18" spans="1:11" ht="25.5" x14ac:dyDescent="0.25">
      <c r="A18" s="15"/>
      <c r="B18" s="17">
        <v>3000726</v>
      </c>
      <c r="C18" s="17" t="s">
        <v>2089</v>
      </c>
      <c r="D18" s="18">
        <v>131.19177500000004</v>
      </c>
      <c r="E18" s="19">
        <v>131.23677500000002</v>
      </c>
      <c r="F18" s="19">
        <f t="shared" si="0"/>
        <v>5.4024610700000002</v>
      </c>
      <c r="G18" s="19">
        <v>0</v>
      </c>
      <c r="H18" s="19">
        <v>5.4024610700000002</v>
      </c>
      <c r="I18" s="20">
        <f t="shared" si="1"/>
        <v>0</v>
      </c>
      <c r="J18" s="21">
        <f t="shared" si="2"/>
        <v>4.1165756092375778E-2</v>
      </c>
      <c r="K18" s="4"/>
    </row>
    <row r="19" spans="1:11" ht="15.75" thickBot="1" x14ac:dyDescent="0.3">
      <c r="A19" s="39" t="s">
        <v>299</v>
      </c>
      <c r="B19" s="41"/>
      <c r="C19" s="41"/>
      <c r="D19" s="42">
        <f ca="1">OFFSET(D19,-MATCH("PROYECTOS",$A$8:$A$50,0)-1,0)-(OFFSET(D19,-MATCH("PROYECTOS",$A$8:$A$50,0),0))</f>
        <v>1125.3974589999971</v>
      </c>
      <c r="E19" s="43">
        <f t="shared" ref="E19:H19" ca="1" si="3">OFFSET(E19,-MATCH("PROYECTOS",$A$8:$A$50,0)-1,0)-(OFFSET(E19,-MATCH("PROYECTOS",$A$8:$A$50,0),0))</f>
        <v>1108.1315479999994</v>
      </c>
      <c r="F19" s="43">
        <f t="shared" ca="1" si="3"/>
        <v>12.854252990000191</v>
      </c>
      <c r="G19" s="43">
        <f t="shared" ca="1" si="3"/>
        <v>0</v>
      </c>
      <c r="H19" s="43">
        <f t="shared" ca="1" si="3"/>
        <v>12.854252990000191</v>
      </c>
      <c r="I19" s="44">
        <f t="shared" ca="1" si="1"/>
        <v>0</v>
      </c>
      <c r="J19" s="45">
        <f t="shared" ca="1" si="2"/>
        <v>1.1599934153305234E-2</v>
      </c>
      <c r="K19" s="4"/>
    </row>
    <row r="20" spans="1:11" ht="15.75" thickBot="1" x14ac:dyDescent="0.3"/>
    <row r="21" spans="1:11" ht="15.75" thickBot="1" x14ac:dyDescent="0.3">
      <c r="A21" s="85" t="s">
        <v>321</v>
      </c>
      <c r="B21" s="86"/>
      <c r="C21" s="86"/>
      <c r="D21" s="87"/>
    </row>
    <row r="22" spans="1:11" ht="15.75" thickBot="1" x14ac:dyDescent="0.3">
      <c r="A22" s="1" t="s">
        <v>2110</v>
      </c>
    </row>
    <row r="23" spans="1:11" ht="45" customHeight="1" x14ac:dyDescent="0.25">
      <c r="A23" s="78" t="s">
        <v>323</v>
      </c>
      <c r="B23" s="79"/>
      <c r="C23" s="79"/>
      <c r="D23" s="90" t="s">
        <v>324</v>
      </c>
    </row>
    <row r="24" spans="1:11" ht="15.75" thickBot="1" x14ac:dyDescent="0.3">
      <c r="A24" s="88"/>
      <c r="B24" s="89"/>
      <c r="C24" s="89"/>
      <c r="D24" s="91"/>
    </row>
    <row r="25" spans="1:11" x14ac:dyDescent="0.25">
      <c r="A25" s="15"/>
      <c r="B25" s="17">
        <v>3000001</v>
      </c>
      <c r="C25" s="17" t="s">
        <v>281</v>
      </c>
      <c r="D25" s="21">
        <v>0.10383448429244979</v>
      </c>
    </row>
    <row r="26" spans="1:11" ht="25.5" x14ac:dyDescent="0.25">
      <c r="A26" s="15"/>
      <c r="B26" s="17">
        <v>3000717</v>
      </c>
      <c r="C26" s="17" t="s">
        <v>2080</v>
      </c>
      <c r="D26" s="21">
        <v>7.016408697182111E-2</v>
      </c>
    </row>
    <row r="27" spans="1:11" x14ac:dyDescent="0.25">
      <c r="A27" s="15"/>
      <c r="B27" s="17">
        <v>3000718</v>
      </c>
      <c r="C27" s="17" t="s">
        <v>2081</v>
      </c>
      <c r="D27" s="21">
        <v>0</v>
      </c>
    </row>
    <row r="28" spans="1:11" x14ac:dyDescent="0.25">
      <c r="A28" s="15"/>
      <c r="B28" s="17">
        <v>3000720</v>
      </c>
      <c r="C28" s="17" t="s">
        <v>2083</v>
      </c>
      <c r="D28" s="21">
        <v>0</v>
      </c>
    </row>
    <row r="29" spans="1:11" ht="25.5" x14ac:dyDescent="0.25">
      <c r="A29" s="15"/>
      <c r="B29" s="17">
        <v>3000721</v>
      </c>
      <c r="C29" s="17" t="s">
        <v>2084</v>
      </c>
      <c r="D29" s="21">
        <v>0</v>
      </c>
    </row>
    <row r="30" spans="1:11" x14ac:dyDescent="0.25">
      <c r="A30" s="15"/>
      <c r="B30" s="17">
        <v>3000722</v>
      </c>
      <c r="C30" s="17" t="s">
        <v>2085</v>
      </c>
      <c r="D30" s="21">
        <v>0.11120703996758957</v>
      </c>
    </row>
    <row r="31" spans="1:11" ht="25.5" x14ac:dyDescent="0.25">
      <c r="A31" s="15"/>
      <c r="B31" s="17">
        <v>3000723</v>
      </c>
      <c r="C31" s="17" t="s">
        <v>2086</v>
      </c>
      <c r="D31" s="21">
        <v>0</v>
      </c>
    </row>
    <row r="32" spans="1:11" ht="25.5" x14ac:dyDescent="0.25">
      <c r="A32" s="15"/>
      <c r="B32" s="17">
        <v>3000724</v>
      </c>
      <c r="C32" s="17" t="s">
        <v>2087</v>
      </c>
      <c r="D32" s="21">
        <v>0</v>
      </c>
    </row>
    <row r="33" spans="1:4" x14ac:dyDescent="0.25">
      <c r="A33" s="15"/>
      <c r="B33" s="17">
        <v>3000725</v>
      </c>
      <c r="C33" s="17" t="s">
        <v>2088</v>
      </c>
      <c r="D33" s="21">
        <v>6.7853772307997773E-2</v>
      </c>
    </row>
    <row r="34" spans="1:4" ht="26.25" thickBot="1" x14ac:dyDescent="0.3">
      <c r="A34" s="22"/>
      <c r="B34" s="24">
        <v>3000726</v>
      </c>
      <c r="C34" s="24" t="s">
        <v>2089</v>
      </c>
      <c r="D34" s="28">
        <v>4.1165756092375778E-2</v>
      </c>
    </row>
  </sheetData>
  <mergeCells count="10">
    <mergeCell ref="A21:D21"/>
    <mergeCell ref="A23:C24"/>
    <mergeCell ref="D23:D24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8" width="0" hidden="1" customWidth="1"/>
  </cols>
  <sheetData>
    <row r="1" spans="1:11" ht="15.75" x14ac:dyDescent="0.25">
      <c r="A1" s="48">
        <v>31</v>
      </c>
      <c r="B1" s="47" t="s">
        <v>19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548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295.08797400000003</v>
      </c>
      <c r="E6" s="12">
        <v>295.08797400000003</v>
      </c>
      <c r="F6" s="12">
        <v>16.404959679999997</v>
      </c>
      <c r="G6" s="12">
        <v>0</v>
      </c>
      <c r="H6" s="12">
        <v>16.404959679999997</v>
      </c>
      <c r="I6" s="13">
        <v>0</v>
      </c>
      <c r="J6" s="14">
        <v>5.5593453903343401E-2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295.08797400000003</v>
      </c>
      <c r="E7" s="36">
        <f ca="1">SUM(E8:OFFSET(E6,MATCH("PROYECTOS",$A$8:$A$50,0),0))</f>
        <v>295.08797400000003</v>
      </c>
      <c r="F7" s="36">
        <f ca="1">SUM(F8:OFFSET(F6,MATCH("PROYECTOS",$A$8:$A$50,0),0))</f>
        <v>16.404959680000001</v>
      </c>
      <c r="G7" s="36">
        <f ca="1">SUM(G8:OFFSET(G6,MATCH("PROYECTOS",$A$8:$A$50,0),0))</f>
        <v>0</v>
      </c>
      <c r="H7" s="36">
        <f ca="1">SUM(H8:OFFSET(H6,MATCH("PROYECTOS",$A$8:$A$50,0),0))</f>
        <v>16.404959680000001</v>
      </c>
      <c r="I7" s="37">
        <f ca="1">IFERROR(G7/E7,0)</f>
        <v>0</v>
      </c>
      <c r="J7" s="38">
        <f ca="1">IFERROR(SUM(G7,H7)/E7,0)</f>
        <v>5.5593453903343415E-2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10.923402000000001</v>
      </c>
      <c r="E8" s="19">
        <v>10.923401999999999</v>
      </c>
      <c r="F8" s="19">
        <f t="shared" ref="F8:F13" si="0">SUM(G8,H8)</f>
        <v>0.16446648999999999</v>
      </c>
      <c r="G8" s="19">
        <v>0</v>
      </c>
      <c r="H8" s="19">
        <v>0.16446648999999999</v>
      </c>
      <c r="I8" s="20">
        <f t="shared" ref="I8:I14" si="1">IFERROR(G8/E8,0)</f>
        <v>0</v>
      </c>
      <c r="J8" s="21">
        <f t="shared" ref="J8:J14" si="2">IFERROR(SUM(G8,H8)/E8,0)</f>
        <v>1.505634325277052E-2</v>
      </c>
      <c r="K8" s="4"/>
    </row>
    <row r="9" spans="1:11" ht="25.5" x14ac:dyDescent="0.25">
      <c r="A9" s="15"/>
      <c r="B9" s="17">
        <v>3000294</v>
      </c>
      <c r="C9" s="17" t="s">
        <v>550</v>
      </c>
      <c r="D9" s="18">
        <v>238.01051600000002</v>
      </c>
      <c r="E9" s="19">
        <v>238.01051600000002</v>
      </c>
      <c r="F9" s="19">
        <f t="shared" si="0"/>
        <v>15.431877839999999</v>
      </c>
      <c r="G9" s="19">
        <v>0</v>
      </c>
      <c r="H9" s="19">
        <v>15.431877839999999</v>
      </c>
      <c r="I9" s="20">
        <f t="shared" si="1"/>
        <v>0</v>
      </c>
      <c r="J9" s="21">
        <f t="shared" si="2"/>
        <v>6.4836958044324378E-2</v>
      </c>
      <c r="K9" s="4"/>
    </row>
    <row r="10" spans="1:11" ht="38.25" x14ac:dyDescent="0.25">
      <c r="A10" s="15"/>
      <c r="B10" s="17">
        <v>3000489</v>
      </c>
      <c r="C10" s="17" t="s">
        <v>551</v>
      </c>
      <c r="D10" s="18">
        <v>6.2080339999999996</v>
      </c>
      <c r="E10" s="19">
        <v>6.0340339999999992</v>
      </c>
      <c r="F10" s="19">
        <f t="shared" si="0"/>
        <v>0.12774048999999998</v>
      </c>
      <c r="G10" s="19">
        <v>0</v>
      </c>
      <c r="H10" s="19">
        <v>0.12774048999999998</v>
      </c>
      <c r="I10" s="20">
        <f t="shared" si="1"/>
        <v>0</v>
      </c>
      <c r="J10" s="21">
        <f t="shared" si="2"/>
        <v>2.1169998379193752E-2</v>
      </c>
      <c r="K10" s="4"/>
    </row>
    <row r="11" spans="1:11" ht="25.5" x14ac:dyDescent="0.25">
      <c r="A11" s="15"/>
      <c r="B11" s="17">
        <v>3000490</v>
      </c>
      <c r="C11" s="17" t="s">
        <v>552</v>
      </c>
      <c r="D11" s="18">
        <v>28.763293000000001</v>
      </c>
      <c r="E11" s="19">
        <v>28.763293000000001</v>
      </c>
      <c r="F11" s="19">
        <f t="shared" si="0"/>
        <v>3.3290460000000001E-2</v>
      </c>
      <c r="G11" s="19">
        <v>0</v>
      </c>
      <c r="H11" s="19">
        <v>3.3290460000000001E-2</v>
      </c>
      <c r="I11" s="20">
        <f t="shared" si="1"/>
        <v>0</v>
      </c>
      <c r="J11" s="21">
        <f t="shared" si="2"/>
        <v>1.1573939047938636E-3</v>
      </c>
      <c r="K11" s="4"/>
    </row>
    <row r="12" spans="1:11" ht="25.5" x14ac:dyDescent="0.25">
      <c r="A12" s="15"/>
      <c r="B12" s="17">
        <v>3000491</v>
      </c>
      <c r="C12" s="17" t="s">
        <v>553</v>
      </c>
      <c r="D12" s="18">
        <v>1.526132</v>
      </c>
      <c r="E12" s="19">
        <v>1.526132</v>
      </c>
      <c r="F12" s="19">
        <f t="shared" si="0"/>
        <v>2.0324999999999999E-2</v>
      </c>
      <c r="G12" s="19">
        <v>0</v>
      </c>
      <c r="H12" s="19">
        <v>2.0324999999999999E-2</v>
      </c>
      <c r="I12" s="20">
        <f t="shared" si="1"/>
        <v>0</v>
      </c>
      <c r="J12" s="21">
        <f t="shared" si="2"/>
        <v>1.3317982979191838E-2</v>
      </c>
      <c r="K12" s="4"/>
    </row>
    <row r="13" spans="1:11" ht="51" x14ac:dyDescent="0.25">
      <c r="A13" s="15"/>
      <c r="B13" s="17">
        <v>3000492</v>
      </c>
      <c r="C13" s="17" t="s">
        <v>554</v>
      </c>
      <c r="D13" s="18">
        <v>9.6565969999999979</v>
      </c>
      <c r="E13" s="19">
        <v>9.8305970000000009</v>
      </c>
      <c r="F13" s="19">
        <f t="shared" si="0"/>
        <v>0.62725940000000002</v>
      </c>
      <c r="G13" s="19">
        <v>0</v>
      </c>
      <c r="H13" s="19">
        <v>0.62725940000000002</v>
      </c>
      <c r="I13" s="20">
        <f t="shared" si="1"/>
        <v>0</v>
      </c>
      <c r="J13" s="21">
        <f t="shared" si="2"/>
        <v>6.380684713247832E-2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0</v>
      </c>
      <c r="E14" s="43">
        <f t="shared" ref="E14:H14" ca="1" si="3">OFFSET(E14,-MATCH("PROYECTOS",$A$8:$A$50,0)-1,0)-(OFFSET(E14,-MATCH("PROYECTOS",$A$8:$A$50,0),0))</f>
        <v>0</v>
      </c>
      <c r="F14" s="43">
        <f t="shared" ca="1" si="3"/>
        <v>0</v>
      </c>
      <c r="G14" s="43">
        <f t="shared" ca="1" si="3"/>
        <v>0</v>
      </c>
      <c r="H14" s="43">
        <f t="shared" ca="1" si="3"/>
        <v>0</v>
      </c>
      <c r="I14" s="44">
        <f t="shared" ca="1" si="1"/>
        <v>0</v>
      </c>
      <c r="J14" s="45">
        <f t="shared" ca="1" si="2"/>
        <v>0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584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1.505634325277052E-2</v>
      </c>
    </row>
    <row r="21" spans="1:4" ht="25.5" x14ac:dyDescent="0.25">
      <c r="A21" s="15"/>
      <c r="B21" s="17">
        <v>3000294</v>
      </c>
      <c r="C21" s="17" t="s">
        <v>550</v>
      </c>
      <c r="D21" s="21">
        <v>6.4836958044324378E-2</v>
      </c>
    </row>
    <row r="22" spans="1:4" ht="38.25" x14ac:dyDescent="0.25">
      <c r="A22" s="15"/>
      <c r="B22" s="17">
        <v>3000489</v>
      </c>
      <c r="C22" s="17" t="s">
        <v>551</v>
      </c>
      <c r="D22" s="21">
        <v>2.1169998379193752E-2</v>
      </c>
    </row>
    <row r="23" spans="1:4" ht="25.5" x14ac:dyDescent="0.25">
      <c r="A23" s="15"/>
      <c r="B23" s="17">
        <v>3000490</v>
      </c>
      <c r="C23" s="17" t="s">
        <v>552</v>
      </c>
      <c r="D23" s="21">
        <v>1.1573939047938636E-3</v>
      </c>
    </row>
    <row r="24" spans="1:4" ht="25.5" x14ac:dyDescent="0.25">
      <c r="A24" s="15"/>
      <c r="B24" s="17">
        <v>3000491</v>
      </c>
      <c r="C24" s="17" t="s">
        <v>553</v>
      </c>
      <c r="D24" s="21">
        <v>1.3317982979191838E-2</v>
      </c>
    </row>
    <row r="25" spans="1:4" ht="51.75" thickBot="1" x14ac:dyDescent="0.3">
      <c r="A25" s="22"/>
      <c r="B25" s="24">
        <v>3000492</v>
      </c>
      <c r="C25" s="24" t="s">
        <v>554</v>
      </c>
      <c r="D25" s="28">
        <v>6.380684713247832E-2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135</v>
      </c>
      <c r="B1" s="47" t="s">
        <v>93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2079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5207.2532589999973</v>
      </c>
      <c r="I6" s="12">
        <v>5209.1248409999998</v>
      </c>
      <c r="J6" s="12">
        <v>313.52616328000016</v>
      </c>
      <c r="K6" s="12">
        <v>0</v>
      </c>
      <c r="L6" s="12">
        <v>313.52616328000016</v>
      </c>
      <c r="M6" s="13">
        <v>0</v>
      </c>
      <c r="N6" s="14">
        <v>6.0187876629927785E-2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4081.8557999999998</v>
      </c>
      <c r="I7" s="36">
        <f ca="1">SUM(I8:OFFSET(I6,MATCH("PROYECTOS",$A$8:$A$50,0),0))</f>
        <v>4100.9932929999986</v>
      </c>
      <c r="J7" s="36">
        <f ca="1">SUM(J8:OFFSET(J6,MATCH("PROYECTOS",$A$8:$A$50,0),0))</f>
        <v>300.67191028999997</v>
      </c>
      <c r="K7" s="36">
        <f ca="1">SUM(K8:OFFSET(K6,MATCH("PROYECTOS",$A$8:$A$50,0),0))</f>
        <v>0</v>
      </c>
      <c r="L7" s="36">
        <f ca="1">SUM(L8:OFFSET(L6,MATCH("PROYECTOS",$A$8:$A$50,0),0))</f>
        <v>300.67191028999997</v>
      </c>
      <c r="M7" s="37">
        <f ca="1">IFERROR(K7/I7,0)</f>
        <v>0</v>
      </c>
      <c r="N7" s="38">
        <f ca="1">IFERROR(SUM(K7,L7)/I7,0)</f>
        <v>7.3316850042943998E-2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382.19330899999989</v>
      </c>
      <c r="I8" s="19">
        <v>375.503781</v>
      </c>
      <c r="J8" s="19">
        <f t="shared" ref="J8:J26" si="0">SUM(K8,L8)</f>
        <v>38.990241449999992</v>
      </c>
      <c r="K8" s="19">
        <v>0</v>
      </c>
      <c r="L8" s="19">
        <v>38.990241449999992</v>
      </c>
      <c r="M8" s="20">
        <f t="shared" ref="M8:M27" si="1">IFERROR(K8/I8,0)</f>
        <v>0</v>
      </c>
      <c r="N8" s="21">
        <f t="shared" ref="N8:N27" si="2">IFERROR(SUM(K8,L8)/I8,0)</f>
        <v>0.10383448429244975</v>
      </c>
      <c r="O8" s="68">
        <v>27.30291132000001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5002089</v>
      </c>
      <c r="C9" s="17" t="s">
        <v>2090</v>
      </c>
      <c r="D9" s="66">
        <v>3000717</v>
      </c>
      <c r="E9" s="17" t="s">
        <v>2080</v>
      </c>
      <c r="F9" s="67">
        <v>112</v>
      </c>
      <c r="G9" s="17" t="s">
        <v>835</v>
      </c>
      <c r="H9" s="18">
        <v>352.67186200000003</v>
      </c>
      <c r="I9" s="19">
        <v>342.18920600000001</v>
      </c>
      <c r="J9" s="19">
        <f t="shared" si="0"/>
        <v>5.0528360000000008E-2</v>
      </c>
      <c r="K9" s="19">
        <v>0</v>
      </c>
      <c r="L9" s="19">
        <v>5.0528360000000008E-2</v>
      </c>
      <c r="M9" s="20">
        <f t="shared" si="1"/>
        <v>0</v>
      </c>
      <c r="N9" s="21">
        <f t="shared" si="2"/>
        <v>1.476620510350055E-4</v>
      </c>
      <c r="O9" s="68">
        <v>21.877255080000001</v>
      </c>
      <c r="P9" s="19">
        <v>8</v>
      </c>
      <c r="Q9" s="21">
        <f t="shared" ref="Q9:Q26" si="3">IFERROR(P9/O9,0)</f>
        <v>0.36567658834464711</v>
      </c>
    </row>
    <row r="10" spans="1:17" ht="25.5" x14ac:dyDescent="0.25">
      <c r="A10" s="15"/>
      <c r="B10" s="17">
        <v>5005248</v>
      </c>
      <c r="C10" s="17" t="s">
        <v>2091</v>
      </c>
      <c r="D10" s="66">
        <v>3000722</v>
      </c>
      <c r="E10" s="17" t="s">
        <v>2085</v>
      </c>
      <c r="F10" s="67">
        <v>86</v>
      </c>
      <c r="G10" s="17" t="s">
        <v>504</v>
      </c>
      <c r="H10" s="18">
        <v>88.303904000000017</v>
      </c>
      <c r="I10" s="19">
        <v>91.963204000000019</v>
      </c>
      <c r="J10" s="19">
        <f t="shared" si="0"/>
        <v>11.155570739999998</v>
      </c>
      <c r="K10" s="19">
        <v>0</v>
      </c>
      <c r="L10" s="19">
        <v>11.155570739999998</v>
      </c>
      <c r="M10" s="20">
        <f t="shared" si="1"/>
        <v>0</v>
      </c>
      <c r="N10" s="21">
        <f t="shared" si="2"/>
        <v>0.12130472030965772</v>
      </c>
      <c r="O10" s="68">
        <v>11.835080949999995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5005251</v>
      </c>
      <c r="C11" s="17" t="s">
        <v>2092</v>
      </c>
      <c r="D11" s="66">
        <v>3000719</v>
      </c>
      <c r="E11" s="17" t="s">
        <v>2082</v>
      </c>
      <c r="F11" s="67">
        <v>86</v>
      </c>
      <c r="G11" s="17" t="s">
        <v>504</v>
      </c>
      <c r="H11" s="18">
        <v>0.39704500000000004</v>
      </c>
      <c r="I11" s="19">
        <v>0.13905000000000001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1.5100000000000001E-2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5005252</v>
      </c>
      <c r="C12" s="17" t="s">
        <v>2093</v>
      </c>
      <c r="D12" s="66">
        <v>3000719</v>
      </c>
      <c r="E12" s="17" t="s">
        <v>2082</v>
      </c>
      <c r="F12" s="67">
        <v>181</v>
      </c>
      <c r="G12" s="17" t="s">
        <v>2107</v>
      </c>
      <c r="H12" s="18">
        <v>26.242430000000009</v>
      </c>
      <c r="I12" s="19">
        <v>31.904825000000006</v>
      </c>
      <c r="J12" s="19">
        <f t="shared" si="0"/>
        <v>6.4316540000000009</v>
      </c>
      <c r="K12" s="19">
        <v>0</v>
      </c>
      <c r="L12" s="19">
        <v>6.4316540000000009</v>
      </c>
      <c r="M12" s="20">
        <f t="shared" si="1"/>
        <v>0</v>
      </c>
      <c r="N12" s="21">
        <f t="shared" si="2"/>
        <v>0.20158875655954858</v>
      </c>
      <c r="O12" s="68">
        <v>0.18549399999999999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5005253</v>
      </c>
      <c r="C13" s="17" t="s">
        <v>2094</v>
      </c>
      <c r="D13" s="66">
        <v>3000719</v>
      </c>
      <c r="E13" s="17" t="s">
        <v>2082</v>
      </c>
      <c r="F13" s="67">
        <v>607</v>
      </c>
      <c r="G13" s="17" t="s">
        <v>2108</v>
      </c>
      <c r="H13" s="18">
        <v>0.44924199999999992</v>
      </c>
      <c r="I13" s="19">
        <v>1.4346420000000002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1.9999999999999997E-2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5005255</v>
      </c>
      <c r="C14" s="17" t="s">
        <v>2095</v>
      </c>
      <c r="D14" s="66">
        <v>3000719</v>
      </c>
      <c r="E14" s="17" t="s">
        <v>2082</v>
      </c>
      <c r="F14" s="67">
        <v>82</v>
      </c>
      <c r="G14" s="17" t="s">
        <v>543</v>
      </c>
      <c r="H14" s="18">
        <v>15.809680999999999</v>
      </c>
      <c r="I14" s="19">
        <v>17.736705999999998</v>
      </c>
      <c r="J14" s="19">
        <f t="shared" si="0"/>
        <v>0.1861324</v>
      </c>
      <c r="K14" s="19">
        <v>0</v>
      </c>
      <c r="L14" s="19">
        <v>0.1861324</v>
      </c>
      <c r="M14" s="20">
        <f t="shared" si="1"/>
        <v>0</v>
      </c>
      <c r="N14" s="21">
        <f t="shared" si="2"/>
        <v>1.0494192100833155E-2</v>
      </c>
      <c r="O14" s="68">
        <v>1.3457237400000002</v>
      </c>
      <c r="P14" s="19">
        <v>0</v>
      </c>
      <c r="Q14" s="21">
        <f t="shared" si="3"/>
        <v>0</v>
      </c>
    </row>
    <row r="15" spans="1:17" x14ac:dyDescent="0.25">
      <c r="A15" s="15"/>
      <c r="B15" s="17">
        <v>5005261</v>
      </c>
      <c r="C15" s="17" t="s">
        <v>2096</v>
      </c>
      <c r="D15" s="66">
        <v>3000722</v>
      </c>
      <c r="E15" s="17" t="s">
        <v>2085</v>
      </c>
      <c r="F15" s="67">
        <v>107</v>
      </c>
      <c r="G15" s="17" t="s">
        <v>1222</v>
      </c>
      <c r="H15" s="18">
        <v>0</v>
      </c>
      <c r="I15" s="19">
        <v>8.2876000000000005E-2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6</v>
      </c>
      <c r="Q15" s="21">
        <f t="shared" si="3"/>
        <v>0</v>
      </c>
    </row>
    <row r="16" spans="1:17" x14ac:dyDescent="0.25">
      <c r="A16" s="15"/>
      <c r="B16" s="17">
        <v>5005262</v>
      </c>
      <c r="C16" s="17" t="s">
        <v>2097</v>
      </c>
      <c r="D16" s="66">
        <v>3000722</v>
      </c>
      <c r="E16" s="17" t="s">
        <v>2085</v>
      </c>
      <c r="F16" s="67">
        <v>107</v>
      </c>
      <c r="G16" s="17" t="s">
        <v>1222</v>
      </c>
      <c r="H16" s="18">
        <v>2.5</v>
      </c>
      <c r="I16" s="19">
        <v>8.2674500000000002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x14ac:dyDescent="0.25">
      <c r="A17" s="15"/>
      <c r="B17" s="17">
        <v>5005267</v>
      </c>
      <c r="C17" s="17" t="s">
        <v>2098</v>
      </c>
      <c r="D17" s="66">
        <v>3000725</v>
      </c>
      <c r="E17" s="17" t="s">
        <v>2088</v>
      </c>
      <c r="F17" s="67">
        <v>6</v>
      </c>
      <c r="G17" s="17" t="s">
        <v>635</v>
      </c>
      <c r="H17" s="18">
        <v>189.96612800000003</v>
      </c>
      <c r="I17" s="19">
        <v>192.664343</v>
      </c>
      <c r="J17" s="19">
        <f t="shared" si="0"/>
        <v>14.006103400000001</v>
      </c>
      <c r="K17" s="19">
        <v>0</v>
      </c>
      <c r="L17" s="19">
        <v>14.006103400000001</v>
      </c>
      <c r="M17" s="20">
        <f t="shared" si="1"/>
        <v>0</v>
      </c>
      <c r="N17" s="21">
        <f t="shared" si="2"/>
        <v>7.2696915173348919E-2</v>
      </c>
      <c r="O17" s="68">
        <v>14.45284524</v>
      </c>
      <c r="P17" s="19">
        <v>0</v>
      </c>
      <c r="Q17" s="21">
        <f t="shared" si="3"/>
        <v>0</v>
      </c>
    </row>
    <row r="18" spans="1:17" x14ac:dyDescent="0.25">
      <c r="A18" s="15"/>
      <c r="B18" s="17">
        <v>5005268</v>
      </c>
      <c r="C18" s="17" t="s">
        <v>2099</v>
      </c>
      <c r="D18" s="66">
        <v>3000725</v>
      </c>
      <c r="E18" s="17" t="s">
        <v>2088</v>
      </c>
      <c r="F18" s="67">
        <v>6</v>
      </c>
      <c r="G18" s="17" t="s">
        <v>635</v>
      </c>
      <c r="H18" s="18">
        <v>88.294685999999999</v>
      </c>
      <c r="I18" s="19">
        <v>88.526423000000008</v>
      </c>
      <c r="J18" s="19">
        <f t="shared" si="0"/>
        <v>5.1277429399999992</v>
      </c>
      <c r="K18" s="19">
        <v>0</v>
      </c>
      <c r="L18" s="19">
        <v>5.1277429399999992</v>
      </c>
      <c r="M18" s="20">
        <f t="shared" si="1"/>
        <v>0</v>
      </c>
      <c r="N18" s="21">
        <f t="shared" si="2"/>
        <v>5.7923304322371624E-2</v>
      </c>
      <c r="O18" s="68">
        <v>5.2581832200000012</v>
      </c>
      <c r="P18" s="19">
        <v>0</v>
      </c>
      <c r="Q18" s="21">
        <f t="shared" si="3"/>
        <v>0</v>
      </c>
    </row>
    <row r="19" spans="1:17" ht="25.5" x14ac:dyDescent="0.25">
      <c r="A19" s="15"/>
      <c r="B19" s="17">
        <v>5005269</v>
      </c>
      <c r="C19" s="17" t="s">
        <v>2100</v>
      </c>
      <c r="D19" s="66">
        <v>3000725</v>
      </c>
      <c r="E19" s="17" t="s">
        <v>2088</v>
      </c>
      <c r="F19" s="67">
        <v>455</v>
      </c>
      <c r="G19" s="17" t="s">
        <v>1434</v>
      </c>
      <c r="H19" s="18">
        <v>1.1147119999999999</v>
      </c>
      <c r="I19" s="19">
        <v>0.795713</v>
      </c>
      <c r="J19" s="19">
        <f t="shared" si="0"/>
        <v>0</v>
      </c>
      <c r="K19" s="19">
        <v>0</v>
      </c>
      <c r="L19" s="19">
        <v>0</v>
      </c>
      <c r="M19" s="20">
        <f t="shared" si="1"/>
        <v>0</v>
      </c>
      <c r="N19" s="21">
        <f t="shared" si="2"/>
        <v>0</v>
      </c>
      <c r="O19" s="68">
        <v>0</v>
      </c>
      <c r="P19" s="19">
        <v>0</v>
      </c>
      <c r="Q19" s="21">
        <f t="shared" si="3"/>
        <v>0</v>
      </c>
    </row>
    <row r="20" spans="1:17" ht="25.5" x14ac:dyDescent="0.25">
      <c r="A20" s="15"/>
      <c r="B20" s="17">
        <v>5005270</v>
      </c>
      <c r="C20" s="17" t="s">
        <v>2101</v>
      </c>
      <c r="D20" s="66">
        <v>3000726</v>
      </c>
      <c r="E20" s="17" t="s">
        <v>2089</v>
      </c>
      <c r="F20" s="67">
        <v>86</v>
      </c>
      <c r="G20" s="17" t="s">
        <v>504</v>
      </c>
      <c r="H20" s="18">
        <v>32.145194000000004</v>
      </c>
      <c r="I20" s="19">
        <v>32.102274000000001</v>
      </c>
      <c r="J20" s="19">
        <f t="shared" si="0"/>
        <v>0.82879020000000003</v>
      </c>
      <c r="K20" s="19">
        <v>0</v>
      </c>
      <c r="L20" s="19">
        <v>0.82879020000000003</v>
      </c>
      <c r="M20" s="20">
        <f t="shared" si="1"/>
        <v>0</v>
      </c>
      <c r="N20" s="21">
        <f t="shared" si="2"/>
        <v>2.581718042777904E-2</v>
      </c>
      <c r="O20" s="68">
        <v>1.25784304</v>
      </c>
      <c r="P20" s="19">
        <v>0</v>
      </c>
      <c r="Q20" s="21">
        <f t="shared" si="3"/>
        <v>0</v>
      </c>
    </row>
    <row r="21" spans="1:17" ht="25.5" x14ac:dyDescent="0.25">
      <c r="A21" s="15"/>
      <c r="B21" s="17">
        <v>5005271</v>
      </c>
      <c r="C21" s="17" t="s">
        <v>2102</v>
      </c>
      <c r="D21" s="66">
        <v>3000726</v>
      </c>
      <c r="E21" s="17" t="s">
        <v>2089</v>
      </c>
      <c r="F21" s="67">
        <v>86</v>
      </c>
      <c r="G21" s="17" t="s">
        <v>504</v>
      </c>
      <c r="H21" s="18">
        <v>25.995479999999993</v>
      </c>
      <c r="I21" s="19">
        <v>25.780663999999998</v>
      </c>
      <c r="J21" s="19">
        <f t="shared" si="0"/>
        <v>0.19286893999999999</v>
      </c>
      <c r="K21" s="19">
        <v>0</v>
      </c>
      <c r="L21" s="19">
        <v>0.19286893999999999</v>
      </c>
      <c r="M21" s="20">
        <f t="shared" si="1"/>
        <v>0</v>
      </c>
      <c r="N21" s="21">
        <f t="shared" si="2"/>
        <v>7.4811471108734828E-3</v>
      </c>
      <c r="O21" s="68">
        <v>0.3834282</v>
      </c>
      <c r="P21" s="19">
        <v>0</v>
      </c>
      <c r="Q21" s="21">
        <f t="shared" si="3"/>
        <v>0</v>
      </c>
    </row>
    <row r="22" spans="1:17" ht="25.5" x14ac:dyDescent="0.25">
      <c r="A22" s="15"/>
      <c r="B22" s="17">
        <v>5005272</v>
      </c>
      <c r="C22" s="17" t="s">
        <v>2103</v>
      </c>
      <c r="D22" s="66">
        <v>3000726</v>
      </c>
      <c r="E22" s="17" t="s">
        <v>2089</v>
      </c>
      <c r="F22" s="67">
        <v>86</v>
      </c>
      <c r="G22" s="17" t="s">
        <v>504</v>
      </c>
      <c r="H22" s="18">
        <v>72.571123000000014</v>
      </c>
      <c r="I22" s="19">
        <v>72.87385900000001</v>
      </c>
      <c r="J22" s="19">
        <f t="shared" si="0"/>
        <v>4.3808019300000005</v>
      </c>
      <c r="K22" s="19">
        <v>0</v>
      </c>
      <c r="L22" s="19">
        <v>4.3808019300000005</v>
      </c>
      <c r="M22" s="20">
        <f t="shared" si="1"/>
        <v>0</v>
      </c>
      <c r="N22" s="21">
        <f t="shared" si="2"/>
        <v>6.0114861352408962E-2</v>
      </c>
      <c r="O22" s="68">
        <v>4.0651685000000004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5005273</v>
      </c>
      <c r="C23" s="17" t="s">
        <v>2104</v>
      </c>
      <c r="D23" s="66">
        <v>3000726</v>
      </c>
      <c r="E23" s="17" t="s">
        <v>2089</v>
      </c>
      <c r="F23" s="67">
        <v>86</v>
      </c>
      <c r="G23" s="17" t="s">
        <v>504</v>
      </c>
      <c r="H23" s="18">
        <v>0.47997800000000002</v>
      </c>
      <c r="I23" s="19">
        <v>0.4799779999999999</v>
      </c>
      <c r="J23" s="19">
        <f t="shared" si="0"/>
        <v>0</v>
      </c>
      <c r="K23" s="19">
        <v>0</v>
      </c>
      <c r="L23" s="19">
        <v>0</v>
      </c>
      <c r="M23" s="20">
        <f t="shared" si="1"/>
        <v>0</v>
      </c>
      <c r="N23" s="21">
        <f t="shared" si="2"/>
        <v>0</v>
      </c>
      <c r="O23" s="68">
        <v>0</v>
      </c>
      <c r="P23" s="19">
        <v>0</v>
      </c>
      <c r="Q23" s="21">
        <f t="shared" si="3"/>
        <v>0</v>
      </c>
    </row>
    <row r="24" spans="1:17" ht="25.5" x14ac:dyDescent="0.25">
      <c r="A24" s="15"/>
      <c r="B24" s="17">
        <v>5005603</v>
      </c>
      <c r="C24" s="17" t="s">
        <v>2105</v>
      </c>
      <c r="D24" s="66">
        <v>3000717</v>
      </c>
      <c r="E24" s="17" t="s">
        <v>2080</v>
      </c>
      <c r="F24" s="67">
        <v>86</v>
      </c>
      <c r="G24" s="17" t="s">
        <v>504</v>
      </c>
      <c r="H24" s="18">
        <v>2753.9972329999996</v>
      </c>
      <c r="I24" s="19">
        <v>2766.8737249999986</v>
      </c>
      <c r="J24" s="19">
        <f t="shared" si="0"/>
        <v>219.32147592999999</v>
      </c>
      <c r="K24" s="19">
        <v>0</v>
      </c>
      <c r="L24" s="19">
        <v>219.32147592999999</v>
      </c>
      <c r="M24" s="20">
        <f t="shared" si="1"/>
        <v>0</v>
      </c>
      <c r="N24" s="21">
        <f t="shared" si="2"/>
        <v>7.9266890262583309E-2</v>
      </c>
      <c r="O24" s="68">
        <v>254.50491360999993</v>
      </c>
      <c r="P24" s="19">
        <v>0</v>
      </c>
      <c r="Q24" s="21">
        <f t="shared" si="3"/>
        <v>0</v>
      </c>
    </row>
    <row r="25" spans="1:17" ht="25.5" x14ac:dyDescent="0.25">
      <c r="A25" s="15"/>
      <c r="B25" s="17">
        <v>5005604</v>
      </c>
      <c r="C25" s="17" t="s">
        <v>2106</v>
      </c>
      <c r="D25" s="66">
        <v>3000717</v>
      </c>
      <c r="E25" s="17" t="s">
        <v>2080</v>
      </c>
      <c r="F25" s="67">
        <v>112</v>
      </c>
      <c r="G25" s="17" t="s">
        <v>835</v>
      </c>
      <c r="H25" s="18">
        <v>16.429306</v>
      </c>
      <c r="I25" s="19">
        <v>17.493884000000001</v>
      </c>
      <c r="J25" s="19">
        <f t="shared" si="0"/>
        <v>0</v>
      </c>
      <c r="K25" s="19">
        <v>0</v>
      </c>
      <c r="L25" s="19">
        <v>0</v>
      </c>
      <c r="M25" s="20">
        <f t="shared" si="1"/>
        <v>0</v>
      </c>
      <c r="N25" s="21">
        <f t="shared" si="2"/>
        <v>0</v>
      </c>
      <c r="O25" s="68">
        <v>0</v>
      </c>
      <c r="P25" s="19">
        <v>0</v>
      </c>
      <c r="Q25" s="21">
        <f t="shared" si="3"/>
        <v>0</v>
      </c>
    </row>
    <row r="26" spans="1:17" x14ac:dyDescent="0.25">
      <c r="A26" s="15"/>
      <c r="B26" s="17">
        <v>9000000</v>
      </c>
      <c r="C26" s="17" t="s">
        <v>309</v>
      </c>
      <c r="D26" s="66">
        <v>9000000</v>
      </c>
      <c r="E26" s="17" t="s">
        <v>310</v>
      </c>
      <c r="F26" s="67"/>
      <c r="G26" s="17" t="s">
        <v>317</v>
      </c>
      <c r="H26" s="18">
        <v>32.294487000000004</v>
      </c>
      <c r="I26" s="19">
        <v>34.180690000000006</v>
      </c>
      <c r="J26" s="19">
        <f t="shared" si="0"/>
        <v>0</v>
      </c>
      <c r="K26" s="19">
        <v>0</v>
      </c>
      <c r="L26" s="19">
        <v>0</v>
      </c>
      <c r="M26" s="20">
        <f t="shared" si="1"/>
        <v>0</v>
      </c>
      <c r="N26" s="21">
        <f t="shared" si="2"/>
        <v>0</v>
      </c>
      <c r="O26" s="68">
        <v>0.7904447</v>
      </c>
      <c r="P26" s="19"/>
      <c r="Q26" s="21">
        <f t="shared" si="3"/>
        <v>0</v>
      </c>
    </row>
    <row r="27" spans="1:17" ht="15.75" thickBot="1" x14ac:dyDescent="0.3">
      <c r="A27" s="39" t="s">
        <v>299</v>
      </c>
      <c r="B27" s="41"/>
      <c r="C27" s="41"/>
      <c r="D27" s="63"/>
      <c r="E27" s="41"/>
      <c r="F27" s="64"/>
      <c r="G27" s="41"/>
      <c r="H27" s="42">
        <f ca="1">OFFSET(H27,-MATCH("PROYECTOS",$A$8:$A$50,0)-1,0)-(OFFSET(H27,-MATCH("PROYECTOS",$A$8:$A$50,0),0))</f>
        <v>1125.3974589999975</v>
      </c>
      <c r="I27" s="43">
        <f t="shared" ref="I27:L27" ca="1" si="4">OFFSET(I27,-MATCH("PROYECTOS",$A$8:$A$50,0)-1,0)-(OFFSET(I27,-MATCH("PROYECTOS",$A$8:$A$50,0),0))</f>
        <v>1108.1315480000012</v>
      </c>
      <c r="J27" s="43">
        <f t="shared" ca="1" si="4"/>
        <v>12.854252990000191</v>
      </c>
      <c r="K27" s="43">
        <f t="shared" ca="1" si="4"/>
        <v>0</v>
      </c>
      <c r="L27" s="43">
        <f t="shared" ca="1" si="4"/>
        <v>12.854252990000191</v>
      </c>
      <c r="M27" s="44">
        <f t="shared" ca="1" si="1"/>
        <v>0</v>
      </c>
      <c r="N27" s="45">
        <f t="shared" ca="1" si="2"/>
        <v>1.1599934153305215E-2</v>
      </c>
      <c r="O27" s="65"/>
      <c r="P27" s="43"/>
      <c r="Q2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136</v>
      </c>
      <c r="B1" s="48" t="s">
        <v>94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2111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3.7486880000000009</v>
      </c>
      <c r="E6" s="12">
        <v>6.1195549999999992</v>
      </c>
      <c r="F6" s="12">
        <v>0.22948935000000001</v>
      </c>
      <c r="G6" s="12">
        <v>0</v>
      </c>
      <c r="H6" s="12">
        <v>0.22948935000000001</v>
      </c>
      <c r="I6" s="13">
        <v>0</v>
      </c>
      <c r="J6" s="14">
        <v>3.7500986591345292E-2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3.0606879999999999</v>
      </c>
      <c r="E7" s="36">
        <f ca="1">SUM(E8:OFFSET(E6,MATCH("GOBIERNOS REGIONALES",$A$8:$A$50,0),0))</f>
        <v>3.0606880000000003</v>
      </c>
      <c r="F7" s="36">
        <f ca="1">SUM(F8:OFFSET(F6,MATCH("GOBIERNOS REGIONALES",$A$8:$A$50,0),0))</f>
        <v>8.6599300000000004E-2</v>
      </c>
      <c r="G7" s="36">
        <f ca="1">SUM(G8:OFFSET(G6,MATCH("GOBIERNOS REGIONALES",$A$8:$A$50,0),0))</f>
        <v>0</v>
      </c>
      <c r="H7" s="36">
        <f ca="1">SUM(H8:OFFSET(H6,MATCH("GOBIERNOS REGIONALES",$A$8:$A$50,0),0))</f>
        <v>8.6599300000000004E-2</v>
      </c>
      <c r="I7" s="37">
        <f ca="1">IFERROR(G7/E7,0)</f>
        <v>0</v>
      </c>
      <c r="J7" s="38">
        <f ca="1">IFERROR(SUM(G7,H7)/E7,0)</f>
        <v>2.8294063295572758E-2</v>
      </c>
      <c r="K7" s="4"/>
    </row>
    <row r="8" spans="1:11" x14ac:dyDescent="0.25">
      <c r="A8" s="15"/>
      <c r="B8" s="16">
        <v>5</v>
      </c>
      <c r="C8" s="17" t="s">
        <v>106</v>
      </c>
      <c r="D8" s="18">
        <v>3.0606879999999999</v>
      </c>
      <c r="E8" s="19">
        <v>3.0606880000000003</v>
      </c>
      <c r="F8" s="19">
        <f t="shared" ref="F8:F11" si="0">SUM(G8,H8)</f>
        <v>8.6599300000000004E-2</v>
      </c>
      <c r="G8" s="19">
        <v>0</v>
      </c>
      <c r="H8" s="19">
        <v>8.6599300000000004E-2</v>
      </c>
      <c r="I8" s="20">
        <f t="shared" ref="I8:I11" si="1">IFERROR(G8/E8,0)</f>
        <v>0</v>
      </c>
      <c r="J8" s="21">
        <f t="shared" ref="J8:J11" si="2">IFERROR(SUM(G8,H8)/E8,0)</f>
        <v>2.8294063295572758E-2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3.8519999999999999E-2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463</v>
      </c>
      <c r="C10" s="17" t="s">
        <v>235</v>
      </c>
      <c r="D10" s="18">
        <v>0</v>
      </c>
      <c r="E10" s="19">
        <v>3.8519999999999999E-2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238</v>
      </c>
      <c r="B11" s="56"/>
      <c r="C11" s="41"/>
      <c r="D11" s="42">
        <v>0.68800000000000006</v>
      </c>
      <c r="E11" s="43">
        <v>3.0203469999999997</v>
      </c>
      <c r="F11" s="43">
        <f t="shared" si="0"/>
        <v>0.14289004999999999</v>
      </c>
      <c r="G11" s="43">
        <v>0</v>
      </c>
      <c r="H11" s="43">
        <v>0.14289004999999999</v>
      </c>
      <c r="I11" s="44">
        <f t="shared" si="1"/>
        <v>0</v>
      </c>
      <c r="J11" s="45">
        <f t="shared" si="2"/>
        <v>4.7309150240022094E-2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136</v>
      </c>
      <c r="B1" s="49" t="s">
        <v>94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2112</v>
      </c>
      <c r="L2" s="70" t="s">
        <v>2122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3.7486880000000009</v>
      </c>
      <c r="E6" s="12">
        <f ca="1">SUM(E7:OFFSET(E7,50,0))</f>
        <v>6.1195549999999992</v>
      </c>
      <c r="F6" s="12">
        <f ca="1">SUM(F7:OFFSET(F7,50,0))</f>
        <v>0.22948935000000001</v>
      </c>
      <c r="G6" s="12">
        <f ca="1">SUM(G7:OFFSET(G7,50,0))</f>
        <v>0</v>
      </c>
      <c r="H6" s="12">
        <f ca="1">SUM(H7:OFFSET(H7,50,0))</f>
        <v>0.22948935000000001</v>
      </c>
      <c r="I6" s="13">
        <f ca="1">IFERROR(G6/E6,0)</f>
        <v>0</v>
      </c>
      <c r="J6" s="14">
        <f ca="1">IFERROR(SUM(G6,H6)/E6,0)</f>
        <v>3.7500986591345292E-2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</v>
      </c>
      <c r="E7" s="19">
        <v>0.37455100000000002</v>
      </c>
      <c r="F7" s="19">
        <f t="shared" ref="F7:F15" si="0">SUM(G7,H7)</f>
        <v>0.13193005000000002</v>
      </c>
      <c r="G7" s="19">
        <v>0</v>
      </c>
      <c r="H7" s="19">
        <v>0.13193005000000002</v>
      </c>
      <c r="I7" s="20">
        <f t="shared" ref="I7:I15" si="1">IFERROR(G7/E7,0)</f>
        <v>0</v>
      </c>
      <c r="J7" s="21">
        <f t="shared" ref="J7:J15" si="2">IFERROR(SUM(G7,H7)/E7,0)</f>
        <v>0.35223520962432353</v>
      </c>
      <c r="K7" s="4"/>
      <c r="L7" t="s">
        <v>256</v>
      </c>
      <c r="M7" s="5">
        <v>0.13193005000000002</v>
      </c>
      <c r="N7" s="69">
        <v>0.35223520962432353</v>
      </c>
    </row>
    <row r="8" spans="1:14" x14ac:dyDescent="0.25">
      <c r="A8" s="15"/>
      <c r="B8" s="53">
        <v>5</v>
      </c>
      <c r="C8" s="17" t="s">
        <v>259</v>
      </c>
      <c r="D8" s="18">
        <v>0.31300000000000006</v>
      </c>
      <c r="E8" s="19">
        <v>0.45169399999999998</v>
      </c>
      <c r="F8" s="19">
        <f t="shared" si="0"/>
        <v>1.0000000000000001E-5</v>
      </c>
      <c r="G8" s="19">
        <v>0</v>
      </c>
      <c r="H8" s="19">
        <v>1.0000000000000001E-5</v>
      </c>
      <c r="I8" s="20">
        <f t="shared" si="1"/>
        <v>0</v>
      </c>
      <c r="J8" s="21">
        <f t="shared" si="2"/>
        <v>2.2138881632255469E-5</v>
      </c>
      <c r="K8" s="4"/>
      <c r="L8" t="s">
        <v>273</v>
      </c>
      <c r="M8" s="5">
        <v>1.095E-2</v>
      </c>
      <c r="N8" s="69">
        <v>2.4955103603562543E-2</v>
      </c>
    </row>
    <row r="9" spans="1:14" x14ac:dyDescent="0.25">
      <c r="A9" s="15"/>
      <c r="B9" s="53">
        <v>8</v>
      </c>
      <c r="C9" s="17" t="s">
        <v>262</v>
      </c>
      <c r="D9" s="18">
        <v>2.5000000000000001E-2</v>
      </c>
      <c r="E9" s="19">
        <v>0.32268000000000002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269</v>
      </c>
      <c r="M9" s="5">
        <v>8.6599300000000004E-2</v>
      </c>
      <c r="N9" s="69">
        <v>2.252010898156535E-2</v>
      </c>
    </row>
    <row r="10" spans="1:14" x14ac:dyDescent="0.25">
      <c r="A10" s="15"/>
      <c r="B10" s="53">
        <v>9</v>
      </c>
      <c r="C10" s="17" t="s">
        <v>263</v>
      </c>
      <c r="D10" s="18">
        <v>0</v>
      </c>
      <c r="E10" s="19">
        <v>0.320581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259</v>
      </c>
      <c r="M10" s="5">
        <v>1.0000000000000001E-5</v>
      </c>
      <c r="N10" s="69">
        <v>2.2138881632255469E-5</v>
      </c>
    </row>
    <row r="11" spans="1:14" x14ac:dyDescent="0.25">
      <c r="A11" s="15"/>
      <c r="B11" s="53">
        <v>11</v>
      </c>
      <c r="C11" s="17" t="s">
        <v>265</v>
      </c>
      <c r="D11" s="18">
        <v>0</v>
      </c>
      <c r="E11" s="19">
        <v>3.9899999999999998E-2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262</v>
      </c>
      <c r="M11" s="5">
        <v>0</v>
      </c>
      <c r="N11" s="69">
        <v>0</v>
      </c>
    </row>
    <row r="12" spans="1:14" x14ac:dyDescent="0.25">
      <c r="A12" s="15"/>
      <c r="B12" s="53">
        <v>12</v>
      </c>
      <c r="C12" s="17" t="s">
        <v>266</v>
      </c>
      <c r="D12" s="18">
        <v>0</v>
      </c>
      <c r="E12" s="19">
        <v>0.23594000000000001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263</v>
      </c>
      <c r="M12" s="5">
        <v>0</v>
      </c>
      <c r="N12" s="69">
        <v>0</v>
      </c>
    </row>
    <row r="13" spans="1:14" x14ac:dyDescent="0.25">
      <c r="A13" s="15"/>
      <c r="B13" s="53">
        <v>15</v>
      </c>
      <c r="C13" s="17" t="s">
        <v>269</v>
      </c>
      <c r="D13" s="18">
        <v>3.0606880000000007</v>
      </c>
      <c r="E13" s="19">
        <v>3.845421</v>
      </c>
      <c r="F13" s="19">
        <f t="shared" si="0"/>
        <v>8.6599300000000004E-2</v>
      </c>
      <c r="G13" s="19">
        <v>0</v>
      </c>
      <c r="H13" s="19">
        <v>8.6599300000000004E-2</v>
      </c>
      <c r="I13" s="20">
        <f t="shared" si="1"/>
        <v>0</v>
      </c>
      <c r="J13" s="21">
        <f t="shared" si="2"/>
        <v>2.252010898156535E-2</v>
      </c>
      <c r="K13" s="4"/>
      <c r="L13" t="s">
        <v>265</v>
      </c>
      <c r="M13" s="5">
        <v>0</v>
      </c>
      <c r="N13" s="69">
        <v>0</v>
      </c>
    </row>
    <row r="14" spans="1:14" x14ac:dyDescent="0.25">
      <c r="A14" s="15"/>
      <c r="B14" s="53">
        <v>19</v>
      </c>
      <c r="C14" s="17" t="s">
        <v>273</v>
      </c>
      <c r="D14" s="18">
        <v>0.35</v>
      </c>
      <c r="E14" s="19">
        <v>0.43878799999999996</v>
      </c>
      <c r="F14" s="19">
        <f t="shared" si="0"/>
        <v>1.095E-2</v>
      </c>
      <c r="G14" s="19">
        <v>0</v>
      </c>
      <c r="H14" s="19">
        <v>1.095E-2</v>
      </c>
      <c r="I14" s="20">
        <f t="shared" si="1"/>
        <v>0</v>
      </c>
      <c r="J14" s="21">
        <f t="shared" si="2"/>
        <v>2.4955103603562543E-2</v>
      </c>
      <c r="K14" s="4"/>
      <c r="L14" t="s">
        <v>266</v>
      </c>
      <c r="M14" s="5">
        <v>0</v>
      </c>
      <c r="N14" s="69">
        <v>0</v>
      </c>
    </row>
    <row r="15" spans="1:14" ht="15.75" thickBot="1" x14ac:dyDescent="0.3">
      <c r="A15" s="22"/>
      <c r="B15" s="54">
        <v>24</v>
      </c>
      <c r="C15" s="24" t="s">
        <v>278</v>
      </c>
      <c r="D15" s="25">
        <v>0</v>
      </c>
      <c r="E15" s="26">
        <v>0.09</v>
      </c>
      <c r="F15" s="26">
        <f t="shared" si="0"/>
        <v>0</v>
      </c>
      <c r="G15" s="26">
        <v>0</v>
      </c>
      <c r="H15" s="26">
        <v>0</v>
      </c>
      <c r="I15" s="27">
        <f t="shared" si="1"/>
        <v>0</v>
      </c>
      <c r="J15" s="28">
        <f t="shared" si="2"/>
        <v>0</v>
      </c>
      <c r="K15" s="4"/>
      <c r="L15" t="s">
        <v>278</v>
      </c>
      <c r="M15" s="5">
        <v>0</v>
      </c>
      <c r="N15" s="69">
        <v>0</v>
      </c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8" width="0" hidden="1" customWidth="1"/>
  </cols>
  <sheetData>
    <row r="1" spans="1:11" ht="15.75" x14ac:dyDescent="0.25">
      <c r="A1" s="48">
        <v>136</v>
      </c>
      <c r="B1" s="47" t="s">
        <v>94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2113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3.7486880000000009</v>
      </c>
      <c r="E6" s="12">
        <v>6.1195549999999992</v>
      </c>
      <c r="F6" s="12">
        <v>0.22948935000000001</v>
      </c>
      <c r="G6" s="12">
        <v>0</v>
      </c>
      <c r="H6" s="12">
        <v>0.22948935000000001</v>
      </c>
      <c r="I6" s="13">
        <v>0</v>
      </c>
      <c r="J6" s="14">
        <v>3.7500986591345292E-2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3.0606880000000003</v>
      </c>
      <c r="E7" s="36">
        <f ca="1">SUM(E8:OFFSET(E6,MATCH("PROYECTOS",$A$8:$A$50,0),0))</f>
        <v>3.5986279999999997</v>
      </c>
      <c r="F7" s="36">
        <f ca="1">SUM(F8:OFFSET(F6,MATCH("PROYECTOS",$A$8:$A$50,0),0))</f>
        <v>8.6599300000000004E-2</v>
      </c>
      <c r="G7" s="36">
        <f ca="1">SUM(G8:OFFSET(G6,MATCH("PROYECTOS",$A$8:$A$50,0),0))</f>
        <v>0</v>
      </c>
      <c r="H7" s="36">
        <f ca="1">SUM(H8:OFFSET(H6,MATCH("PROYECTOS",$A$8:$A$50,0),0))</f>
        <v>8.6599300000000004E-2</v>
      </c>
      <c r="I7" s="37">
        <f ca="1">IFERROR(G7/E7,0)</f>
        <v>0</v>
      </c>
      <c r="J7" s="38">
        <f ca="1">IFERROR(SUM(G7,H7)/E7,0)</f>
        <v>2.4064532371781692E-2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0.89657300000000006</v>
      </c>
      <c r="E8" s="19">
        <v>0.89657299999999995</v>
      </c>
      <c r="F8" s="19">
        <f t="shared" ref="F8:F10" si="0">SUM(G8,H8)</f>
        <v>6.5864640000000002E-2</v>
      </c>
      <c r="G8" s="19">
        <v>0</v>
      </c>
      <c r="H8" s="19">
        <v>6.5864640000000002E-2</v>
      </c>
      <c r="I8" s="20">
        <f t="shared" ref="I8:I11" si="1">IFERROR(G8/E8,0)</f>
        <v>0</v>
      </c>
      <c r="J8" s="21">
        <f t="shared" ref="J8:J11" si="2">IFERROR(SUM(G8,H8)/E8,0)</f>
        <v>7.34626628283475E-2</v>
      </c>
      <c r="K8" s="4"/>
    </row>
    <row r="9" spans="1:11" ht="51" x14ac:dyDescent="0.25">
      <c r="A9" s="15"/>
      <c r="B9" s="17">
        <v>3000727</v>
      </c>
      <c r="C9" s="17" t="s">
        <v>2115</v>
      </c>
      <c r="D9" s="18">
        <v>0.89240000000000008</v>
      </c>
      <c r="E9" s="19">
        <v>1.4303399999999999</v>
      </c>
      <c r="F9" s="19">
        <f t="shared" si="0"/>
        <v>1.9984660000000001E-2</v>
      </c>
      <c r="G9" s="19">
        <v>0</v>
      </c>
      <c r="H9" s="19">
        <v>1.9984660000000001E-2</v>
      </c>
      <c r="I9" s="20">
        <f t="shared" si="1"/>
        <v>0</v>
      </c>
      <c r="J9" s="21">
        <f t="shared" si="2"/>
        <v>1.3971964707691879E-2</v>
      </c>
      <c r="K9" s="4"/>
    </row>
    <row r="10" spans="1:11" ht="38.25" x14ac:dyDescent="0.25">
      <c r="A10" s="15"/>
      <c r="B10" s="17">
        <v>3000728</v>
      </c>
      <c r="C10" s="17" t="s">
        <v>2116</v>
      </c>
      <c r="D10" s="18">
        <v>1.2717150000000002</v>
      </c>
      <c r="E10" s="19">
        <v>1.2717149999999999</v>
      </c>
      <c r="F10" s="19">
        <f t="shared" si="0"/>
        <v>7.5000000000000002E-4</v>
      </c>
      <c r="G10" s="19">
        <v>0</v>
      </c>
      <c r="H10" s="19">
        <v>7.5000000000000002E-4</v>
      </c>
      <c r="I10" s="20">
        <f t="shared" si="1"/>
        <v>0</v>
      </c>
      <c r="J10" s="21">
        <f t="shared" si="2"/>
        <v>5.8975477996249168E-4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0.68800000000000061</v>
      </c>
      <c r="E11" s="43">
        <f t="shared" ref="E11:H11" ca="1" si="3">OFFSET(E11,-MATCH("PROYECTOS",$A$8:$A$50,0)-1,0)-(OFFSET(E11,-MATCH("PROYECTOS",$A$8:$A$50,0),0))</f>
        <v>2.5209269999999995</v>
      </c>
      <c r="F11" s="43">
        <f t="shared" ca="1" si="3"/>
        <v>0.14289004999999999</v>
      </c>
      <c r="G11" s="43">
        <f t="shared" ca="1" si="3"/>
        <v>0</v>
      </c>
      <c r="H11" s="43">
        <f t="shared" ca="1" si="3"/>
        <v>0.14289004999999999</v>
      </c>
      <c r="I11" s="44">
        <f t="shared" ca="1" si="1"/>
        <v>0</v>
      </c>
      <c r="J11" s="45">
        <f t="shared" ca="1" si="2"/>
        <v>5.6681550080585445E-2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2123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7.34626628283475E-2</v>
      </c>
    </row>
    <row r="18" spans="1:4" ht="51" x14ac:dyDescent="0.25">
      <c r="A18" s="15"/>
      <c r="B18" s="17">
        <v>3000727</v>
      </c>
      <c r="C18" s="17" t="s">
        <v>2115</v>
      </c>
      <c r="D18" s="21">
        <v>1.3971964707691879E-2</v>
      </c>
    </row>
    <row r="19" spans="1:4" ht="39" thickBot="1" x14ac:dyDescent="0.3">
      <c r="A19" s="22"/>
      <c r="B19" s="24">
        <v>3000728</v>
      </c>
      <c r="C19" s="24" t="s">
        <v>2116</v>
      </c>
      <c r="D19" s="28">
        <v>5.8975477996249168E-4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136</v>
      </c>
      <c r="B1" s="47" t="s">
        <v>94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2114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3.7486880000000009</v>
      </c>
      <c r="I6" s="12">
        <v>6.1195549999999992</v>
      </c>
      <c r="J6" s="12">
        <v>0.22948935000000001</v>
      </c>
      <c r="K6" s="12">
        <v>0</v>
      </c>
      <c r="L6" s="12">
        <v>0.22948935000000001</v>
      </c>
      <c r="M6" s="13">
        <v>0</v>
      </c>
      <c r="N6" s="14">
        <v>3.7500986591345292E-2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3.0606880000000003</v>
      </c>
      <c r="I7" s="36">
        <f ca="1">SUM(I8:OFFSET(I6,MATCH("PROYECTOS",$A$8:$A$50,0),0))</f>
        <v>3.5986280000000002</v>
      </c>
      <c r="J7" s="36">
        <f ca="1">SUM(J8:OFFSET(J6,MATCH("PROYECTOS",$A$8:$A$50,0),0))</f>
        <v>8.6599300000000004E-2</v>
      </c>
      <c r="K7" s="36">
        <f ca="1">SUM(K8:OFFSET(K6,MATCH("PROYECTOS",$A$8:$A$50,0),0))</f>
        <v>0</v>
      </c>
      <c r="L7" s="36">
        <f ca="1">SUM(L8:OFFSET(L6,MATCH("PROYECTOS",$A$8:$A$50,0),0))</f>
        <v>8.6599300000000004E-2</v>
      </c>
      <c r="M7" s="37">
        <f ca="1">IFERROR(K7/I7,0)</f>
        <v>0</v>
      </c>
      <c r="N7" s="38">
        <f ca="1">IFERROR(SUM(K7,L7)/I7,0)</f>
        <v>2.4064532371781692E-2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0.89657300000000006</v>
      </c>
      <c r="I8" s="19">
        <v>0.89657299999999995</v>
      </c>
      <c r="J8" s="19">
        <f t="shared" ref="J8:J13" si="0">SUM(K8,L8)</f>
        <v>6.5864640000000002E-2</v>
      </c>
      <c r="K8" s="19">
        <v>0</v>
      </c>
      <c r="L8" s="19">
        <v>6.5864640000000002E-2</v>
      </c>
      <c r="M8" s="20">
        <f t="shared" ref="M8:M14" si="1">IFERROR(K8/I8,0)</f>
        <v>0</v>
      </c>
      <c r="N8" s="21">
        <f t="shared" ref="N8:N14" si="2">IFERROR(SUM(K8,L8)/I8,0)</f>
        <v>7.34626628283475E-2</v>
      </c>
      <c r="O8" s="68">
        <v>8.2513039999999996E-2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5005277</v>
      </c>
      <c r="C9" s="17" t="s">
        <v>2117</v>
      </c>
      <c r="D9" s="66">
        <v>3000727</v>
      </c>
      <c r="E9" s="17" t="s">
        <v>2115</v>
      </c>
      <c r="F9" s="67">
        <v>88</v>
      </c>
      <c r="G9" s="17" t="s">
        <v>765</v>
      </c>
      <c r="H9" s="18">
        <v>4.9699999999999994E-2</v>
      </c>
      <c r="I9" s="19">
        <v>0.72994100000000006</v>
      </c>
      <c r="J9" s="19">
        <f t="shared" si="0"/>
        <v>6.4000000000000005E-4</v>
      </c>
      <c r="K9" s="19">
        <v>0</v>
      </c>
      <c r="L9" s="19">
        <v>6.4000000000000005E-4</v>
      </c>
      <c r="M9" s="20">
        <f t="shared" si="1"/>
        <v>0</v>
      </c>
      <c r="N9" s="21">
        <f t="shared" si="2"/>
        <v>8.7678319206620811E-4</v>
      </c>
      <c r="O9" s="68">
        <v>8.3266499999999997E-3</v>
      </c>
      <c r="P9" s="19">
        <v>0</v>
      </c>
      <c r="Q9" s="21">
        <f t="shared" ref="Q9:Q13" si="3">IFERROR(P9/O9,0)</f>
        <v>0</v>
      </c>
    </row>
    <row r="10" spans="1:17" ht="51" x14ac:dyDescent="0.25">
      <c r="A10" s="15"/>
      <c r="B10" s="17">
        <v>5005278</v>
      </c>
      <c r="C10" s="17" t="s">
        <v>2118</v>
      </c>
      <c r="D10" s="66">
        <v>3000727</v>
      </c>
      <c r="E10" s="17" t="s">
        <v>2115</v>
      </c>
      <c r="F10" s="67">
        <v>215</v>
      </c>
      <c r="G10" s="17" t="s">
        <v>689</v>
      </c>
      <c r="H10" s="18">
        <v>0.84270000000000012</v>
      </c>
      <c r="I10" s="19">
        <v>0.70039899999999999</v>
      </c>
      <c r="J10" s="19">
        <f t="shared" si="0"/>
        <v>1.934466E-2</v>
      </c>
      <c r="K10" s="19">
        <v>0</v>
      </c>
      <c r="L10" s="19">
        <v>1.934466E-2</v>
      </c>
      <c r="M10" s="20">
        <f t="shared" si="1"/>
        <v>0</v>
      </c>
      <c r="N10" s="21">
        <f t="shared" si="2"/>
        <v>2.7619485464713683E-2</v>
      </c>
      <c r="O10" s="68">
        <v>0.32072058999999997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5005279</v>
      </c>
      <c r="C11" s="17" t="s">
        <v>2119</v>
      </c>
      <c r="D11" s="66">
        <v>3000728</v>
      </c>
      <c r="E11" s="17" t="s">
        <v>2116</v>
      </c>
      <c r="F11" s="67">
        <v>59</v>
      </c>
      <c r="G11" s="17" t="s">
        <v>581</v>
      </c>
      <c r="H11" s="18">
        <v>0.76435000000000008</v>
      </c>
      <c r="I11" s="19">
        <v>0.76434999999999997</v>
      </c>
      <c r="J11" s="19">
        <f t="shared" si="0"/>
        <v>7.5000000000000002E-4</v>
      </c>
      <c r="K11" s="19">
        <v>0</v>
      </c>
      <c r="L11" s="19">
        <v>7.5000000000000002E-4</v>
      </c>
      <c r="M11" s="20">
        <f t="shared" si="1"/>
        <v>0</v>
      </c>
      <c r="N11" s="21">
        <f t="shared" si="2"/>
        <v>9.8122587819716111E-4</v>
      </c>
      <c r="O11" s="68">
        <v>1.3365500000000001E-2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5005280</v>
      </c>
      <c r="C12" s="17" t="s">
        <v>2120</v>
      </c>
      <c r="D12" s="66">
        <v>3000728</v>
      </c>
      <c r="E12" s="17" t="s">
        <v>2116</v>
      </c>
      <c r="F12" s="67">
        <v>46</v>
      </c>
      <c r="G12" s="17" t="s">
        <v>768</v>
      </c>
      <c r="H12" s="18">
        <v>0.36870000000000003</v>
      </c>
      <c r="I12" s="19">
        <v>0.36870000000000003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5005281</v>
      </c>
      <c r="C13" s="17" t="s">
        <v>2121</v>
      </c>
      <c r="D13" s="66">
        <v>3000728</v>
      </c>
      <c r="E13" s="17" t="s">
        <v>2116</v>
      </c>
      <c r="F13" s="67">
        <v>46</v>
      </c>
      <c r="G13" s="17" t="s">
        <v>768</v>
      </c>
      <c r="H13" s="18">
        <v>0.13866500000000001</v>
      </c>
      <c r="I13" s="19">
        <v>0.13866500000000001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0.68800000000000061</v>
      </c>
      <c r="I14" s="43">
        <f t="shared" ref="I14:L14" ca="1" si="4">OFFSET(I14,-MATCH("PROYECTOS",$A$8:$A$50,0)-1,0)-(OFFSET(I14,-MATCH("PROYECTOS",$A$8:$A$50,0),0))</f>
        <v>2.520926999999999</v>
      </c>
      <c r="J14" s="43">
        <f t="shared" ca="1" si="4"/>
        <v>0.14289004999999999</v>
      </c>
      <c r="K14" s="43">
        <f t="shared" ca="1" si="4"/>
        <v>0</v>
      </c>
      <c r="L14" s="43">
        <f t="shared" ca="1" si="4"/>
        <v>0.14289004999999999</v>
      </c>
      <c r="M14" s="44">
        <f t="shared" ca="1" si="1"/>
        <v>0</v>
      </c>
      <c r="N14" s="45">
        <f t="shared" ca="1" si="2"/>
        <v>5.6681550080585452E-2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137</v>
      </c>
      <c r="B1" s="48" t="s">
        <v>95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2124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70.025881000000012</v>
      </c>
      <c r="E6" s="12">
        <v>81.021952999999996</v>
      </c>
      <c r="F6" s="12">
        <v>1.43278423</v>
      </c>
      <c r="G6" s="12">
        <v>0</v>
      </c>
      <c r="H6" s="12">
        <v>1.43278423</v>
      </c>
      <c r="I6" s="13">
        <v>0</v>
      </c>
      <c r="J6" s="14">
        <v>1.7683901423605528E-2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70.025880999999984</v>
      </c>
      <c r="E7" s="36">
        <f ca="1">SUM(E8:OFFSET(E6,MATCH("GOBIERNOS REGIONALES",$A$8:$A$50,0),0))</f>
        <v>81.021953000000011</v>
      </c>
      <c r="F7" s="36">
        <f ca="1">SUM(F8:OFFSET(F6,MATCH("GOBIERNOS REGIONALES",$A$8:$A$50,0),0))</f>
        <v>1.43278423</v>
      </c>
      <c r="G7" s="36">
        <f ca="1">SUM(G8:OFFSET(G6,MATCH("GOBIERNOS REGIONALES",$A$8:$A$50,0),0))</f>
        <v>0</v>
      </c>
      <c r="H7" s="36">
        <f ca="1">SUM(H8:OFFSET(H6,MATCH("GOBIERNOS REGIONALES",$A$8:$A$50,0),0))</f>
        <v>1.43278423</v>
      </c>
      <c r="I7" s="37">
        <f ca="1">IFERROR(G7/E7,0)</f>
        <v>0</v>
      </c>
      <c r="J7" s="38">
        <f ca="1">IFERROR(SUM(G7,H7)/E7,0)</f>
        <v>1.7683901423605524E-2</v>
      </c>
      <c r="K7" s="4"/>
    </row>
    <row r="8" spans="1:11" x14ac:dyDescent="0.25">
      <c r="A8" s="15"/>
      <c r="B8" s="16">
        <v>26</v>
      </c>
      <c r="C8" s="17" t="s">
        <v>121</v>
      </c>
      <c r="D8" s="18">
        <v>1.969373</v>
      </c>
      <c r="E8" s="19">
        <v>2.0197730000000003</v>
      </c>
      <c r="F8" s="19">
        <f t="shared" ref="F8:F21" si="0">SUM(G8,H8)</f>
        <v>0.12007413</v>
      </c>
      <c r="G8" s="19">
        <v>0</v>
      </c>
      <c r="H8" s="19">
        <v>0.12007413</v>
      </c>
      <c r="I8" s="20">
        <f t="shared" ref="I8:I21" si="1">IFERROR(G8/E8,0)</f>
        <v>0</v>
      </c>
      <c r="J8" s="21">
        <f t="shared" ref="J8:J21" si="2">IFERROR(SUM(G8,H8)/E8,0)</f>
        <v>5.9449319304694132E-2</v>
      </c>
      <c r="K8" s="4"/>
    </row>
    <row r="9" spans="1:11" ht="25.5" x14ac:dyDescent="0.25">
      <c r="A9" s="15"/>
      <c r="B9" s="16">
        <v>55</v>
      </c>
      <c r="C9" s="17" t="s">
        <v>132</v>
      </c>
      <c r="D9" s="18">
        <v>1.7092500000000002</v>
      </c>
      <c r="E9" s="19">
        <v>3.5900189999999998</v>
      </c>
      <c r="F9" s="19">
        <f t="shared" si="0"/>
        <v>1.1104469999999998E-2</v>
      </c>
      <c r="G9" s="19">
        <v>0</v>
      </c>
      <c r="H9" s="19">
        <v>1.1104469999999998E-2</v>
      </c>
      <c r="I9" s="20">
        <f t="shared" si="1"/>
        <v>0</v>
      </c>
      <c r="J9" s="21">
        <f t="shared" si="2"/>
        <v>3.0931507604834399E-3</v>
      </c>
      <c r="K9" s="4"/>
    </row>
    <row r="10" spans="1:11" x14ac:dyDescent="0.25">
      <c r="A10" s="15"/>
      <c r="B10" s="16">
        <v>112</v>
      </c>
      <c r="C10" s="17" t="s">
        <v>142</v>
      </c>
      <c r="D10" s="18">
        <v>1.8865529999999997</v>
      </c>
      <c r="E10" s="19">
        <v>2.9062359999999998</v>
      </c>
      <c r="F10" s="19">
        <f t="shared" si="0"/>
        <v>0.12512825</v>
      </c>
      <c r="G10" s="19">
        <v>0</v>
      </c>
      <c r="H10" s="19">
        <v>0.12512825</v>
      </c>
      <c r="I10" s="20">
        <f t="shared" si="1"/>
        <v>0</v>
      </c>
      <c r="J10" s="21">
        <f t="shared" si="2"/>
        <v>4.3055089125590626E-2</v>
      </c>
      <c r="K10" s="4"/>
    </row>
    <row r="11" spans="1:11" ht="25.5" x14ac:dyDescent="0.25">
      <c r="A11" s="15"/>
      <c r="B11" s="16">
        <v>114</v>
      </c>
      <c r="C11" s="17" t="s">
        <v>143</v>
      </c>
      <c r="D11" s="18">
        <v>51.270568999999988</v>
      </c>
      <c r="E11" s="19">
        <v>57.654302000000001</v>
      </c>
      <c r="F11" s="19">
        <f t="shared" si="0"/>
        <v>0.6405226799999999</v>
      </c>
      <c r="G11" s="19">
        <v>0</v>
      </c>
      <c r="H11" s="19">
        <v>0.6405226799999999</v>
      </c>
      <c r="I11" s="20">
        <f t="shared" si="1"/>
        <v>0</v>
      </c>
      <c r="J11" s="21">
        <f t="shared" si="2"/>
        <v>1.110971181300573E-2</v>
      </c>
      <c r="K11" s="4"/>
    </row>
    <row r="12" spans="1:11" x14ac:dyDescent="0.25">
      <c r="A12" s="15"/>
      <c r="B12" s="16">
        <v>220</v>
      </c>
      <c r="C12" s="17" t="s">
        <v>160</v>
      </c>
      <c r="D12" s="18">
        <v>2.3228300000000011</v>
      </c>
      <c r="E12" s="19">
        <v>2.6561030000000008</v>
      </c>
      <c r="F12" s="19">
        <f t="shared" si="0"/>
        <v>0.21606416000000001</v>
      </c>
      <c r="G12" s="19">
        <v>0</v>
      </c>
      <c r="H12" s="19">
        <v>0.21606416000000001</v>
      </c>
      <c r="I12" s="20">
        <f t="shared" si="1"/>
        <v>0</v>
      </c>
      <c r="J12" s="21">
        <f t="shared" si="2"/>
        <v>8.1346303211885962E-2</v>
      </c>
      <c r="K12" s="4"/>
    </row>
    <row r="13" spans="1:11" x14ac:dyDescent="0.25">
      <c r="A13" s="15"/>
      <c r="B13" s="16">
        <v>240</v>
      </c>
      <c r="C13" s="17" t="s">
        <v>162</v>
      </c>
      <c r="D13" s="18">
        <v>5.5068720000000004</v>
      </c>
      <c r="E13" s="19">
        <v>5.8759050000000004</v>
      </c>
      <c r="F13" s="19">
        <f t="shared" si="0"/>
        <v>0.30949454000000004</v>
      </c>
      <c r="G13" s="19">
        <v>0</v>
      </c>
      <c r="H13" s="19">
        <v>0.30949454000000004</v>
      </c>
      <c r="I13" s="20">
        <f t="shared" si="1"/>
        <v>0</v>
      </c>
      <c r="J13" s="21">
        <f t="shared" si="2"/>
        <v>5.2671808002341773E-2</v>
      </c>
      <c r="K13" s="4"/>
    </row>
    <row r="14" spans="1:11" ht="25.5" x14ac:dyDescent="0.25">
      <c r="A14" s="15"/>
      <c r="B14" s="16">
        <v>516</v>
      </c>
      <c r="C14" s="17" t="s">
        <v>173</v>
      </c>
      <c r="D14" s="18">
        <v>0.24580000000000002</v>
      </c>
      <c r="E14" s="19">
        <v>0.24580000000000002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520</v>
      </c>
      <c r="C15" s="17" t="s">
        <v>177</v>
      </c>
      <c r="D15" s="18">
        <v>0.13</v>
      </c>
      <c r="E15" s="19">
        <v>0.13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533</v>
      </c>
      <c r="C16" s="17" t="s">
        <v>190</v>
      </c>
      <c r="D16" s="18">
        <v>1.7355400000000001</v>
      </c>
      <c r="E16" s="19">
        <v>1.7355400000000001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534</v>
      </c>
      <c r="C17" s="17" t="s">
        <v>191</v>
      </c>
      <c r="D17" s="18">
        <v>0.48325000000000007</v>
      </c>
      <c r="E17" s="19">
        <v>0.40725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535</v>
      </c>
      <c r="C18" s="17" t="s">
        <v>192</v>
      </c>
      <c r="D18" s="18">
        <v>0.71584399999999992</v>
      </c>
      <c r="E18" s="19">
        <v>1.7510249999999992</v>
      </c>
      <c r="F18" s="19">
        <f t="shared" si="0"/>
        <v>1.0396000000000001E-2</v>
      </c>
      <c r="G18" s="19">
        <v>0</v>
      </c>
      <c r="H18" s="19">
        <v>1.0396000000000001E-2</v>
      </c>
      <c r="I18" s="20">
        <f t="shared" si="1"/>
        <v>0</v>
      </c>
      <c r="J18" s="21">
        <f t="shared" si="2"/>
        <v>5.9370939878071452E-3</v>
      </c>
      <c r="K18" s="4"/>
    </row>
    <row r="19" spans="1:11" x14ac:dyDescent="0.25">
      <c r="A19" s="15"/>
      <c r="B19" s="16">
        <v>545</v>
      </c>
      <c r="C19" s="17" t="s">
        <v>201</v>
      </c>
      <c r="D19" s="18">
        <v>2.0499999999999998</v>
      </c>
      <c r="E19" s="19">
        <v>2.0499999999999998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ht="15.75" thickBot="1" x14ac:dyDescent="0.3">
      <c r="A20" s="39" t="s">
        <v>211</v>
      </c>
      <c r="B20" s="56"/>
      <c r="C20" s="41"/>
      <c r="D20" s="42">
        <f ca="1">SUM(D21:OFFSET(D19,(MATCH("GOBIERNOS LOCALES",$A$8:$A$50,0)-MATCH("GOBIERNOS REGIONALES",$A$8:$A$50,0)),0))</f>
        <v>0</v>
      </c>
      <c r="E20" s="43">
        <f ca="1">SUM(E21:OFFSET(E19,(MATCH("GOBIERNOS LOCALES",$A$8:$A$50,0)-MATCH("GOBIERNOS REGIONALES",$A$8:$A$50,0)),0))</f>
        <v>0</v>
      </c>
      <c r="F20" s="43">
        <f ca="1">SUM(F21:OFFSET(F19,(MATCH("GOBIERNOS LOCALES",$A$8:$A$50,0)-MATCH("GOBIERNOS REGIONALES",$A$8:$A$50,0)),0))</f>
        <v>0</v>
      </c>
      <c r="G20" s="43">
        <f ca="1">SUM(G21:OFFSET(G19,(MATCH("GOBIERNOS LOCALES",$A$8:$A$50,0)-MATCH("GOBIERNOS REGIONALES",$A$8:$A$50,0)),0))</f>
        <v>0</v>
      </c>
      <c r="H20" s="43">
        <f ca="1">SUM(H21:OFFSET(H19,(MATCH("GOBIERNOS LOCALES",$A$8:$A$50,0)-MATCH("GOBIERNOS REGIONALES",$A$8:$A$50,0)),0))</f>
        <v>0</v>
      </c>
      <c r="I20" s="44">
        <f ca="1">IFERROR(G20/E20,0)</f>
        <v>0</v>
      </c>
      <c r="J20" s="45">
        <f ca="1">IFERROR(SUM(G20,H20)/E20,0)</f>
        <v>0</v>
      </c>
      <c r="K20" s="4"/>
    </row>
    <row r="21" spans="1:11" x14ac:dyDescent="0.25">
      <c r="A21" t="s">
        <v>238</v>
      </c>
      <c r="D21" s="5"/>
      <c r="E21" s="5"/>
      <c r="F21" s="5">
        <f t="shared" si="0"/>
        <v>0</v>
      </c>
      <c r="G21" s="5"/>
      <c r="H21" s="5"/>
      <c r="I21" s="4">
        <f t="shared" si="1"/>
        <v>0</v>
      </c>
      <c r="J21" s="4">
        <f t="shared" si="2"/>
        <v>0</v>
      </c>
      <c r="K21" s="4"/>
    </row>
    <row r="22" spans="1:11" x14ac:dyDescent="0.25">
      <c r="D22" s="5"/>
      <c r="E22" s="5"/>
      <c r="F22" s="5"/>
      <c r="G22" s="5"/>
      <c r="H22" s="5"/>
      <c r="I22" s="4"/>
      <c r="J22" s="4"/>
      <c r="K2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137</v>
      </c>
      <c r="B1" s="49" t="s">
        <v>95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2125</v>
      </c>
      <c r="L2" s="70" t="s">
        <v>2152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70.025881000000012</v>
      </c>
      <c r="E6" s="12">
        <f ca="1">SUM(E7:OFFSET(E7,50,0))</f>
        <v>81.021952999999996</v>
      </c>
      <c r="F6" s="12">
        <f ca="1">SUM(F7:OFFSET(F7,50,0))</f>
        <v>1.43278423</v>
      </c>
      <c r="G6" s="12">
        <f ca="1">SUM(G7:OFFSET(G7,50,0))</f>
        <v>0</v>
      </c>
      <c r="H6" s="12">
        <f ca="1">SUM(H7:OFFSET(H7,50,0))</f>
        <v>1.43278423</v>
      </c>
      <c r="I6" s="13">
        <f ca="1">IFERROR(G6/E6,0)</f>
        <v>0</v>
      </c>
      <c r="J6" s="14">
        <f ca="1">IFERROR(SUM(G6,H6)/E6,0)</f>
        <v>1.7683901423605528E-2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5</v>
      </c>
      <c r="C7" s="17" t="s">
        <v>259</v>
      </c>
      <c r="D7" s="18">
        <v>0.24580000000000002</v>
      </c>
      <c r="E7" s="19">
        <v>0.24580000000000002</v>
      </c>
      <c r="F7" s="19">
        <f t="shared" ref="F7:F16" si="0">SUM(G7,H7)</f>
        <v>0</v>
      </c>
      <c r="G7" s="19">
        <v>0</v>
      </c>
      <c r="H7" s="19">
        <v>0</v>
      </c>
      <c r="I7" s="20">
        <f t="shared" ref="I7:I16" si="1">IFERROR(G7/E7,0)</f>
        <v>0</v>
      </c>
      <c r="J7" s="21">
        <f t="shared" ref="J7:J16" si="2">IFERROR(SUM(G7,H7)/E7,0)</f>
        <v>0</v>
      </c>
      <c r="K7" s="4"/>
      <c r="L7" t="s">
        <v>261</v>
      </c>
      <c r="M7" s="5">
        <v>0.30949454000000004</v>
      </c>
      <c r="N7" s="69">
        <v>5.2671808002341773E-2</v>
      </c>
    </row>
    <row r="8" spans="1:14" x14ac:dyDescent="0.25">
      <c r="A8" s="15"/>
      <c r="B8" s="53">
        <v>7</v>
      </c>
      <c r="C8" s="17" t="s">
        <v>261</v>
      </c>
      <c r="D8" s="18">
        <v>5.5068720000000004</v>
      </c>
      <c r="E8" s="19">
        <v>5.8759050000000004</v>
      </c>
      <c r="F8" s="19">
        <f t="shared" si="0"/>
        <v>0.30949454000000004</v>
      </c>
      <c r="G8" s="19">
        <v>0</v>
      </c>
      <c r="H8" s="19">
        <v>0.30949454000000004</v>
      </c>
      <c r="I8" s="20">
        <f t="shared" si="1"/>
        <v>0</v>
      </c>
      <c r="J8" s="21">
        <f t="shared" si="2"/>
        <v>5.2671808002341773E-2</v>
      </c>
      <c r="K8" s="4"/>
      <c r="L8" t="s">
        <v>269</v>
      </c>
      <c r="M8" s="5">
        <v>1.1017892199999999</v>
      </c>
      <c r="N8" s="69">
        <v>1.6889175116216536E-2</v>
      </c>
    </row>
    <row r="9" spans="1:14" x14ac:dyDescent="0.25">
      <c r="A9" s="15"/>
      <c r="B9" s="53">
        <v>15</v>
      </c>
      <c r="C9" s="17" t="s">
        <v>269</v>
      </c>
      <c r="D9" s="18">
        <v>57.449325000000002</v>
      </c>
      <c r="E9" s="19">
        <v>65.236413999999996</v>
      </c>
      <c r="F9" s="19">
        <f t="shared" si="0"/>
        <v>1.1017892199999999</v>
      </c>
      <c r="G9" s="19">
        <v>0</v>
      </c>
      <c r="H9" s="19">
        <v>1.1017892199999999</v>
      </c>
      <c r="I9" s="20">
        <f t="shared" si="1"/>
        <v>0</v>
      </c>
      <c r="J9" s="21">
        <f t="shared" si="2"/>
        <v>1.6889175116216536E-2</v>
      </c>
      <c r="K9" s="4"/>
      <c r="L9" t="s">
        <v>278</v>
      </c>
      <c r="M9" s="5">
        <v>1.0396000000000001E-2</v>
      </c>
      <c r="N9" s="69">
        <v>5.9370939878071452E-3</v>
      </c>
    </row>
    <row r="10" spans="1:14" x14ac:dyDescent="0.25">
      <c r="A10" s="15"/>
      <c r="B10" s="53">
        <v>16</v>
      </c>
      <c r="C10" s="17" t="s">
        <v>270</v>
      </c>
      <c r="D10" s="18">
        <v>1.4710000000000001</v>
      </c>
      <c r="E10" s="19">
        <v>1.4709999999999999</v>
      </c>
      <c r="F10" s="19">
        <f t="shared" si="0"/>
        <v>2.6985999999999998E-3</v>
      </c>
      <c r="G10" s="19">
        <v>0</v>
      </c>
      <c r="H10" s="19">
        <v>2.6985999999999998E-3</v>
      </c>
      <c r="I10" s="20">
        <f t="shared" si="1"/>
        <v>0</v>
      </c>
      <c r="J10" s="21">
        <f t="shared" si="2"/>
        <v>1.8345343303874915E-3</v>
      </c>
      <c r="K10" s="4"/>
      <c r="L10" t="s">
        <v>271</v>
      </c>
      <c r="M10" s="5">
        <v>8.4058699999999993E-3</v>
      </c>
      <c r="N10" s="69">
        <v>4.5387331738686735E-3</v>
      </c>
    </row>
    <row r="11" spans="1:14" x14ac:dyDescent="0.25">
      <c r="A11" s="15"/>
      <c r="B11" s="53">
        <v>17</v>
      </c>
      <c r="C11" s="17" t="s">
        <v>271</v>
      </c>
      <c r="D11" s="18">
        <v>7.7049999999999993E-2</v>
      </c>
      <c r="E11" s="19">
        <v>1.8520299999999998</v>
      </c>
      <c r="F11" s="19">
        <f t="shared" si="0"/>
        <v>8.4058699999999993E-3</v>
      </c>
      <c r="G11" s="19">
        <v>0</v>
      </c>
      <c r="H11" s="19">
        <v>8.4058699999999993E-3</v>
      </c>
      <c r="I11" s="20">
        <f t="shared" si="1"/>
        <v>0</v>
      </c>
      <c r="J11" s="21">
        <f t="shared" si="2"/>
        <v>4.5387331738686735E-3</v>
      </c>
      <c r="K11" s="4"/>
      <c r="L11" t="s">
        <v>270</v>
      </c>
      <c r="M11" s="5">
        <v>2.6985999999999998E-3</v>
      </c>
      <c r="N11" s="69">
        <v>1.8345343303874915E-3</v>
      </c>
    </row>
    <row r="12" spans="1:14" x14ac:dyDescent="0.25">
      <c r="A12" s="15"/>
      <c r="B12" s="53">
        <v>18</v>
      </c>
      <c r="C12" s="17" t="s">
        <v>272</v>
      </c>
      <c r="D12" s="18">
        <v>2.0499999999999998</v>
      </c>
      <c r="E12" s="19">
        <v>2.0499999999999998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259</v>
      </c>
      <c r="M12" s="5">
        <v>0</v>
      </c>
      <c r="N12" s="69">
        <v>0</v>
      </c>
    </row>
    <row r="13" spans="1:14" x14ac:dyDescent="0.25">
      <c r="A13" s="15"/>
      <c r="B13" s="53">
        <v>21</v>
      </c>
      <c r="C13" s="17" t="s">
        <v>275</v>
      </c>
      <c r="D13" s="18">
        <v>0.13</v>
      </c>
      <c r="E13" s="19">
        <v>0.13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272</v>
      </c>
      <c r="M13" s="5">
        <v>0</v>
      </c>
      <c r="N13" s="69">
        <v>0</v>
      </c>
    </row>
    <row r="14" spans="1:14" x14ac:dyDescent="0.25">
      <c r="A14" s="15"/>
      <c r="B14" s="53">
        <v>22</v>
      </c>
      <c r="C14" s="17" t="s">
        <v>276</v>
      </c>
      <c r="D14" s="18">
        <v>1.7355400000000001</v>
      </c>
      <c r="E14" s="19">
        <v>1.7355400000000001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275</v>
      </c>
      <c r="M14" s="5">
        <v>0</v>
      </c>
      <c r="N14" s="69">
        <v>0</v>
      </c>
    </row>
    <row r="15" spans="1:14" x14ac:dyDescent="0.25">
      <c r="A15" s="15"/>
      <c r="B15" s="53">
        <v>24</v>
      </c>
      <c r="C15" s="17" t="s">
        <v>278</v>
      </c>
      <c r="D15" s="18">
        <v>0.71584400000000004</v>
      </c>
      <c r="E15" s="19">
        <v>1.7510249999999992</v>
      </c>
      <c r="F15" s="19">
        <f t="shared" si="0"/>
        <v>1.0396000000000001E-2</v>
      </c>
      <c r="G15" s="19">
        <v>0</v>
      </c>
      <c r="H15" s="19">
        <v>1.0396000000000001E-2</v>
      </c>
      <c r="I15" s="20">
        <f t="shared" si="1"/>
        <v>0</v>
      </c>
      <c r="J15" s="21">
        <f t="shared" si="2"/>
        <v>5.9370939878071452E-3</v>
      </c>
      <c r="K15" s="4"/>
      <c r="L15" t="s">
        <v>276</v>
      </c>
      <c r="M15" s="5">
        <v>0</v>
      </c>
      <c r="N15" s="69">
        <v>0</v>
      </c>
    </row>
    <row r="16" spans="1:14" ht="15.75" thickBot="1" x14ac:dyDescent="0.3">
      <c r="A16" s="22"/>
      <c r="B16" s="54">
        <v>25</v>
      </c>
      <c r="C16" s="24" t="s">
        <v>279</v>
      </c>
      <c r="D16" s="25">
        <v>0.64444999999999997</v>
      </c>
      <c r="E16" s="26">
        <v>0.67423900000000003</v>
      </c>
      <c r="F16" s="26">
        <f t="shared" si="0"/>
        <v>0</v>
      </c>
      <c r="G16" s="26">
        <v>0</v>
      </c>
      <c r="H16" s="26">
        <v>0</v>
      </c>
      <c r="I16" s="27">
        <f t="shared" si="1"/>
        <v>0</v>
      </c>
      <c r="J16" s="28">
        <f t="shared" si="2"/>
        <v>0</v>
      </c>
      <c r="K16" s="4"/>
      <c r="L16" t="s">
        <v>279</v>
      </c>
      <c r="M16" s="5">
        <v>0</v>
      </c>
      <c r="N16" s="69">
        <v>0</v>
      </c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A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8" width="0" hidden="1" customWidth="1"/>
  </cols>
  <sheetData>
    <row r="1" spans="1:11" ht="15.75" x14ac:dyDescent="0.25">
      <c r="A1" s="48">
        <v>137</v>
      </c>
      <c r="B1" s="47" t="s">
        <v>95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2126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70.025881000000012</v>
      </c>
      <c r="E6" s="12">
        <v>81.021952999999996</v>
      </c>
      <c r="F6" s="12">
        <v>1.43278423</v>
      </c>
      <c r="G6" s="12">
        <v>0</v>
      </c>
      <c r="H6" s="12">
        <v>1.43278423</v>
      </c>
      <c r="I6" s="13">
        <v>0</v>
      </c>
      <c r="J6" s="14">
        <v>1.7683901423605528E-2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68.554880999999995</v>
      </c>
      <c r="E7" s="36">
        <f ca="1">SUM(E8:OFFSET(E6,MATCH("PROYECTOS",$A$8:$A$50,0),0))</f>
        <v>79.550953000000007</v>
      </c>
      <c r="F7" s="36">
        <f ca="1">SUM(F8:OFFSET(F6,MATCH("PROYECTOS",$A$8:$A$50,0),0))</f>
        <v>1.43008563</v>
      </c>
      <c r="G7" s="36">
        <f ca="1">SUM(G8:OFFSET(G6,MATCH("PROYECTOS",$A$8:$A$50,0),0))</f>
        <v>0</v>
      </c>
      <c r="H7" s="36">
        <f ca="1">SUM(H8:OFFSET(H6,MATCH("PROYECTOS",$A$8:$A$50,0),0))</f>
        <v>1.43008563</v>
      </c>
      <c r="I7" s="37">
        <f ca="1">IFERROR(G7/E7,0)</f>
        <v>0</v>
      </c>
      <c r="J7" s="38">
        <f ca="1">IFERROR(SUM(G7,H7)/E7,0)</f>
        <v>1.797697671830531E-2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7.0084859999999995</v>
      </c>
      <c r="E8" s="19">
        <v>9.5636510000000001</v>
      </c>
      <c r="F8" s="19">
        <f t="shared" ref="F8:F12" si="0">SUM(G8,H8)</f>
        <v>0.35717901000000002</v>
      </c>
      <c r="G8" s="19">
        <v>0</v>
      </c>
      <c r="H8" s="19">
        <v>0.35717901000000002</v>
      </c>
      <c r="I8" s="20">
        <f t="shared" ref="I8:I13" si="1">IFERROR(G8/E8,0)</f>
        <v>0</v>
      </c>
      <c r="J8" s="21">
        <f t="shared" ref="J8:J13" si="2">IFERROR(SUM(G8,H8)/E8,0)</f>
        <v>3.7347557956684117E-2</v>
      </c>
      <c r="K8" s="4"/>
    </row>
    <row r="9" spans="1:11" ht="51" x14ac:dyDescent="0.25">
      <c r="A9" s="15"/>
      <c r="B9" s="17">
        <v>3000729</v>
      </c>
      <c r="C9" s="17" t="s">
        <v>2128</v>
      </c>
      <c r="D9" s="18">
        <v>24.775138999999999</v>
      </c>
      <c r="E9" s="19">
        <v>25.93045</v>
      </c>
      <c r="F9" s="19">
        <f t="shared" si="0"/>
        <v>2.0663949999999997E-2</v>
      </c>
      <c r="G9" s="19">
        <v>0</v>
      </c>
      <c r="H9" s="19">
        <v>2.0663949999999997E-2</v>
      </c>
      <c r="I9" s="20">
        <f t="shared" si="1"/>
        <v>0</v>
      </c>
      <c r="J9" s="21">
        <f t="shared" si="2"/>
        <v>7.9689901255088113E-4</v>
      </c>
      <c r="K9" s="4"/>
    </row>
    <row r="10" spans="1:11" ht="51" x14ac:dyDescent="0.25">
      <c r="A10" s="15"/>
      <c r="B10" s="17">
        <v>3000730</v>
      </c>
      <c r="C10" s="17" t="s">
        <v>2129</v>
      </c>
      <c r="D10" s="18">
        <v>2.5143680000000002</v>
      </c>
      <c r="E10" s="19">
        <v>2.5143680000000006</v>
      </c>
      <c r="F10" s="19">
        <f t="shared" si="0"/>
        <v>0.12849315</v>
      </c>
      <c r="G10" s="19">
        <v>0</v>
      </c>
      <c r="H10" s="19">
        <v>0.12849315</v>
      </c>
      <c r="I10" s="20">
        <f t="shared" si="1"/>
        <v>0</v>
      </c>
      <c r="J10" s="21">
        <f t="shared" si="2"/>
        <v>5.1103557633568344E-2</v>
      </c>
      <c r="K10" s="4"/>
    </row>
    <row r="11" spans="1:11" ht="51" x14ac:dyDescent="0.25">
      <c r="A11" s="15"/>
      <c r="B11" s="17">
        <v>3000731</v>
      </c>
      <c r="C11" s="17" t="s">
        <v>2130</v>
      </c>
      <c r="D11" s="18">
        <v>3.113435</v>
      </c>
      <c r="E11" s="19">
        <v>3.113435</v>
      </c>
      <c r="F11" s="19">
        <f t="shared" si="0"/>
        <v>0.10221062</v>
      </c>
      <c r="G11" s="19">
        <v>0</v>
      </c>
      <c r="H11" s="19">
        <v>0.10221062</v>
      </c>
      <c r="I11" s="20">
        <f t="shared" si="1"/>
        <v>0</v>
      </c>
      <c r="J11" s="21">
        <f t="shared" si="2"/>
        <v>3.2828891561892254E-2</v>
      </c>
      <c r="K11" s="4"/>
    </row>
    <row r="12" spans="1:11" ht="38.25" x14ac:dyDescent="0.25">
      <c r="A12" s="15"/>
      <c r="B12" s="17">
        <v>3000742</v>
      </c>
      <c r="C12" s="17" t="s">
        <v>2131</v>
      </c>
      <c r="D12" s="18">
        <v>31.143453000000001</v>
      </c>
      <c r="E12" s="19">
        <v>38.429049000000006</v>
      </c>
      <c r="F12" s="19">
        <f t="shared" si="0"/>
        <v>0.82153889999999996</v>
      </c>
      <c r="G12" s="19">
        <v>0</v>
      </c>
      <c r="H12" s="19">
        <v>0.82153889999999996</v>
      </c>
      <c r="I12" s="20">
        <f t="shared" si="1"/>
        <v>0</v>
      </c>
      <c r="J12" s="21">
        <f t="shared" si="2"/>
        <v>2.1378070011568589E-2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1.4710000000000178</v>
      </c>
      <c r="E13" s="43">
        <f t="shared" ref="E13:H13" ca="1" si="3">OFFSET(E13,-MATCH("PROYECTOS",$A$8:$A$50,0)-1,0)-(OFFSET(E13,-MATCH("PROYECTOS",$A$8:$A$50,0),0))</f>
        <v>1.4709999999999894</v>
      </c>
      <c r="F13" s="43">
        <f t="shared" ca="1" si="3"/>
        <v>2.6985999999999954E-3</v>
      </c>
      <c r="G13" s="43">
        <f t="shared" ca="1" si="3"/>
        <v>0</v>
      </c>
      <c r="H13" s="43">
        <f t="shared" ca="1" si="3"/>
        <v>2.6985999999999954E-3</v>
      </c>
      <c r="I13" s="44">
        <f t="shared" ca="1" si="1"/>
        <v>0</v>
      </c>
      <c r="J13" s="45">
        <f t="shared" ca="1" si="2"/>
        <v>1.8345343303875015E-3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2153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3.7347557956684117E-2</v>
      </c>
    </row>
    <row r="20" spans="1:4" ht="51" x14ac:dyDescent="0.25">
      <c r="A20" s="15"/>
      <c r="B20" s="17">
        <v>3000729</v>
      </c>
      <c r="C20" s="17" t="s">
        <v>2128</v>
      </c>
      <c r="D20" s="21">
        <v>7.9689901255088113E-4</v>
      </c>
    </row>
    <row r="21" spans="1:4" ht="51" x14ac:dyDescent="0.25">
      <c r="A21" s="15"/>
      <c r="B21" s="17">
        <v>3000730</v>
      </c>
      <c r="C21" s="17" t="s">
        <v>2129</v>
      </c>
      <c r="D21" s="21">
        <v>5.1103557633568344E-2</v>
      </c>
    </row>
    <row r="22" spans="1:4" ht="51" x14ac:dyDescent="0.25">
      <c r="A22" s="15"/>
      <c r="B22" s="17">
        <v>3000731</v>
      </c>
      <c r="C22" s="17" t="s">
        <v>2130</v>
      </c>
      <c r="D22" s="21">
        <v>3.2828891561892254E-2</v>
      </c>
    </row>
    <row r="23" spans="1:4" ht="39" thickBot="1" x14ac:dyDescent="0.3">
      <c r="A23" s="22"/>
      <c r="B23" s="24">
        <v>3000742</v>
      </c>
      <c r="C23" s="24" t="s">
        <v>2131</v>
      </c>
      <c r="D23" s="28">
        <v>2.1378070011568589E-2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137</v>
      </c>
      <c r="B1" s="47" t="s">
        <v>95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2127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70.025881000000012</v>
      </c>
      <c r="I6" s="12">
        <v>81.021952999999996</v>
      </c>
      <c r="J6" s="12">
        <v>1.43278423</v>
      </c>
      <c r="K6" s="12">
        <v>0</v>
      </c>
      <c r="L6" s="12">
        <v>1.43278423</v>
      </c>
      <c r="M6" s="13">
        <v>0</v>
      </c>
      <c r="N6" s="14">
        <v>1.7683901423605528E-2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68.554881000000009</v>
      </c>
      <c r="I7" s="36">
        <f ca="1">SUM(I8:OFFSET(I6,MATCH("PROYECTOS",$A$8:$A$50,0),0))</f>
        <v>79.550953000000021</v>
      </c>
      <c r="J7" s="36">
        <f ca="1">SUM(J8:OFFSET(J6,MATCH("PROYECTOS",$A$8:$A$50,0),0))</f>
        <v>1.43008563</v>
      </c>
      <c r="K7" s="36">
        <f ca="1">SUM(K8:OFFSET(K6,MATCH("PROYECTOS",$A$8:$A$50,0),0))</f>
        <v>0</v>
      </c>
      <c r="L7" s="36">
        <f ca="1">SUM(L8:OFFSET(L6,MATCH("PROYECTOS",$A$8:$A$50,0),0))</f>
        <v>1.43008563</v>
      </c>
      <c r="M7" s="37">
        <f ca="1">IFERROR(K7/I7,0)</f>
        <v>0</v>
      </c>
      <c r="N7" s="38">
        <f ca="1">IFERROR(SUM(K7,L7)/I7,0)</f>
        <v>1.7976976718305306E-2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5.1104059999999993</v>
      </c>
      <c r="I8" s="19">
        <v>7.7815389999999995</v>
      </c>
      <c r="J8" s="19">
        <f t="shared" ref="J8:J25" si="0">SUM(K8,L8)</f>
        <v>0.31920209000000005</v>
      </c>
      <c r="K8" s="19">
        <v>0</v>
      </c>
      <c r="L8" s="19">
        <v>0.31920209000000005</v>
      </c>
      <c r="M8" s="20">
        <f t="shared" ref="M8:M26" si="1">IFERROR(K8/I8,0)</f>
        <v>0</v>
      </c>
      <c r="N8" s="21">
        <f t="shared" ref="N8:N26" si="2">IFERROR(SUM(K8,L8)/I8,0)</f>
        <v>4.1020431819464E-2</v>
      </c>
      <c r="O8" s="68">
        <v>0.48596726000000007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5005145</v>
      </c>
      <c r="C9" s="17" t="s">
        <v>1957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0.88724000000000003</v>
      </c>
      <c r="I9" s="19">
        <v>0.85724</v>
      </c>
      <c r="J9" s="19">
        <f t="shared" si="0"/>
        <v>1.1213299999999999E-2</v>
      </c>
      <c r="K9" s="19">
        <v>0</v>
      </c>
      <c r="L9" s="19">
        <v>1.1213299999999999E-2</v>
      </c>
      <c r="M9" s="20">
        <f t="shared" si="1"/>
        <v>0</v>
      </c>
      <c r="N9" s="21">
        <f t="shared" si="2"/>
        <v>1.3080700853903223E-2</v>
      </c>
      <c r="O9" s="68">
        <v>1.1213299999999999E-2</v>
      </c>
      <c r="P9" s="19">
        <v>0</v>
      </c>
      <c r="Q9" s="21">
        <f t="shared" ref="Q9:Q25" si="3">IFERROR(P9/O9,0)</f>
        <v>0</v>
      </c>
    </row>
    <row r="10" spans="1:17" ht="38.25" x14ac:dyDescent="0.25">
      <c r="A10" s="15"/>
      <c r="B10" s="17">
        <v>5005283</v>
      </c>
      <c r="C10" s="17" t="s">
        <v>2132</v>
      </c>
      <c r="D10" s="66">
        <v>3000001</v>
      </c>
      <c r="E10" s="17" t="s">
        <v>281</v>
      </c>
      <c r="F10" s="67">
        <v>37</v>
      </c>
      <c r="G10" s="17" t="s">
        <v>2148</v>
      </c>
      <c r="H10" s="18">
        <v>1.01084</v>
      </c>
      <c r="I10" s="19">
        <v>0.92487200000000003</v>
      </c>
      <c r="J10" s="19">
        <f t="shared" si="0"/>
        <v>2.6763619999999998E-2</v>
      </c>
      <c r="K10" s="19">
        <v>0</v>
      </c>
      <c r="L10" s="19">
        <v>2.6763619999999998E-2</v>
      </c>
      <c r="M10" s="20">
        <f t="shared" si="1"/>
        <v>0</v>
      </c>
      <c r="N10" s="21">
        <f t="shared" si="2"/>
        <v>2.8937647587990552E-2</v>
      </c>
      <c r="O10" s="68">
        <v>2.3319949999999999E-2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5005284</v>
      </c>
      <c r="C11" s="17" t="s">
        <v>2133</v>
      </c>
      <c r="D11" s="66">
        <v>3000729</v>
      </c>
      <c r="E11" s="17" t="s">
        <v>2128</v>
      </c>
      <c r="F11" s="67">
        <v>86</v>
      </c>
      <c r="G11" s="17" t="s">
        <v>504</v>
      </c>
      <c r="H11" s="18">
        <v>0.36020999999999997</v>
      </c>
      <c r="I11" s="19">
        <v>2.033452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5005285</v>
      </c>
      <c r="C12" s="17" t="s">
        <v>2134</v>
      </c>
      <c r="D12" s="66">
        <v>3000729</v>
      </c>
      <c r="E12" s="17" t="s">
        <v>2128</v>
      </c>
      <c r="F12" s="67">
        <v>96</v>
      </c>
      <c r="G12" s="17" t="s">
        <v>812</v>
      </c>
      <c r="H12" s="18">
        <v>19.948124</v>
      </c>
      <c r="I12" s="19">
        <v>13.614263000000001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5005286</v>
      </c>
      <c r="C13" s="17" t="s">
        <v>2135</v>
      </c>
      <c r="D13" s="66">
        <v>3000729</v>
      </c>
      <c r="E13" s="17" t="s">
        <v>2128</v>
      </c>
      <c r="F13" s="67">
        <v>86</v>
      </c>
      <c r="G13" s="17" t="s">
        <v>504</v>
      </c>
      <c r="H13" s="18">
        <v>0.21</v>
      </c>
      <c r="I13" s="19">
        <v>0.51149999999999995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51" x14ac:dyDescent="0.25">
      <c r="A14" s="15"/>
      <c r="B14" s="17">
        <v>5005287</v>
      </c>
      <c r="C14" s="17" t="s">
        <v>2136</v>
      </c>
      <c r="D14" s="66">
        <v>3000729</v>
      </c>
      <c r="E14" s="17" t="s">
        <v>2128</v>
      </c>
      <c r="F14" s="67">
        <v>86</v>
      </c>
      <c r="G14" s="17" t="s">
        <v>504</v>
      </c>
      <c r="H14" s="18">
        <v>2.1534</v>
      </c>
      <c r="I14" s="19">
        <v>4.3109130000000002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5005289</v>
      </c>
      <c r="C15" s="17" t="s">
        <v>2137</v>
      </c>
      <c r="D15" s="66">
        <v>3000729</v>
      </c>
      <c r="E15" s="17" t="s">
        <v>2128</v>
      </c>
      <c r="F15" s="67">
        <v>117</v>
      </c>
      <c r="G15" s="17" t="s">
        <v>813</v>
      </c>
      <c r="H15" s="18">
        <v>1.1251879999999999</v>
      </c>
      <c r="I15" s="19">
        <v>3.4469240000000001</v>
      </c>
      <c r="J15" s="19">
        <f t="shared" si="0"/>
        <v>1.8319949999999998E-2</v>
      </c>
      <c r="K15" s="19">
        <v>0</v>
      </c>
      <c r="L15" s="19">
        <v>1.8319949999999998E-2</v>
      </c>
      <c r="M15" s="20">
        <f t="shared" si="1"/>
        <v>0</v>
      </c>
      <c r="N15" s="21">
        <f t="shared" si="2"/>
        <v>5.3148691412981536E-3</v>
      </c>
      <c r="O15" s="68">
        <v>3.2404289999999995E-2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5005290</v>
      </c>
      <c r="C16" s="17" t="s">
        <v>2138</v>
      </c>
      <c r="D16" s="66">
        <v>3000730</v>
      </c>
      <c r="E16" s="17" t="s">
        <v>2129</v>
      </c>
      <c r="F16" s="67">
        <v>429</v>
      </c>
      <c r="G16" s="17" t="s">
        <v>630</v>
      </c>
      <c r="H16" s="18">
        <v>2.5143680000000002</v>
      </c>
      <c r="I16" s="19">
        <v>2.5143680000000006</v>
      </c>
      <c r="J16" s="19">
        <f t="shared" si="0"/>
        <v>0.12849315</v>
      </c>
      <c r="K16" s="19">
        <v>0</v>
      </c>
      <c r="L16" s="19">
        <v>0.12849315</v>
      </c>
      <c r="M16" s="20">
        <f t="shared" si="1"/>
        <v>0</v>
      </c>
      <c r="N16" s="21">
        <f t="shared" si="2"/>
        <v>5.1103557633568344E-2</v>
      </c>
      <c r="O16" s="68">
        <v>0.12990431000000002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5005292</v>
      </c>
      <c r="C17" s="17" t="s">
        <v>2139</v>
      </c>
      <c r="D17" s="66">
        <v>3000731</v>
      </c>
      <c r="E17" s="17" t="s">
        <v>2130</v>
      </c>
      <c r="F17" s="67">
        <v>429</v>
      </c>
      <c r="G17" s="17" t="s">
        <v>630</v>
      </c>
      <c r="H17" s="18">
        <v>0.98998399999999998</v>
      </c>
      <c r="I17" s="19">
        <v>0.63110100000000002</v>
      </c>
      <c r="J17" s="19">
        <f t="shared" si="0"/>
        <v>4.0346590000000002E-2</v>
      </c>
      <c r="K17" s="19">
        <v>0</v>
      </c>
      <c r="L17" s="19">
        <v>4.0346590000000002E-2</v>
      </c>
      <c r="M17" s="20">
        <f t="shared" si="1"/>
        <v>0</v>
      </c>
      <c r="N17" s="21">
        <f t="shared" si="2"/>
        <v>6.3930480224243025E-2</v>
      </c>
      <c r="O17" s="68">
        <v>4.034708E-2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5005293</v>
      </c>
      <c r="C18" s="17" t="s">
        <v>2140</v>
      </c>
      <c r="D18" s="66">
        <v>3000731</v>
      </c>
      <c r="E18" s="17" t="s">
        <v>2130</v>
      </c>
      <c r="F18" s="67">
        <v>46</v>
      </c>
      <c r="G18" s="17" t="s">
        <v>768</v>
      </c>
      <c r="H18" s="18">
        <v>1.383451</v>
      </c>
      <c r="I18" s="19">
        <v>1.742334</v>
      </c>
      <c r="J18" s="19">
        <f t="shared" si="0"/>
        <v>6.186403E-2</v>
      </c>
      <c r="K18" s="19">
        <v>0</v>
      </c>
      <c r="L18" s="19">
        <v>6.186403E-2</v>
      </c>
      <c r="M18" s="20">
        <f t="shared" si="1"/>
        <v>0</v>
      </c>
      <c r="N18" s="21">
        <f t="shared" si="2"/>
        <v>3.5506412662554943E-2</v>
      </c>
      <c r="O18" s="68">
        <v>7.0753900000000008E-2</v>
      </c>
      <c r="P18" s="19">
        <v>0</v>
      </c>
      <c r="Q18" s="21">
        <f t="shared" si="3"/>
        <v>0</v>
      </c>
    </row>
    <row r="19" spans="1:17" ht="51" x14ac:dyDescent="0.25">
      <c r="A19" s="15"/>
      <c r="B19" s="17">
        <v>5005294</v>
      </c>
      <c r="C19" s="17" t="s">
        <v>2141</v>
      </c>
      <c r="D19" s="66">
        <v>3000731</v>
      </c>
      <c r="E19" s="17" t="s">
        <v>2130</v>
      </c>
      <c r="F19" s="67">
        <v>97</v>
      </c>
      <c r="G19" s="17" t="s">
        <v>2149</v>
      </c>
      <c r="H19" s="18">
        <v>0.74</v>
      </c>
      <c r="I19" s="19">
        <v>0.74</v>
      </c>
      <c r="J19" s="19">
        <f t="shared" si="0"/>
        <v>0</v>
      </c>
      <c r="K19" s="19">
        <v>0</v>
      </c>
      <c r="L19" s="19">
        <v>0</v>
      </c>
      <c r="M19" s="20">
        <f t="shared" si="1"/>
        <v>0</v>
      </c>
      <c r="N19" s="21">
        <f t="shared" si="2"/>
        <v>0</v>
      </c>
      <c r="O19" s="68">
        <v>0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5005295</v>
      </c>
      <c r="C20" s="17" t="s">
        <v>2142</v>
      </c>
      <c r="D20" s="66">
        <v>3000742</v>
      </c>
      <c r="E20" s="17" t="s">
        <v>2131</v>
      </c>
      <c r="F20" s="67">
        <v>96</v>
      </c>
      <c r="G20" s="17" t="s">
        <v>812</v>
      </c>
      <c r="H20" s="18">
        <v>1.1950879999999999</v>
      </c>
      <c r="I20" s="19">
        <v>4.5431340000000002</v>
      </c>
      <c r="J20" s="19">
        <f t="shared" si="0"/>
        <v>3.4319950000000002E-2</v>
      </c>
      <c r="K20" s="19">
        <v>0</v>
      </c>
      <c r="L20" s="19">
        <v>3.4319950000000002E-2</v>
      </c>
      <c r="M20" s="20">
        <f t="shared" si="1"/>
        <v>0</v>
      </c>
      <c r="N20" s="21">
        <f t="shared" si="2"/>
        <v>7.5542455934603731E-3</v>
      </c>
      <c r="O20" s="68">
        <v>6.884063E-2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5005296</v>
      </c>
      <c r="C21" s="17" t="s">
        <v>2143</v>
      </c>
      <c r="D21" s="66">
        <v>3000742</v>
      </c>
      <c r="E21" s="17" t="s">
        <v>2131</v>
      </c>
      <c r="F21" s="67">
        <v>96</v>
      </c>
      <c r="G21" s="17" t="s">
        <v>812</v>
      </c>
      <c r="H21" s="18">
        <v>7.3036720000000006</v>
      </c>
      <c r="I21" s="19">
        <v>7.6640640000000007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0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5005297</v>
      </c>
      <c r="C22" s="17" t="s">
        <v>2144</v>
      </c>
      <c r="D22" s="66">
        <v>3000742</v>
      </c>
      <c r="E22" s="17" t="s">
        <v>2131</v>
      </c>
      <c r="F22" s="67">
        <v>96</v>
      </c>
      <c r="G22" s="17" t="s">
        <v>812</v>
      </c>
      <c r="H22" s="18">
        <v>6.3385980000000002</v>
      </c>
      <c r="I22" s="19">
        <v>6.3385980000000002</v>
      </c>
      <c r="J22" s="19">
        <f t="shared" si="0"/>
        <v>0</v>
      </c>
      <c r="K22" s="19">
        <v>0</v>
      </c>
      <c r="L22" s="19">
        <v>0</v>
      </c>
      <c r="M22" s="20">
        <f t="shared" si="1"/>
        <v>0</v>
      </c>
      <c r="N22" s="21">
        <f t="shared" si="2"/>
        <v>0</v>
      </c>
      <c r="O22" s="68">
        <v>0</v>
      </c>
      <c r="P22" s="19">
        <v>0</v>
      </c>
      <c r="Q22" s="21">
        <f t="shared" si="3"/>
        <v>0</v>
      </c>
    </row>
    <row r="23" spans="1:17" ht="51" x14ac:dyDescent="0.25">
      <c r="A23" s="15"/>
      <c r="B23" s="17">
        <v>5005623</v>
      </c>
      <c r="C23" s="17" t="s">
        <v>2145</v>
      </c>
      <c r="D23" s="66">
        <v>3000729</v>
      </c>
      <c r="E23" s="17" t="s">
        <v>2128</v>
      </c>
      <c r="F23" s="67">
        <v>446</v>
      </c>
      <c r="G23" s="17" t="s">
        <v>2150</v>
      </c>
      <c r="H23" s="18">
        <v>0.97821699999999989</v>
      </c>
      <c r="I23" s="19">
        <v>2.0133979999999996</v>
      </c>
      <c r="J23" s="19">
        <f t="shared" si="0"/>
        <v>2.3440000000000002E-3</v>
      </c>
      <c r="K23" s="19">
        <v>0</v>
      </c>
      <c r="L23" s="19">
        <v>2.3440000000000002E-3</v>
      </c>
      <c r="M23" s="20">
        <f t="shared" si="1"/>
        <v>0</v>
      </c>
      <c r="N23" s="21">
        <f t="shared" si="2"/>
        <v>1.1642010173845412E-3</v>
      </c>
      <c r="O23" s="68">
        <v>0.14288400000000004</v>
      </c>
      <c r="P23" s="19">
        <v>0</v>
      </c>
      <c r="Q23" s="21">
        <f t="shared" si="3"/>
        <v>0</v>
      </c>
    </row>
    <row r="24" spans="1:17" ht="38.25" x14ac:dyDescent="0.25">
      <c r="A24" s="15"/>
      <c r="B24" s="17">
        <v>5005624</v>
      </c>
      <c r="C24" s="17" t="s">
        <v>2146</v>
      </c>
      <c r="D24" s="66">
        <v>3000742</v>
      </c>
      <c r="E24" s="17" t="s">
        <v>2131</v>
      </c>
      <c r="F24" s="67">
        <v>96</v>
      </c>
      <c r="G24" s="17" t="s">
        <v>812</v>
      </c>
      <c r="H24" s="18">
        <v>6.5724110000000007</v>
      </c>
      <c r="I24" s="19">
        <v>8.8881290000000011</v>
      </c>
      <c r="J24" s="19">
        <f t="shared" si="0"/>
        <v>0.37076691000000001</v>
      </c>
      <c r="K24" s="19">
        <v>0</v>
      </c>
      <c r="L24" s="19">
        <v>0.37076691000000001</v>
      </c>
      <c r="M24" s="20">
        <f t="shared" si="1"/>
        <v>0</v>
      </c>
      <c r="N24" s="21">
        <f t="shared" si="2"/>
        <v>4.1714843472681368E-2</v>
      </c>
      <c r="O24" s="68">
        <v>0.39586060000000001</v>
      </c>
      <c r="P24" s="19">
        <v>0</v>
      </c>
      <c r="Q24" s="21">
        <f t="shared" si="3"/>
        <v>0</v>
      </c>
    </row>
    <row r="25" spans="1:17" ht="38.25" x14ac:dyDescent="0.25">
      <c r="A25" s="15"/>
      <c r="B25" s="17">
        <v>5005625</v>
      </c>
      <c r="C25" s="17" t="s">
        <v>2147</v>
      </c>
      <c r="D25" s="66">
        <v>3000742</v>
      </c>
      <c r="E25" s="17" t="s">
        <v>2131</v>
      </c>
      <c r="F25" s="67">
        <v>616</v>
      </c>
      <c r="G25" s="17" t="s">
        <v>2151</v>
      </c>
      <c r="H25" s="18">
        <v>9.7336840000000002</v>
      </c>
      <c r="I25" s="19">
        <v>10.995124000000001</v>
      </c>
      <c r="J25" s="19">
        <f t="shared" si="0"/>
        <v>0.41645204000000002</v>
      </c>
      <c r="K25" s="19">
        <v>0</v>
      </c>
      <c r="L25" s="19">
        <v>0.41645204000000002</v>
      </c>
      <c r="M25" s="20">
        <f t="shared" si="1"/>
        <v>0</v>
      </c>
      <c r="N25" s="21">
        <f t="shared" si="2"/>
        <v>3.7876065790617731E-2</v>
      </c>
      <c r="O25" s="68">
        <v>0.61769547000000014</v>
      </c>
      <c r="P25" s="19">
        <v>0</v>
      </c>
      <c r="Q25" s="21">
        <f t="shared" si="3"/>
        <v>0</v>
      </c>
    </row>
    <row r="26" spans="1:17" ht="15.75" thickBot="1" x14ac:dyDescent="0.3">
      <c r="A26" s="39" t="s">
        <v>299</v>
      </c>
      <c r="B26" s="41"/>
      <c r="C26" s="41"/>
      <c r="D26" s="63"/>
      <c r="E26" s="41"/>
      <c r="F26" s="64"/>
      <c r="G26" s="41"/>
      <c r="H26" s="42">
        <f ca="1">OFFSET(H26,-MATCH("PROYECTOS",$A$8:$A$50,0)-1,0)-(OFFSET(H26,-MATCH("PROYECTOS",$A$8:$A$50,0),0))</f>
        <v>1.4710000000000036</v>
      </c>
      <c r="I26" s="43">
        <f t="shared" ref="I26:L26" ca="1" si="4">OFFSET(I26,-MATCH("PROYECTOS",$A$8:$A$50,0)-1,0)-(OFFSET(I26,-MATCH("PROYECTOS",$A$8:$A$50,0),0))</f>
        <v>1.4709999999999752</v>
      </c>
      <c r="J26" s="43">
        <f t="shared" ca="1" si="4"/>
        <v>2.6985999999999954E-3</v>
      </c>
      <c r="K26" s="43">
        <f t="shared" ca="1" si="4"/>
        <v>0</v>
      </c>
      <c r="L26" s="43">
        <f t="shared" ca="1" si="4"/>
        <v>2.6985999999999954E-3</v>
      </c>
      <c r="M26" s="44">
        <f t="shared" ca="1" si="1"/>
        <v>0</v>
      </c>
      <c r="N26" s="45">
        <f t="shared" ca="1" si="2"/>
        <v>1.8345343303875193E-3</v>
      </c>
      <c r="O26" s="65"/>
      <c r="P26" s="43"/>
      <c r="Q2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138</v>
      </c>
      <c r="B1" s="48" t="s">
        <v>96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2154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11179.454776999999</v>
      </c>
      <c r="E6" s="12">
        <v>11688.982375</v>
      </c>
      <c r="F6" s="12">
        <v>438.11451870999997</v>
      </c>
      <c r="G6" s="12">
        <v>0</v>
      </c>
      <c r="H6" s="12">
        <v>438.11451870999997</v>
      </c>
      <c r="I6" s="13">
        <v>0</v>
      </c>
      <c r="J6" s="14">
        <v>3.748098035009656E-2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9826.320009999994</v>
      </c>
      <c r="E7" s="36">
        <f ca="1">SUM(E8:OFFSET(E6,MATCH("GOBIERNOS REGIONALES",$A$8:$A$50,0),0))</f>
        <v>10011.967312999994</v>
      </c>
      <c r="F7" s="36">
        <f ca="1">SUM(F8:OFFSET(F6,MATCH("GOBIERNOS REGIONALES",$A$8:$A$50,0),0))</f>
        <v>407.40192031000021</v>
      </c>
      <c r="G7" s="36">
        <f ca="1">SUM(G8:OFFSET(G6,MATCH("GOBIERNOS REGIONALES",$A$8:$A$50,0),0))</f>
        <v>0</v>
      </c>
      <c r="H7" s="36">
        <f ca="1">SUM(H8:OFFSET(H6,MATCH("GOBIERNOS REGIONALES",$A$8:$A$50,0),0))</f>
        <v>407.40192031000021</v>
      </c>
      <c r="I7" s="37">
        <f ca="1">IFERROR(G7/E7,0)</f>
        <v>0</v>
      </c>
      <c r="J7" s="38">
        <f ca="1">IFERROR(SUM(G7,H7)/E7,0)</f>
        <v>4.0691495244996559E-2</v>
      </c>
      <c r="K7" s="4"/>
    </row>
    <row r="8" spans="1:11" ht="25.5" x14ac:dyDescent="0.25">
      <c r="A8" s="15"/>
      <c r="B8" s="16">
        <v>36</v>
      </c>
      <c r="C8" s="17" t="s">
        <v>125</v>
      </c>
      <c r="D8" s="18">
        <v>9779.8003069999941</v>
      </c>
      <c r="E8" s="19">
        <v>9964.3888729999926</v>
      </c>
      <c r="F8" s="19">
        <f t="shared" ref="F8:F37" si="0">SUM(G8,H8)</f>
        <v>404.50738924000024</v>
      </c>
      <c r="G8" s="19">
        <v>0</v>
      </c>
      <c r="H8" s="19">
        <v>404.50738924000024</v>
      </c>
      <c r="I8" s="20">
        <f t="shared" ref="I8:I37" si="1">IFERROR(G8/E8,0)</f>
        <v>0</v>
      </c>
      <c r="J8" s="21">
        <f t="shared" ref="J8:J37" si="2">IFERROR(SUM(G8,H8)/E8,0)</f>
        <v>4.0595303374407005E-2</v>
      </c>
      <c r="K8" s="4"/>
    </row>
    <row r="9" spans="1:11" ht="38.25" x14ac:dyDescent="0.25">
      <c r="A9" s="15"/>
      <c r="B9" s="16">
        <v>202</v>
      </c>
      <c r="C9" s="17" t="s">
        <v>155</v>
      </c>
      <c r="D9" s="18">
        <v>41.260308000000002</v>
      </c>
      <c r="E9" s="19">
        <v>41.260308000000002</v>
      </c>
      <c r="F9" s="19">
        <f t="shared" si="0"/>
        <v>2.20931188</v>
      </c>
      <c r="G9" s="19">
        <v>0</v>
      </c>
      <c r="H9" s="19">
        <v>2.20931188</v>
      </c>
      <c r="I9" s="20">
        <f t="shared" si="1"/>
        <v>0</v>
      </c>
      <c r="J9" s="21">
        <f t="shared" si="2"/>
        <v>5.3545695296312375E-2</v>
      </c>
      <c r="K9" s="4"/>
    </row>
    <row r="10" spans="1:11" x14ac:dyDescent="0.25">
      <c r="A10" s="15"/>
      <c r="B10" s="16">
        <v>214</v>
      </c>
      <c r="C10" s="17" t="s">
        <v>159</v>
      </c>
      <c r="D10" s="18">
        <v>5.2593949999999996</v>
      </c>
      <c r="E10" s="19">
        <v>6.3181320000000003</v>
      </c>
      <c r="F10" s="19">
        <f t="shared" si="0"/>
        <v>0.68521918999999998</v>
      </c>
      <c r="G10" s="19">
        <v>0</v>
      </c>
      <c r="H10" s="19">
        <v>0.68521918999999998</v>
      </c>
      <c r="I10" s="20">
        <f t="shared" si="1"/>
        <v>0</v>
      </c>
      <c r="J10" s="21">
        <f t="shared" si="2"/>
        <v>0.10845281326822548</v>
      </c>
      <c r="K10" s="4"/>
    </row>
    <row r="11" spans="1:11" x14ac:dyDescent="0.25">
      <c r="A11" s="32" t="s">
        <v>211</v>
      </c>
      <c r="B11" s="55"/>
      <c r="C11" s="34"/>
      <c r="D11" s="35">
        <f ca="1">SUM(D12:OFFSET(D10,(MATCH("GOBIERNOS LOCALES",$A$8:$A$50,0)-MATCH("GOBIERNOS REGIONALES",$A$8:$A$50,0)),0))</f>
        <v>568.67992700000002</v>
      </c>
      <c r="E11" s="36">
        <f ca="1">SUM(E12:OFFSET(E10,(MATCH("GOBIERNOS LOCALES",$A$8:$A$50,0)-MATCH("GOBIERNOS REGIONALES",$A$8:$A$50,0)),0))</f>
        <v>613.86636900000008</v>
      </c>
      <c r="F11" s="36">
        <f ca="1">SUM(F12:OFFSET(F10,(MATCH("GOBIERNOS LOCALES",$A$8:$A$50,0)-MATCH("GOBIERNOS REGIONALES",$A$8:$A$50,0)),0))</f>
        <v>7.3886401000000008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7.3886401000000008</v>
      </c>
      <c r="I11" s="37">
        <f t="shared" ca="1" si="1"/>
        <v>0</v>
      </c>
      <c r="J11" s="38">
        <f t="shared" ca="1" si="2"/>
        <v>1.2036235365094581E-2</v>
      </c>
      <c r="K11" s="4"/>
    </row>
    <row r="12" spans="1:11" x14ac:dyDescent="0.25">
      <c r="A12" s="15"/>
      <c r="B12" s="16">
        <v>440</v>
      </c>
      <c r="C12" s="17" t="s">
        <v>212</v>
      </c>
      <c r="D12" s="18">
        <v>11.483898999999999</v>
      </c>
      <c r="E12" s="19">
        <v>11.976318000000001</v>
      </c>
      <c r="F12" s="19">
        <f t="shared" si="0"/>
        <v>4.4787810000000011E-2</v>
      </c>
      <c r="G12" s="19">
        <v>0</v>
      </c>
      <c r="H12" s="19">
        <v>4.4787810000000011E-2</v>
      </c>
      <c r="I12" s="20">
        <f t="shared" si="1"/>
        <v>0</v>
      </c>
      <c r="J12" s="21">
        <f t="shared" si="2"/>
        <v>3.7396977935956616E-3</v>
      </c>
      <c r="K12" s="4"/>
    </row>
    <row r="13" spans="1:11" x14ac:dyDescent="0.25">
      <c r="A13" s="15"/>
      <c r="B13" s="16">
        <v>441</v>
      </c>
      <c r="C13" s="17" t="s">
        <v>213</v>
      </c>
      <c r="D13" s="18">
        <v>17.802547000000008</v>
      </c>
      <c r="E13" s="19">
        <v>22.963440000000006</v>
      </c>
      <c r="F13" s="19">
        <f t="shared" si="0"/>
        <v>2.476693E-2</v>
      </c>
      <c r="G13" s="19">
        <v>0</v>
      </c>
      <c r="H13" s="19">
        <v>2.476693E-2</v>
      </c>
      <c r="I13" s="20">
        <f t="shared" si="1"/>
        <v>0</v>
      </c>
      <c r="J13" s="21">
        <f t="shared" si="2"/>
        <v>1.0785374490929927E-3</v>
      </c>
      <c r="K13" s="4"/>
    </row>
    <row r="14" spans="1:11" x14ac:dyDescent="0.25">
      <c r="A14" s="15"/>
      <c r="B14" s="16">
        <v>442</v>
      </c>
      <c r="C14" s="17" t="s">
        <v>214</v>
      </c>
      <c r="D14" s="18">
        <v>14.868759000000001</v>
      </c>
      <c r="E14" s="19">
        <v>23.801987</v>
      </c>
      <c r="F14" s="19">
        <f t="shared" si="0"/>
        <v>9.5643519999999996E-2</v>
      </c>
      <c r="G14" s="19">
        <v>0</v>
      </c>
      <c r="H14" s="19">
        <v>9.5643519999999996E-2</v>
      </c>
      <c r="I14" s="20">
        <f t="shared" si="1"/>
        <v>0</v>
      </c>
      <c r="J14" s="21">
        <f t="shared" si="2"/>
        <v>4.0182998167337877E-3</v>
      </c>
      <c r="K14" s="4"/>
    </row>
    <row r="15" spans="1:11" x14ac:dyDescent="0.25">
      <c r="A15" s="15"/>
      <c r="B15" s="16">
        <v>443</v>
      </c>
      <c r="C15" s="17" t="s">
        <v>215</v>
      </c>
      <c r="D15" s="18">
        <v>13.369078999999997</v>
      </c>
      <c r="E15" s="19">
        <v>17.757947000000001</v>
      </c>
      <c r="F15" s="19">
        <f t="shared" si="0"/>
        <v>0.83127675000000001</v>
      </c>
      <c r="G15" s="19">
        <v>0</v>
      </c>
      <c r="H15" s="19">
        <v>0.83127675000000001</v>
      </c>
      <c r="I15" s="20">
        <f t="shared" si="1"/>
        <v>0</v>
      </c>
      <c r="J15" s="21">
        <f t="shared" si="2"/>
        <v>4.6811534576603926E-2</v>
      </c>
      <c r="K15" s="4"/>
    </row>
    <row r="16" spans="1:11" x14ac:dyDescent="0.25">
      <c r="A16" s="15"/>
      <c r="B16" s="16">
        <v>444</v>
      </c>
      <c r="C16" s="17" t="s">
        <v>216</v>
      </c>
      <c r="D16" s="18">
        <v>29.690497999999998</v>
      </c>
      <c r="E16" s="19">
        <v>27.484304000000002</v>
      </c>
      <c r="F16" s="19">
        <f t="shared" si="0"/>
        <v>7.2709209999999996E-2</v>
      </c>
      <c r="G16" s="19">
        <v>0</v>
      </c>
      <c r="H16" s="19">
        <v>7.2709209999999996E-2</v>
      </c>
      <c r="I16" s="20">
        <f t="shared" si="1"/>
        <v>0</v>
      </c>
      <c r="J16" s="21">
        <f t="shared" si="2"/>
        <v>2.6454812172067368E-3</v>
      </c>
      <c r="K16" s="4"/>
    </row>
    <row r="17" spans="1:11" x14ac:dyDescent="0.25">
      <c r="A17" s="15"/>
      <c r="B17" s="16">
        <v>445</v>
      </c>
      <c r="C17" s="17" t="s">
        <v>217</v>
      </c>
      <c r="D17" s="18">
        <v>17.853677000000001</v>
      </c>
      <c r="E17" s="19">
        <v>18.718409000000001</v>
      </c>
      <c r="F17" s="19">
        <f t="shared" si="0"/>
        <v>0.31207205999999998</v>
      </c>
      <c r="G17" s="19">
        <v>0</v>
      </c>
      <c r="H17" s="19">
        <v>0.31207205999999998</v>
      </c>
      <c r="I17" s="20">
        <f t="shared" si="1"/>
        <v>0</v>
      </c>
      <c r="J17" s="21">
        <f t="shared" si="2"/>
        <v>1.6671932961823836E-2</v>
      </c>
      <c r="K17" s="4"/>
    </row>
    <row r="18" spans="1:11" x14ac:dyDescent="0.25">
      <c r="A18" s="15"/>
      <c r="B18" s="16">
        <v>446</v>
      </c>
      <c r="C18" s="17" t="s">
        <v>218</v>
      </c>
      <c r="D18" s="18">
        <v>83.202740999999975</v>
      </c>
      <c r="E18" s="19">
        <v>78.677121</v>
      </c>
      <c r="F18" s="19">
        <f t="shared" si="0"/>
        <v>1.9899163100000001</v>
      </c>
      <c r="G18" s="19">
        <v>0</v>
      </c>
      <c r="H18" s="19">
        <v>1.9899163100000001</v>
      </c>
      <c r="I18" s="20">
        <f t="shared" si="1"/>
        <v>0</v>
      </c>
      <c r="J18" s="21">
        <f t="shared" si="2"/>
        <v>2.5292185132193643E-2</v>
      </c>
      <c r="K18" s="4"/>
    </row>
    <row r="19" spans="1:11" x14ac:dyDescent="0.25">
      <c r="A19" s="15"/>
      <c r="B19" s="16">
        <v>447</v>
      </c>
      <c r="C19" s="17" t="s">
        <v>219</v>
      </c>
      <c r="D19" s="18">
        <v>21.891825999999998</v>
      </c>
      <c r="E19" s="19">
        <v>42.447485</v>
      </c>
      <c r="F19" s="19">
        <f t="shared" si="0"/>
        <v>0.27488871999999998</v>
      </c>
      <c r="G19" s="19">
        <v>0</v>
      </c>
      <c r="H19" s="19">
        <v>0.27488871999999998</v>
      </c>
      <c r="I19" s="20">
        <f t="shared" si="1"/>
        <v>0</v>
      </c>
      <c r="J19" s="21">
        <f t="shared" si="2"/>
        <v>6.4759718979817051E-3</v>
      </c>
      <c r="K19" s="4"/>
    </row>
    <row r="20" spans="1:11" x14ac:dyDescent="0.25">
      <c r="A20" s="15"/>
      <c r="B20" s="16">
        <v>448</v>
      </c>
      <c r="C20" s="17" t="s">
        <v>220</v>
      </c>
      <c r="D20" s="18">
        <v>27.048089999999995</v>
      </c>
      <c r="E20" s="19">
        <v>27.209089999999996</v>
      </c>
      <c r="F20" s="19">
        <f t="shared" si="0"/>
        <v>4.7397999999999997E-3</v>
      </c>
      <c r="G20" s="19">
        <v>0</v>
      </c>
      <c r="H20" s="19">
        <v>4.7397999999999997E-3</v>
      </c>
      <c r="I20" s="20">
        <f t="shared" si="1"/>
        <v>0</v>
      </c>
      <c r="J20" s="21">
        <f t="shared" si="2"/>
        <v>1.741991371266E-4</v>
      </c>
      <c r="K20" s="4"/>
    </row>
    <row r="21" spans="1:11" x14ac:dyDescent="0.25">
      <c r="A21" s="15"/>
      <c r="B21" s="16">
        <v>449</v>
      </c>
      <c r="C21" s="17" t="s">
        <v>221</v>
      </c>
      <c r="D21" s="18">
        <v>3.9777610000000001</v>
      </c>
      <c r="E21" s="19">
        <v>3.9777610000000001</v>
      </c>
      <c r="F21" s="19">
        <f t="shared" si="0"/>
        <v>0.34829766000000001</v>
      </c>
      <c r="G21" s="19">
        <v>0</v>
      </c>
      <c r="H21" s="19">
        <v>0.34829766000000001</v>
      </c>
      <c r="I21" s="20">
        <f t="shared" si="1"/>
        <v>0</v>
      </c>
      <c r="J21" s="21">
        <f t="shared" si="2"/>
        <v>8.7561233568331537E-2</v>
      </c>
      <c r="K21" s="4"/>
    </row>
    <row r="22" spans="1:11" x14ac:dyDescent="0.25">
      <c r="A22" s="15"/>
      <c r="B22" s="16">
        <v>450</v>
      </c>
      <c r="C22" s="17" t="s">
        <v>222</v>
      </c>
      <c r="D22" s="18">
        <v>43.849446999999998</v>
      </c>
      <c r="E22" s="19">
        <v>44.615446999999989</v>
      </c>
      <c r="F22" s="19">
        <f t="shared" si="0"/>
        <v>0.17045824999999998</v>
      </c>
      <c r="G22" s="19">
        <v>0</v>
      </c>
      <c r="H22" s="19">
        <v>0.17045824999999998</v>
      </c>
      <c r="I22" s="20">
        <f t="shared" si="1"/>
        <v>0</v>
      </c>
      <c r="J22" s="21">
        <f t="shared" si="2"/>
        <v>3.8206106060082738E-3</v>
      </c>
      <c r="K22" s="4"/>
    </row>
    <row r="23" spans="1:11" x14ac:dyDescent="0.25">
      <c r="A23" s="15"/>
      <c r="B23" s="16">
        <v>451</v>
      </c>
      <c r="C23" s="17" t="s">
        <v>223</v>
      </c>
      <c r="D23" s="18">
        <v>30.773108000000001</v>
      </c>
      <c r="E23" s="19">
        <v>31.952057</v>
      </c>
      <c r="F23" s="19">
        <f t="shared" si="0"/>
        <v>0.47792187000000003</v>
      </c>
      <c r="G23" s="19">
        <v>0</v>
      </c>
      <c r="H23" s="19">
        <v>0.47792187000000003</v>
      </c>
      <c r="I23" s="20">
        <f t="shared" si="1"/>
        <v>0</v>
      </c>
      <c r="J23" s="21">
        <f t="shared" si="2"/>
        <v>1.4957467996504889E-2</v>
      </c>
      <c r="K23" s="4"/>
    </row>
    <row r="24" spans="1:11" x14ac:dyDescent="0.25">
      <c r="A24" s="15"/>
      <c r="B24" s="16">
        <v>452</v>
      </c>
      <c r="C24" s="17" t="s">
        <v>224</v>
      </c>
      <c r="D24" s="18">
        <v>2.5023479999999996</v>
      </c>
      <c r="E24" s="19">
        <v>7.852714999999999</v>
      </c>
      <c r="F24" s="19">
        <f t="shared" si="0"/>
        <v>1.4834350000000001E-2</v>
      </c>
      <c r="G24" s="19">
        <v>0</v>
      </c>
      <c r="H24" s="19">
        <v>1.4834350000000001E-2</v>
      </c>
      <c r="I24" s="20">
        <f t="shared" si="1"/>
        <v>0</v>
      </c>
      <c r="J24" s="21">
        <f t="shared" si="2"/>
        <v>1.8890727601854904E-3</v>
      </c>
      <c r="K24" s="4"/>
    </row>
    <row r="25" spans="1:11" x14ac:dyDescent="0.25">
      <c r="A25" s="15"/>
      <c r="B25" s="16">
        <v>453</v>
      </c>
      <c r="C25" s="17" t="s">
        <v>225</v>
      </c>
      <c r="D25" s="18">
        <v>23.381499999999996</v>
      </c>
      <c r="E25" s="19">
        <v>17.662519</v>
      </c>
      <c r="F25" s="19">
        <f t="shared" si="0"/>
        <v>3.1252840000000004E-2</v>
      </c>
      <c r="G25" s="19">
        <v>0</v>
      </c>
      <c r="H25" s="19">
        <v>3.1252840000000004E-2</v>
      </c>
      <c r="I25" s="20">
        <f t="shared" si="1"/>
        <v>0</v>
      </c>
      <c r="J25" s="21">
        <f t="shared" si="2"/>
        <v>1.7694440979794562E-3</v>
      </c>
      <c r="K25" s="4"/>
    </row>
    <row r="26" spans="1:11" x14ac:dyDescent="0.25">
      <c r="A26" s="15"/>
      <c r="B26" s="16">
        <v>454</v>
      </c>
      <c r="C26" s="17" t="s">
        <v>226</v>
      </c>
      <c r="D26" s="18">
        <v>7.3144370000000007</v>
      </c>
      <c r="E26" s="19">
        <v>7.3144370000000007</v>
      </c>
      <c r="F26" s="19">
        <f t="shared" si="0"/>
        <v>8.9247829999999986E-2</v>
      </c>
      <c r="G26" s="19">
        <v>0</v>
      </c>
      <c r="H26" s="19">
        <v>8.9247829999999986E-2</v>
      </c>
      <c r="I26" s="20">
        <f t="shared" si="1"/>
        <v>0</v>
      </c>
      <c r="J26" s="21">
        <f t="shared" si="2"/>
        <v>1.2201599384887719E-2</v>
      </c>
      <c r="K26" s="4"/>
    </row>
    <row r="27" spans="1:11" x14ac:dyDescent="0.25">
      <c r="A27" s="15"/>
      <c r="B27" s="16">
        <v>455</v>
      </c>
      <c r="C27" s="17" t="s">
        <v>227</v>
      </c>
      <c r="D27" s="18">
        <v>12.904667</v>
      </c>
      <c r="E27" s="19">
        <v>18.495761999999999</v>
      </c>
      <c r="F27" s="19">
        <f t="shared" si="0"/>
        <v>0.48690075000000005</v>
      </c>
      <c r="G27" s="19">
        <v>0</v>
      </c>
      <c r="H27" s="19">
        <v>0.48690075000000005</v>
      </c>
      <c r="I27" s="20">
        <f t="shared" si="1"/>
        <v>0</v>
      </c>
      <c r="J27" s="21">
        <f t="shared" si="2"/>
        <v>2.6324990016631921E-2</v>
      </c>
      <c r="K27" s="4"/>
    </row>
    <row r="28" spans="1:11" x14ac:dyDescent="0.25">
      <c r="A28" s="15"/>
      <c r="B28" s="16">
        <v>456</v>
      </c>
      <c r="C28" s="17" t="s">
        <v>228</v>
      </c>
      <c r="D28" s="18">
        <v>26.485767999999997</v>
      </c>
      <c r="E28" s="19">
        <v>19.704848000000002</v>
      </c>
      <c r="F28" s="19">
        <f t="shared" si="0"/>
        <v>9.2741729999999994E-2</v>
      </c>
      <c r="G28" s="19">
        <v>0</v>
      </c>
      <c r="H28" s="19">
        <v>9.2741729999999994E-2</v>
      </c>
      <c r="I28" s="20">
        <f t="shared" si="1"/>
        <v>0</v>
      </c>
      <c r="J28" s="21">
        <f t="shared" si="2"/>
        <v>4.7065437906448192E-3</v>
      </c>
      <c r="K28" s="4"/>
    </row>
    <row r="29" spans="1:11" x14ac:dyDescent="0.25">
      <c r="A29" s="15"/>
      <c r="B29" s="16">
        <v>457</v>
      </c>
      <c r="C29" s="17" t="s">
        <v>229</v>
      </c>
      <c r="D29" s="18">
        <v>20.483376</v>
      </c>
      <c r="E29" s="19">
        <v>16.537589999999998</v>
      </c>
      <c r="F29" s="19">
        <f t="shared" si="0"/>
        <v>0.30240689000000004</v>
      </c>
      <c r="G29" s="19">
        <v>0</v>
      </c>
      <c r="H29" s="19">
        <v>0.30240689000000004</v>
      </c>
      <c r="I29" s="20">
        <f t="shared" si="1"/>
        <v>0</v>
      </c>
      <c r="J29" s="21">
        <f t="shared" si="2"/>
        <v>1.8286031398770927E-2</v>
      </c>
      <c r="K29" s="4"/>
    </row>
    <row r="30" spans="1:11" x14ac:dyDescent="0.25">
      <c r="A30" s="15"/>
      <c r="B30" s="16">
        <v>458</v>
      </c>
      <c r="C30" s="17" t="s">
        <v>230</v>
      </c>
      <c r="D30" s="18">
        <v>78.814222999999984</v>
      </c>
      <c r="E30" s="19">
        <v>76.334469999999996</v>
      </c>
      <c r="F30" s="19">
        <f t="shared" si="0"/>
        <v>0.55185945000000003</v>
      </c>
      <c r="G30" s="19">
        <v>0</v>
      </c>
      <c r="H30" s="19">
        <v>0.55185945000000003</v>
      </c>
      <c r="I30" s="20">
        <f t="shared" si="1"/>
        <v>0</v>
      </c>
      <c r="J30" s="21">
        <f t="shared" si="2"/>
        <v>7.2294921285233271E-3</v>
      </c>
      <c r="K30" s="4"/>
    </row>
    <row r="31" spans="1:11" x14ac:dyDescent="0.25">
      <c r="A31" s="15"/>
      <c r="B31" s="16">
        <v>459</v>
      </c>
      <c r="C31" s="17" t="s">
        <v>231</v>
      </c>
      <c r="D31" s="18">
        <v>57.520465000000009</v>
      </c>
      <c r="E31" s="19">
        <v>75.450754000000003</v>
      </c>
      <c r="F31" s="19">
        <f t="shared" si="0"/>
        <v>0.19412225</v>
      </c>
      <c r="G31" s="19">
        <v>0</v>
      </c>
      <c r="H31" s="19">
        <v>0.19412225</v>
      </c>
      <c r="I31" s="20">
        <f t="shared" si="1"/>
        <v>0</v>
      </c>
      <c r="J31" s="21">
        <f t="shared" si="2"/>
        <v>2.572833798320955E-3</v>
      </c>
      <c r="K31" s="4"/>
    </row>
    <row r="32" spans="1:11" x14ac:dyDescent="0.25">
      <c r="A32" s="15"/>
      <c r="B32" s="16">
        <v>460</v>
      </c>
      <c r="C32" s="17" t="s">
        <v>232</v>
      </c>
      <c r="D32" s="18">
        <v>5.4080750000000002</v>
      </c>
      <c r="E32" s="19">
        <v>5.4793679999999991</v>
      </c>
      <c r="F32" s="19">
        <f t="shared" si="0"/>
        <v>0.48315353</v>
      </c>
      <c r="G32" s="19">
        <v>0</v>
      </c>
      <c r="H32" s="19">
        <v>0.48315353</v>
      </c>
      <c r="I32" s="20">
        <f t="shared" si="1"/>
        <v>0</v>
      </c>
      <c r="J32" s="21">
        <f t="shared" si="2"/>
        <v>8.8176871858214323E-2</v>
      </c>
      <c r="K32" s="4"/>
    </row>
    <row r="33" spans="1:11" x14ac:dyDescent="0.25">
      <c r="A33" s="15"/>
      <c r="B33" s="16">
        <v>461</v>
      </c>
      <c r="C33" s="17" t="s">
        <v>233</v>
      </c>
      <c r="D33" s="18">
        <v>2.1243270000000005</v>
      </c>
      <c r="E33" s="19">
        <v>2.1195109999999997</v>
      </c>
      <c r="F33" s="19">
        <f t="shared" si="0"/>
        <v>8.5063280000000005E-2</v>
      </c>
      <c r="G33" s="19">
        <v>0</v>
      </c>
      <c r="H33" s="19">
        <v>8.5063280000000005E-2</v>
      </c>
      <c r="I33" s="20">
        <f t="shared" si="1"/>
        <v>0</v>
      </c>
      <c r="J33" s="21">
        <f t="shared" si="2"/>
        <v>4.0133445875015522E-2</v>
      </c>
      <c r="K33" s="4"/>
    </row>
    <row r="34" spans="1:11" x14ac:dyDescent="0.25">
      <c r="A34" s="15"/>
      <c r="B34" s="16">
        <v>462</v>
      </c>
      <c r="C34" s="17" t="s">
        <v>234</v>
      </c>
      <c r="D34" s="18">
        <v>8.207926999999998</v>
      </c>
      <c r="E34" s="19">
        <v>7.5515199999999991</v>
      </c>
      <c r="F34" s="19">
        <f t="shared" si="0"/>
        <v>0.40957831</v>
      </c>
      <c r="G34" s="19">
        <v>0</v>
      </c>
      <c r="H34" s="19">
        <v>0.40957831</v>
      </c>
      <c r="I34" s="20">
        <f t="shared" si="1"/>
        <v>0</v>
      </c>
      <c r="J34" s="21">
        <f t="shared" si="2"/>
        <v>5.4237863370553217E-2</v>
      </c>
      <c r="K34" s="4"/>
    </row>
    <row r="35" spans="1:11" x14ac:dyDescent="0.25">
      <c r="A35" s="15"/>
      <c r="B35" s="16">
        <v>463</v>
      </c>
      <c r="C35" s="17" t="s">
        <v>235</v>
      </c>
      <c r="D35" s="18">
        <v>6.247266999999999</v>
      </c>
      <c r="E35" s="19">
        <v>6.0473939999999988</v>
      </c>
      <c r="F35" s="19">
        <f t="shared" si="0"/>
        <v>0</v>
      </c>
      <c r="G35" s="19">
        <v>0</v>
      </c>
      <c r="H35" s="19">
        <v>0</v>
      </c>
      <c r="I35" s="20">
        <f t="shared" si="1"/>
        <v>0</v>
      </c>
      <c r="J35" s="21">
        <f t="shared" si="2"/>
        <v>0</v>
      </c>
      <c r="K35" s="4"/>
    </row>
    <row r="36" spans="1:11" x14ac:dyDescent="0.25">
      <c r="A36" s="15"/>
      <c r="B36" s="16">
        <v>464</v>
      </c>
      <c r="C36" s="17" t="s">
        <v>236</v>
      </c>
      <c r="D36" s="18">
        <v>1.4741150000000001</v>
      </c>
      <c r="E36" s="19">
        <v>1.7341150000000003</v>
      </c>
      <c r="F36" s="19">
        <f t="shared" si="0"/>
        <v>0</v>
      </c>
      <c r="G36" s="19">
        <v>0</v>
      </c>
      <c r="H36" s="19">
        <v>0</v>
      </c>
      <c r="I36" s="20">
        <f t="shared" si="1"/>
        <v>0</v>
      </c>
      <c r="J36" s="21">
        <f t="shared" si="2"/>
        <v>0</v>
      </c>
      <c r="K36" s="4"/>
    </row>
    <row r="37" spans="1:11" ht="15.75" thickBot="1" x14ac:dyDescent="0.3">
      <c r="A37" s="39" t="s">
        <v>238</v>
      </c>
      <c r="B37" s="56"/>
      <c r="C37" s="41"/>
      <c r="D37" s="42">
        <v>784.45483999999726</v>
      </c>
      <c r="E37" s="43">
        <v>1063.1486929999949</v>
      </c>
      <c r="F37" s="43">
        <f t="shared" si="0"/>
        <v>23.323958299999983</v>
      </c>
      <c r="G37" s="43">
        <v>0</v>
      </c>
      <c r="H37" s="43">
        <v>23.323958299999983</v>
      </c>
      <c r="I37" s="44">
        <f t="shared" si="1"/>
        <v>0</v>
      </c>
      <c r="J37" s="45">
        <f t="shared" si="2"/>
        <v>2.1938566499277157E-2</v>
      </c>
      <c r="K37" s="4"/>
    </row>
    <row r="38" spans="1:11" x14ac:dyDescent="0.25">
      <c r="D38" s="5"/>
      <c r="E38" s="5"/>
      <c r="F38" s="5"/>
      <c r="G38" s="5"/>
      <c r="H38" s="5"/>
      <c r="I38" s="4"/>
      <c r="J38" s="4"/>
      <c r="K3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topLeftCell="A28" workbookViewId="0">
      <selection activeCell="K28" sqref="K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31</v>
      </c>
      <c r="B1" s="47" t="s">
        <v>19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549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295.08797400000003</v>
      </c>
      <c r="I6" s="12">
        <v>295.08797400000003</v>
      </c>
      <c r="J6" s="12">
        <v>16.404959679999997</v>
      </c>
      <c r="K6" s="12">
        <v>0</v>
      </c>
      <c r="L6" s="12">
        <v>16.404959679999997</v>
      </c>
      <c r="M6" s="13">
        <v>0</v>
      </c>
      <c r="N6" s="14">
        <v>5.5593453903343401E-2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295.08797400000003</v>
      </c>
      <c r="I7" s="36">
        <f ca="1">SUM(I8:OFFSET(I6,MATCH("PROYECTOS",$A$8:$A$50,0),0))</f>
        <v>295.08797400000003</v>
      </c>
      <c r="J7" s="36">
        <f ca="1">SUM(J8:OFFSET(J6,MATCH("PROYECTOS",$A$8:$A$50,0),0))</f>
        <v>16.404959680000001</v>
      </c>
      <c r="K7" s="36">
        <f ca="1">SUM(K8:OFFSET(K6,MATCH("PROYECTOS",$A$8:$A$50,0),0))</f>
        <v>0</v>
      </c>
      <c r="L7" s="36">
        <f ca="1">SUM(L8:OFFSET(L6,MATCH("PROYECTOS",$A$8:$A$50,0),0))</f>
        <v>16.404959680000001</v>
      </c>
      <c r="M7" s="37">
        <f ca="1">IFERROR(K7/I7,0)</f>
        <v>0</v>
      </c>
      <c r="N7" s="38">
        <f ca="1">IFERROR(SUM(K7,L7)/I7,0)</f>
        <v>5.5593453903343415E-2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7.9251640000000005</v>
      </c>
      <c r="I8" s="19">
        <v>8.2751640000000002</v>
      </c>
      <c r="J8" s="19">
        <f t="shared" ref="J8:J30" si="0">SUM(K8,L8)</f>
        <v>0.16446648999999999</v>
      </c>
      <c r="K8" s="19">
        <v>0</v>
      </c>
      <c r="L8" s="19">
        <v>0.16446648999999999</v>
      </c>
      <c r="M8" s="20">
        <f t="shared" ref="M8:M31" si="1">IFERROR(K8/I8,0)</f>
        <v>0</v>
      </c>
      <c r="N8" s="21">
        <f t="shared" ref="N8:N31" si="2">IFERROR(SUM(K8,L8)/I8,0)</f>
        <v>1.9874710640175829E-2</v>
      </c>
      <c r="O8" s="68">
        <v>0.31508913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5002762</v>
      </c>
      <c r="C9" s="17" t="s">
        <v>555</v>
      </c>
      <c r="D9" s="66">
        <v>3000294</v>
      </c>
      <c r="E9" s="17" t="s">
        <v>550</v>
      </c>
      <c r="F9" s="67">
        <v>66</v>
      </c>
      <c r="G9" s="17" t="s">
        <v>577</v>
      </c>
      <c r="H9" s="18">
        <v>0.54356199999999999</v>
      </c>
      <c r="I9" s="19">
        <v>0.50302200000000008</v>
      </c>
      <c r="J9" s="19">
        <f t="shared" si="0"/>
        <v>1.0499999999999999E-3</v>
      </c>
      <c r="K9" s="19">
        <v>0</v>
      </c>
      <c r="L9" s="19">
        <v>1.0499999999999999E-3</v>
      </c>
      <c r="M9" s="20">
        <f t="shared" si="1"/>
        <v>0</v>
      </c>
      <c r="N9" s="21">
        <f t="shared" si="2"/>
        <v>2.0873838519985203E-3</v>
      </c>
      <c r="O9" s="68">
        <v>1.0500000000000001E-2</v>
      </c>
      <c r="P9" s="19">
        <v>0</v>
      </c>
      <c r="Q9" s="21">
        <f t="shared" ref="Q9:Q30" si="3">IFERROR(P9/O9,0)</f>
        <v>0</v>
      </c>
    </row>
    <row r="10" spans="1:17" ht="38.25" x14ac:dyDescent="0.25">
      <c r="A10" s="15"/>
      <c r="B10" s="17">
        <v>5002765</v>
      </c>
      <c r="C10" s="17" t="s">
        <v>556</v>
      </c>
      <c r="D10" s="66">
        <v>3000294</v>
      </c>
      <c r="E10" s="17" t="s">
        <v>550</v>
      </c>
      <c r="F10" s="67">
        <v>85</v>
      </c>
      <c r="G10" s="17" t="s">
        <v>578</v>
      </c>
      <c r="H10" s="18">
        <v>0.77804899999999999</v>
      </c>
      <c r="I10" s="19">
        <v>0.71679899999999996</v>
      </c>
      <c r="J10" s="19">
        <f t="shared" si="0"/>
        <v>5.3999999999999994E-3</v>
      </c>
      <c r="K10" s="19">
        <v>0</v>
      </c>
      <c r="L10" s="19">
        <v>5.3999999999999994E-3</v>
      </c>
      <c r="M10" s="20">
        <f t="shared" si="1"/>
        <v>0</v>
      </c>
      <c r="N10" s="21">
        <f t="shared" si="2"/>
        <v>7.5334926527520262E-3</v>
      </c>
      <c r="O10" s="68">
        <v>9.3282499999999997E-3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5002769</v>
      </c>
      <c r="C11" s="17" t="s">
        <v>557</v>
      </c>
      <c r="D11" s="66">
        <v>3000491</v>
      </c>
      <c r="E11" s="17" t="s">
        <v>553</v>
      </c>
      <c r="F11" s="67">
        <v>85</v>
      </c>
      <c r="G11" s="17" t="s">
        <v>578</v>
      </c>
      <c r="H11" s="18">
        <v>0.74495200000000006</v>
      </c>
      <c r="I11" s="19">
        <v>0.74495200000000006</v>
      </c>
      <c r="J11" s="19">
        <f t="shared" si="0"/>
        <v>1.095E-2</v>
      </c>
      <c r="K11" s="19">
        <v>0</v>
      </c>
      <c r="L11" s="19">
        <v>1.095E-2</v>
      </c>
      <c r="M11" s="20">
        <f t="shared" si="1"/>
        <v>0</v>
      </c>
      <c r="N11" s="21">
        <f t="shared" si="2"/>
        <v>1.4698933622568969E-2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5003057</v>
      </c>
      <c r="C12" s="17" t="s">
        <v>558</v>
      </c>
      <c r="D12" s="66">
        <v>3000490</v>
      </c>
      <c r="E12" s="17" t="s">
        <v>552</v>
      </c>
      <c r="F12" s="67">
        <v>82</v>
      </c>
      <c r="G12" s="17" t="s">
        <v>543</v>
      </c>
      <c r="H12" s="18">
        <v>5.531855000000002</v>
      </c>
      <c r="I12" s="19">
        <v>5.5318550000000002</v>
      </c>
      <c r="J12" s="19">
        <f t="shared" si="0"/>
        <v>1.465296E-2</v>
      </c>
      <c r="K12" s="19">
        <v>0</v>
      </c>
      <c r="L12" s="19">
        <v>1.465296E-2</v>
      </c>
      <c r="M12" s="20">
        <f t="shared" si="1"/>
        <v>0</v>
      </c>
      <c r="N12" s="21">
        <f t="shared" si="2"/>
        <v>2.6488329864032948E-3</v>
      </c>
      <c r="O12" s="68">
        <v>0.1342875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5003059</v>
      </c>
      <c r="C13" s="17" t="s">
        <v>559</v>
      </c>
      <c r="D13" s="66">
        <v>3000491</v>
      </c>
      <c r="E13" s="17" t="s">
        <v>553</v>
      </c>
      <c r="F13" s="67">
        <v>66</v>
      </c>
      <c r="G13" s="17" t="s">
        <v>577</v>
      </c>
      <c r="H13" s="18">
        <v>0.78117999999999999</v>
      </c>
      <c r="I13" s="19">
        <v>0.78117999999999999</v>
      </c>
      <c r="J13" s="19">
        <f t="shared" si="0"/>
        <v>9.3749999999999997E-3</v>
      </c>
      <c r="K13" s="19">
        <v>0</v>
      </c>
      <c r="L13" s="19">
        <v>9.3749999999999997E-3</v>
      </c>
      <c r="M13" s="20">
        <f t="shared" si="1"/>
        <v>0</v>
      </c>
      <c r="N13" s="21">
        <f t="shared" si="2"/>
        <v>1.2001075296346553E-2</v>
      </c>
      <c r="O13" s="68">
        <v>-5.4000000000000001E-4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5004063</v>
      </c>
      <c r="C14" s="17" t="s">
        <v>560</v>
      </c>
      <c r="D14" s="66">
        <v>3000294</v>
      </c>
      <c r="E14" s="17" t="s">
        <v>550</v>
      </c>
      <c r="F14" s="67">
        <v>36</v>
      </c>
      <c r="G14" s="17" t="s">
        <v>537</v>
      </c>
      <c r="H14" s="18">
        <v>7.1923550000000001</v>
      </c>
      <c r="I14" s="19">
        <v>7.1923550000000001</v>
      </c>
      <c r="J14" s="19">
        <f t="shared" si="0"/>
        <v>0.4</v>
      </c>
      <c r="K14" s="19">
        <v>0</v>
      </c>
      <c r="L14" s="19">
        <v>0.4</v>
      </c>
      <c r="M14" s="20">
        <f t="shared" si="1"/>
        <v>0</v>
      </c>
      <c r="N14" s="21">
        <f t="shared" si="2"/>
        <v>5.5614607454721021E-2</v>
      </c>
      <c r="O14" s="68">
        <v>0.65351199999999998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5004064</v>
      </c>
      <c r="C15" s="17" t="s">
        <v>561</v>
      </c>
      <c r="D15" s="66">
        <v>3000294</v>
      </c>
      <c r="E15" s="17" t="s">
        <v>550</v>
      </c>
      <c r="F15" s="67">
        <v>82</v>
      </c>
      <c r="G15" s="17" t="s">
        <v>543</v>
      </c>
      <c r="H15" s="18">
        <v>50.363514000000009</v>
      </c>
      <c r="I15" s="19">
        <v>50.46530400000001</v>
      </c>
      <c r="J15" s="19">
        <f t="shared" si="0"/>
        <v>0.5820573</v>
      </c>
      <c r="K15" s="19">
        <v>0</v>
      </c>
      <c r="L15" s="19">
        <v>0.5820573</v>
      </c>
      <c r="M15" s="20">
        <f t="shared" si="1"/>
        <v>0</v>
      </c>
      <c r="N15" s="21">
        <f t="shared" si="2"/>
        <v>1.1533811428144768E-2</v>
      </c>
      <c r="O15" s="68">
        <v>0.1741318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5004065</v>
      </c>
      <c r="C16" s="17" t="s">
        <v>562</v>
      </c>
      <c r="D16" s="66">
        <v>3000294</v>
      </c>
      <c r="E16" s="17" t="s">
        <v>550</v>
      </c>
      <c r="F16" s="67">
        <v>82</v>
      </c>
      <c r="G16" s="17" t="s">
        <v>543</v>
      </c>
      <c r="H16" s="18">
        <v>2.582354</v>
      </c>
      <c r="I16" s="19">
        <v>2.582354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5004066</v>
      </c>
      <c r="C17" s="17" t="s">
        <v>563</v>
      </c>
      <c r="D17" s="66">
        <v>3000294</v>
      </c>
      <c r="E17" s="17" t="s">
        <v>550</v>
      </c>
      <c r="F17" s="67">
        <v>66</v>
      </c>
      <c r="G17" s="17" t="s">
        <v>577</v>
      </c>
      <c r="H17" s="18">
        <v>169.02876500000002</v>
      </c>
      <c r="I17" s="19">
        <v>169.02876500000002</v>
      </c>
      <c r="J17" s="19">
        <f t="shared" si="0"/>
        <v>14.443370539999998</v>
      </c>
      <c r="K17" s="19">
        <v>0</v>
      </c>
      <c r="L17" s="19">
        <v>14.443370539999998</v>
      </c>
      <c r="M17" s="20">
        <f t="shared" si="1"/>
        <v>0</v>
      </c>
      <c r="N17" s="21">
        <f t="shared" si="2"/>
        <v>8.5449186947558875E-2</v>
      </c>
      <c r="O17" s="68">
        <v>13.011241409999997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5004067</v>
      </c>
      <c r="C18" s="17" t="s">
        <v>564</v>
      </c>
      <c r="D18" s="66">
        <v>3000294</v>
      </c>
      <c r="E18" s="17" t="s">
        <v>550</v>
      </c>
      <c r="F18" s="67">
        <v>448</v>
      </c>
      <c r="G18" s="17" t="s">
        <v>579</v>
      </c>
      <c r="H18" s="18">
        <v>7.5219170000000002</v>
      </c>
      <c r="I18" s="19">
        <v>7.5219170000000002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0.10095898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5004068</v>
      </c>
      <c r="C19" s="17" t="s">
        <v>565</v>
      </c>
      <c r="D19" s="66">
        <v>3000489</v>
      </c>
      <c r="E19" s="17" t="s">
        <v>551</v>
      </c>
      <c r="F19" s="67">
        <v>128</v>
      </c>
      <c r="G19" s="17" t="s">
        <v>580</v>
      </c>
      <c r="H19" s="18">
        <v>1.729284</v>
      </c>
      <c r="I19" s="19">
        <v>1.729284</v>
      </c>
      <c r="J19" s="19">
        <f t="shared" si="0"/>
        <v>0.11512499999999999</v>
      </c>
      <c r="K19" s="19">
        <v>0</v>
      </c>
      <c r="L19" s="19">
        <v>0.11512499999999999</v>
      </c>
      <c r="M19" s="20">
        <f t="shared" si="1"/>
        <v>0</v>
      </c>
      <c r="N19" s="21">
        <f t="shared" si="2"/>
        <v>6.6573795860020671E-2</v>
      </c>
      <c r="O19" s="68">
        <v>-6.9999999999999994E-5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5004070</v>
      </c>
      <c r="C20" s="17" t="s">
        <v>566</v>
      </c>
      <c r="D20" s="66">
        <v>3000490</v>
      </c>
      <c r="E20" s="17" t="s">
        <v>552</v>
      </c>
      <c r="F20" s="67">
        <v>59</v>
      </c>
      <c r="G20" s="17" t="s">
        <v>581</v>
      </c>
      <c r="H20" s="18">
        <v>2.3300630000000004</v>
      </c>
      <c r="I20" s="19">
        <v>2.3300630000000004</v>
      </c>
      <c r="J20" s="19">
        <f t="shared" si="0"/>
        <v>0</v>
      </c>
      <c r="K20" s="19">
        <v>0</v>
      </c>
      <c r="L20" s="19">
        <v>0</v>
      </c>
      <c r="M20" s="20">
        <f t="shared" si="1"/>
        <v>0</v>
      </c>
      <c r="N20" s="21">
        <f t="shared" si="2"/>
        <v>0</v>
      </c>
      <c r="O20" s="68">
        <v>0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5004072</v>
      </c>
      <c r="C21" s="17" t="s">
        <v>567</v>
      </c>
      <c r="D21" s="66">
        <v>3000490</v>
      </c>
      <c r="E21" s="17" t="s">
        <v>552</v>
      </c>
      <c r="F21" s="67">
        <v>448</v>
      </c>
      <c r="G21" s="17" t="s">
        <v>579</v>
      </c>
      <c r="H21" s="18">
        <v>19.288896000000001</v>
      </c>
      <c r="I21" s="19">
        <v>19.288896000000001</v>
      </c>
      <c r="J21" s="19">
        <f t="shared" si="0"/>
        <v>1.8637500000000001E-2</v>
      </c>
      <c r="K21" s="19">
        <v>0</v>
      </c>
      <c r="L21" s="19">
        <v>1.8637500000000001E-2</v>
      </c>
      <c r="M21" s="20">
        <f t="shared" si="1"/>
        <v>0</v>
      </c>
      <c r="N21" s="21">
        <f t="shared" si="2"/>
        <v>9.6622948249604332E-4</v>
      </c>
      <c r="O21" s="68">
        <v>1.1585269999999999</v>
      </c>
      <c r="P21" s="19">
        <v>0</v>
      </c>
      <c r="Q21" s="21">
        <f t="shared" si="3"/>
        <v>0</v>
      </c>
    </row>
    <row r="22" spans="1:17" ht="63.75" x14ac:dyDescent="0.25">
      <c r="A22" s="15"/>
      <c r="B22" s="17">
        <v>5004073</v>
      </c>
      <c r="C22" s="17" t="s">
        <v>568</v>
      </c>
      <c r="D22" s="66">
        <v>3000492</v>
      </c>
      <c r="E22" s="17" t="s">
        <v>554</v>
      </c>
      <c r="F22" s="67">
        <v>60</v>
      </c>
      <c r="G22" s="17" t="s">
        <v>315</v>
      </c>
      <c r="H22" s="18">
        <v>1.383159</v>
      </c>
      <c r="I22" s="19">
        <v>1.5566230000000001</v>
      </c>
      <c r="J22" s="19">
        <f t="shared" si="0"/>
        <v>0.12891945000000002</v>
      </c>
      <c r="K22" s="19">
        <v>0</v>
      </c>
      <c r="L22" s="19">
        <v>0.12891945000000002</v>
      </c>
      <c r="M22" s="20">
        <f t="shared" si="1"/>
        <v>0</v>
      </c>
      <c r="N22" s="21">
        <f t="shared" si="2"/>
        <v>8.2819957048045678E-2</v>
      </c>
      <c r="O22" s="68">
        <v>0.12852445000000001</v>
      </c>
      <c r="P22" s="19">
        <v>0</v>
      </c>
      <c r="Q22" s="21">
        <f t="shared" si="3"/>
        <v>0</v>
      </c>
    </row>
    <row r="23" spans="1:17" ht="51" x14ac:dyDescent="0.25">
      <c r="A23" s="15"/>
      <c r="B23" s="17">
        <v>5004074</v>
      </c>
      <c r="C23" s="17" t="s">
        <v>569</v>
      </c>
      <c r="D23" s="66">
        <v>3000492</v>
      </c>
      <c r="E23" s="17" t="s">
        <v>554</v>
      </c>
      <c r="F23" s="67">
        <v>60</v>
      </c>
      <c r="G23" s="17" t="s">
        <v>315</v>
      </c>
      <c r="H23" s="18">
        <v>1.2103430000000002</v>
      </c>
      <c r="I23" s="19">
        <v>1.210879</v>
      </c>
      <c r="J23" s="19">
        <f t="shared" si="0"/>
        <v>0.114633</v>
      </c>
      <c r="K23" s="19">
        <v>0</v>
      </c>
      <c r="L23" s="19">
        <v>0.114633</v>
      </c>
      <c r="M23" s="20">
        <f t="shared" si="1"/>
        <v>0</v>
      </c>
      <c r="N23" s="21">
        <f t="shared" si="2"/>
        <v>9.4669244408400841E-2</v>
      </c>
      <c r="O23" s="68">
        <v>0.114633</v>
      </c>
      <c r="P23" s="19">
        <v>0</v>
      </c>
      <c r="Q23" s="21">
        <f t="shared" si="3"/>
        <v>0</v>
      </c>
    </row>
    <row r="24" spans="1:17" ht="51" x14ac:dyDescent="0.25">
      <c r="A24" s="15"/>
      <c r="B24" s="17">
        <v>5004075</v>
      </c>
      <c r="C24" s="17" t="s">
        <v>570</v>
      </c>
      <c r="D24" s="66">
        <v>3000492</v>
      </c>
      <c r="E24" s="17" t="s">
        <v>554</v>
      </c>
      <c r="F24" s="67">
        <v>60</v>
      </c>
      <c r="G24" s="17" t="s">
        <v>315</v>
      </c>
      <c r="H24" s="18">
        <v>7.0630949999999988</v>
      </c>
      <c r="I24" s="19">
        <v>7.0630950000000006</v>
      </c>
      <c r="J24" s="19">
        <f t="shared" si="0"/>
        <v>0.38370694999999999</v>
      </c>
      <c r="K24" s="19">
        <v>0</v>
      </c>
      <c r="L24" s="19">
        <v>0.38370694999999999</v>
      </c>
      <c r="M24" s="20">
        <f t="shared" si="1"/>
        <v>0</v>
      </c>
      <c r="N24" s="21">
        <f t="shared" si="2"/>
        <v>5.4325610798099125E-2</v>
      </c>
      <c r="O24" s="68">
        <v>0.39202068000000001</v>
      </c>
      <c r="P24" s="19">
        <v>0</v>
      </c>
      <c r="Q24" s="21">
        <f t="shared" si="3"/>
        <v>0</v>
      </c>
    </row>
    <row r="25" spans="1:17" ht="25.5" x14ac:dyDescent="0.25">
      <c r="A25" s="15"/>
      <c r="B25" s="17">
        <v>5004076</v>
      </c>
      <c r="C25" s="17" t="s">
        <v>571</v>
      </c>
      <c r="D25" s="66">
        <v>3000001</v>
      </c>
      <c r="E25" s="17" t="s">
        <v>281</v>
      </c>
      <c r="F25" s="67">
        <v>421</v>
      </c>
      <c r="G25" s="17" t="s">
        <v>542</v>
      </c>
      <c r="H25" s="18">
        <v>1</v>
      </c>
      <c r="I25" s="19">
        <v>1</v>
      </c>
      <c r="J25" s="19">
        <f t="shared" si="0"/>
        <v>0</v>
      </c>
      <c r="K25" s="19">
        <v>0</v>
      </c>
      <c r="L25" s="19">
        <v>0</v>
      </c>
      <c r="M25" s="20">
        <f t="shared" si="1"/>
        <v>0</v>
      </c>
      <c r="N25" s="21">
        <f t="shared" si="2"/>
        <v>0</v>
      </c>
      <c r="O25" s="68">
        <v>0</v>
      </c>
      <c r="P25" s="19">
        <v>0</v>
      </c>
      <c r="Q25" s="21">
        <f t="shared" si="3"/>
        <v>0</v>
      </c>
    </row>
    <row r="26" spans="1:17" ht="38.25" x14ac:dyDescent="0.25">
      <c r="A26" s="15"/>
      <c r="B26" s="17">
        <v>5004077</v>
      </c>
      <c r="C26" s="17" t="s">
        <v>572</v>
      </c>
      <c r="D26" s="66">
        <v>3000001</v>
      </c>
      <c r="E26" s="17" t="s">
        <v>281</v>
      </c>
      <c r="F26" s="67">
        <v>182</v>
      </c>
      <c r="G26" s="17" t="s">
        <v>582</v>
      </c>
      <c r="H26" s="18">
        <v>1.4</v>
      </c>
      <c r="I26" s="19">
        <v>1.4</v>
      </c>
      <c r="J26" s="19">
        <f t="shared" si="0"/>
        <v>0</v>
      </c>
      <c r="K26" s="19">
        <v>0</v>
      </c>
      <c r="L26" s="19">
        <v>0</v>
      </c>
      <c r="M26" s="20">
        <f t="shared" si="1"/>
        <v>0</v>
      </c>
      <c r="N26" s="21">
        <f t="shared" si="2"/>
        <v>0</v>
      </c>
      <c r="O26" s="68">
        <v>0</v>
      </c>
      <c r="P26" s="19">
        <v>0</v>
      </c>
      <c r="Q26" s="21">
        <f t="shared" si="3"/>
        <v>0</v>
      </c>
    </row>
    <row r="27" spans="1:17" ht="25.5" x14ac:dyDescent="0.25">
      <c r="A27" s="15"/>
      <c r="B27" s="17">
        <v>5004078</v>
      </c>
      <c r="C27" s="17" t="s">
        <v>573</v>
      </c>
      <c r="D27" s="66">
        <v>3000001</v>
      </c>
      <c r="E27" s="17" t="s">
        <v>281</v>
      </c>
      <c r="F27" s="67">
        <v>42</v>
      </c>
      <c r="G27" s="17" t="s">
        <v>538</v>
      </c>
      <c r="H27" s="18">
        <v>0.59823800000000005</v>
      </c>
      <c r="I27" s="19">
        <v>0.24823799999999996</v>
      </c>
      <c r="J27" s="19">
        <f t="shared" si="0"/>
        <v>0</v>
      </c>
      <c r="K27" s="19">
        <v>0</v>
      </c>
      <c r="L27" s="19">
        <v>0</v>
      </c>
      <c r="M27" s="20">
        <f t="shared" si="1"/>
        <v>0</v>
      </c>
      <c r="N27" s="21">
        <f t="shared" si="2"/>
        <v>0</v>
      </c>
      <c r="O27" s="68">
        <v>0</v>
      </c>
      <c r="P27" s="19">
        <v>0</v>
      </c>
      <c r="Q27" s="21">
        <f t="shared" si="3"/>
        <v>0</v>
      </c>
    </row>
    <row r="28" spans="1:17" ht="38.25" x14ac:dyDescent="0.25">
      <c r="A28" s="15"/>
      <c r="B28" s="17">
        <v>5004968</v>
      </c>
      <c r="C28" s="17" t="s">
        <v>574</v>
      </c>
      <c r="D28" s="66">
        <v>3000489</v>
      </c>
      <c r="E28" s="17" t="s">
        <v>551</v>
      </c>
      <c r="F28" s="67">
        <v>128</v>
      </c>
      <c r="G28" s="17" t="s">
        <v>580</v>
      </c>
      <c r="H28" s="18">
        <v>1.113032</v>
      </c>
      <c r="I28" s="19">
        <v>1.1189780000000003</v>
      </c>
      <c r="J28" s="19">
        <f t="shared" si="0"/>
        <v>0</v>
      </c>
      <c r="K28" s="19">
        <v>0</v>
      </c>
      <c r="L28" s="19">
        <v>0</v>
      </c>
      <c r="M28" s="20">
        <f t="shared" si="1"/>
        <v>0</v>
      </c>
      <c r="N28" s="21">
        <f t="shared" si="2"/>
        <v>0</v>
      </c>
      <c r="O28" s="68">
        <v>5.0250000000000003E-2</v>
      </c>
      <c r="P28" s="19">
        <v>0</v>
      </c>
      <c r="Q28" s="21">
        <f t="shared" si="3"/>
        <v>0</v>
      </c>
    </row>
    <row r="29" spans="1:17" ht="51" x14ac:dyDescent="0.25">
      <c r="A29" s="15"/>
      <c r="B29" s="17">
        <v>5004969</v>
      </c>
      <c r="C29" s="17" t="s">
        <v>575</v>
      </c>
      <c r="D29" s="66">
        <v>3000489</v>
      </c>
      <c r="E29" s="17" t="s">
        <v>551</v>
      </c>
      <c r="F29" s="67">
        <v>128</v>
      </c>
      <c r="G29" s="17" t="s">
        <v>580</v>
      </c>
      <c r="H29" s="18">
        <v>3.3657180000000002</v>
      </c>
      <c r="I29" s="19">
        <v>3.1857719999999992</v>
      </c>
      <c r="J29" s="19">
        <f t="shared" si="0"/>
        <v>1.2615489999999998E-2</v>
      </c>
      <c r="K29" s="19">
        <v>0</v>
      </c>
      <c r="L29" s="19">
        <v>1.2615489999999998E-2</v>
      </c>
      <c r="M29" s="20">
        <f t="shared" si="1"/>
        <v>0</v>
      </c>
      <c r="N29" s="21">
        <f t="shared" si="2"/>
        <v>3.95994754175754E-3</v>
      </c>
      <c r="O29" s="68">
        <v>6.7134260000000001E-2</v>
      </c>
      <c r="P29" s="19">
        <v>0</v>
      </c>
      <c r="Q29" s="21">
        <f t="shared" si="3"/>
        <v>0</v>
      </c>
    </row>
    <row r="30" spans="1:17" ht="25.5" x14ac:dyDescent="0.25">
      <c r="A30" s="15"/>
      <c r="B30" s="17">
        <v>5004970</v>
      </c>
      <c r="C30" s="17" t="s">
        <v>576</v>
      </c>
      <c r="D30" s="66">
        <v>3000490</v>
      </c>
      <c r="E30" s="17" t="s">
        <v>552</v>
      </c>
      <c r="F30" s="67">
        <v>86</v>
      </c>
      <c r="G30" s="17" t="s">
        <v>504</v>
      </c>
      <c r="H30" s="18">
        <v>1.612479</v>
      </c>
      <c r="I30" s="19">
        <v>1.612479</v>
      </c>
      <c r="J30" s="19">
        <f t="shared" si="0"/>
        <v>0</v>
      </c>
      <c r="K30" s="19">
        <v>0</v>
      </c>
      <c r="L30" s="19">
        <v>0</v>
      </c>
      <c r="M30" s="20">
        <f t="shared" si="1"/>
        <v>0</v>
      </c>
      <c r="N30" s="21">
        <f t="shared" si="2"/>
        <v>0</v>
      </c>
      <c r="O30" s="68">
        <v>0</v>
      </c>
      <c r="P30" s="19">
        <v>0</v>
      </c>
      <c r="Q30" s="21">
        <f t="shared" si="3"/>
        <v>0</v>
      </c>
    </row>
    <row r="31" spans="1:17" ht="15.75" thickBot="1" x14ac:dyDescent="0.3">
      <c r="A31" s="39" t="s">
        <v>299</v>
      </c>
      <c r="B31" s="41"/>
      <c r="C31" s="41"/>
      <c r="D31" s="63"/>
      <c r="E31" s="41"/>
      <c r="F31" s="64"/>
      <c r="G31" s="41"/>
      <c r="H31" s="42">
        <f ca="1">OFFSET(H31,-MATCH("PROYECTOS",$A$8:$A$50,0)-1,0)-(OFFSET(H31,-MATCH("PROYECTOS",$A$8:$A$50,0),0))</f>
        <v>0</v>
      </c>
      <c r="I31" s="43">
        <f t="shared" ref="I31:L31" ca="1" si="4">OFFSET(I31,-MATCH("PROYECTOS",$A$8:$A$50,0)-1,0)-(OFFSET(I31,-MATCH("PROYECTOS",$A$8:$A$50,0),0))</f>
        <v>0</v>
      </c>
      <c r="J31" s="43">
        <f t="shared" ca="1" si="4"/>
        <v>0</v>
      </c>
      <c r="K31" s="43">
        <f t="shared" ca="1" si="4"/>
        <v>0</v>
      </c>
      <c r="L31" s="43">
        <f t="shared" ca="1" si="4"/>
        <v>0</v>
      </c>
      <c r="M31" s="44">
        <f t="shared" ca="1" si="1"/>
        <v>0</v>
      </c>
      <c r="N31" s="45">
        <f t="shared" ca="1" si="2"/>
        <v>0</v>
      </c>
      <c r="O31" s="65"/>
      <c r="P31" s="43"/>
      <c r="Q3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138</v>
      </c>
      <c r="B1" s="49" t="s">
        <v>96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2155</v>
      </c>
      <c r="L2" s="70" t="s">
        <v>2223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11179.454776999999</v>
      </c>
      <c r="E6" s="12">
        <f ca="1">SUM(E7:OFFSET(E7,50,0))</f>
        <v>11688.982375</v>
      </c>
      <c r="F6" s="12">
        <f ca="1">SUM(F7:OFFSET(F7,50,0))</f>
        <v>438.11451870999997</v>
      </c>
      <c r="G6" s="12">
        <f ca="1">SUM(G7:OFFSET(G7,50,0))</f>
        <v>0</v>
      </c>
      <c r="H6" s="12">
        <f ca="1">SUM(H7:OFFSET(H7,50,0))</f>
        <v>438.11451870999997</v>
      </c>
      <c r="I6" s="13">
        <f ca="1">IFERROR(G6/E6,0)</f>
        <v>0</v>
      </c>
      <c r="J6" s="14">
        <f ca="1">IFERROR(SUM(G6,H6)/E6,0)</f>
        <v>3.748098035009656E-2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229.16097700000012</v>
      </c>
      <c r="E7" s="19">
        <v>237.94641700000014</v>
      </c>
      <c r="F7" s="19">
        <f t="shared" ref="F7:F31" si="0">SUM(G7,H7)</f>
        <v>8.544159180000003</v>
      </c>
      <c r="G7" s="19">
        <v>0</v>
      </c>
      <c r="H7" s="19">
        <v>8.544159180000003</v>
      </c>
      <c r="I7" s="20">
        <f t="shared" ref="I7:I31" si="1">IFERROR(G7/E7,0)</f>
        <v>0</v>
      </c>
      <c r="J7" s="21">
        <f t="shared" ref="J7:J31" si="2">IFERROR(SUM(G7,H7)/E7,0)</f>
        <v>3.5907912746591171E-2</v>
      </c>
      <c r="K7" s="4"/>
      <c r="L7" t="s">
        <v>277</v>
      </c>
      <c r="M7" s="5">
        <v>69.986058659999983</v>
      </c>
      <c r="N7" s="69">
        <v>0.29858055309703702</v>
      </c>
    </row>
    <row r="8" spans="1:14" x14ac:dyDescent="0.25">
      <c r="A8" s="15"/>
      <c r="B8" s="53">
        <v>2</v>
      </c>
      <c r="C8" s="17" t="s">
        <v>256</v>
      </c>
      <c r="D8" s="18">
        <v>249.5869079999998</v>
      </c>
      <c r="E8" s="19">
        <v>233.34821799999992</v>
      </c>
      <c r="F8" s="19">
        <f t="shared" si="0"/>
        <v>5.8193899600000014</v>
      </c>
      <c r="G8" s="19">
        <v>0</v>
      </c>
      <c r="H8" s="19">
        <v>5.8193899600000014</v>
      </c>
      <c r="I8" s="20">
        <f t="shared" si="1"/>
        <v>0</v>
      </c>
      <c r="J8" s="21">
        <f t="shared" si="2"/>
        <v>2.4938651813488474E-2</v>
      </c>
      <c r="K8" s="4"/>
      <c r="L8" t="s">
        <v>267</v>
      </c>
      <c r="M8" s="5">
        <v>28.825203399999999</v>
      </c>
      <c r="N8" s="69">
        <v>0.18797316955448251</v>
      </c>
    </row>
    <row r="9" spans="1:14" x14ac:dyDescent="0.25">
      <c r="A9" s="15"/>
      <c r="B9" s="53">
        <v>3</v>
      </c>
      <c r="C9" s="17" t="s">
        <v>257</v>
      </c>
      <c r="D9" s="18">
        <v>234.88571500000012</v>
      </c>
      <c r="E9" s="19">
        <v>318.96986099999987</v>
      </c>
      <c r="F9" s="19">
        <f t="shared" si="0"/>
        <v>5.308300130000001</v>
      </c>
      <c r="G9" s="19">
        <v>0</v>
      </c>
      <c r="H9" s="19">
        <v>5.308300130000001</v>
      </c>
      <c r="I9" s="20">
        <f t="shared" si="1"/>
        <v>0</v>
      </c>
      <c r="J9" s="21">
        <f t="shared" si="2"/>
        <v>1.6642011609993471E-2</v>
      </c>
      <c r="K9" s="4"/>
      <c r="L9" t="s">
        <v>258</v>
      </c>
      <c r="M9" s="5">
        <v>30.580639090000002</v>
      </c>
      <c r="N9" s="69">
        <v>0.10868403349337347</v>
      </c>
    </row>
    <row r="10" spans="1:14" x14ac:dyDescent="0.25">
      <c r="A10" s="15"/>
      <c r="B10" s="53">
        <v>4</v>
      </c>
      <c r="C10" s="17" t="s">
        <v>258</v>
      </c>
      <c r="D10" s="18">
        <v>248.68315700000005</v>
      </c>
      <c r="E10" s="19">
        <v>281.37195599999995</v>
      </c>
      <c r="F10" s="19">
        <f t="shared" si="0"/>
        <v>30.580639090000002</v>
      </c>
      <c r="G10" s="19">
        <v>0</v>
      </c>
      <c r="H10" s="19">
        <v>30.580639090000002</v>
      </c>
      <c r="I10" s="20">
        <f t="shared" si="1"/>
        <v>0</v>
      </c>
      <c r="J10" s="21">
        <f t="shared" si="2"/>
        <v>0.10868403349337347</v>
      </c>
      <c r="K10" s="4"/>
      <c r="L10" t="s">
        <v>263</v>
      </c>
      <c r="M10" s="5">
        <v>31.06687857</v>
      </c>
      <c r="N10" s="69">
        <v>0.10471936522888602</v>
      </c>
    </row>
    <row r="11" spans="1:14" x14ac:dyDescent="0.25">
      <c r="A11" s="15"/>
      <c r="B11" s="53">
        <v>5</v>
      </c>
      <c r="C11" s="17" t="s">
        <v>259</v>
      </c>
      <c r="D11" s="18">
        <v>303.17823899999991</v>
      </c>
      <c r="E11" s="19">
        <v>359.37485300000003</v>
      </c>
      <c r="F11" s="19">
        <f t="shared" si="0"/>
        <v>7.2212162700000002</v>
      </c>
      <c r="G11" s="19">
        <v>0</v>
      </c>
      <c r="H11" s="19">
        <v>7.2212162700000002</v>
      </c>
      <c r="I11" s="20">
        <f t="shared" si="1"/>
        <v>0</v>
      </c>
      <c r="J11" s="21">
        <f t="shared" si="2"/>
        <v>2.0093827405336009E-2</v>
      </c>
      <c r="K11" s="4"/>
      <c r="L11" t="s">
        <v>274</v>
      </c>
      <c r="M11" s="5">
        <v>49.635024049999984</v>
      </c>
      <c r="N11" s="69">
        <v>9.3991882790324985E-2</v>
      </c>
    </row>
    <row r="12" spans="1:14" x14ac:dyDescent="0.25">
      <c r="A12" s="15"/>
      <c r="B12" s="53">
        <v>6</v>
      </c>
      <c r="C12" s="17" t="s">
        <v>260</v>
      </c>
      <c r="D12" s="18">
        <v>580.33572400000003</v>
      </c>
      <c r="E12" s="19">
        <v>599.1963139999998</v>
      </c>
      <c r="F12" s="19">
        <f t="shared" si="0"/>
        <v>21.108014909999998</v>
      </c>
      <c r="G12" s="19">
        <v>0</v>
      </c>
      <c r="H12" s="19">
        <v>21.108014909999998</v>
      </c>
      <c r="I12" s="20">
        <f t="shared" si="1"/>
        <v>0</v>
      </c>
      <c r="J12" s="21">
        <f t="shared" si="2"/>
        <v>3.5227210877001501E-2</v>
      </c>
      <c r="K12" s="4"/>
      <c r="L12" t="s">
        <v>265</v>
      </c>
      <c r="M12" s="5">
        <v>1.5522395400000002</v>
      </c>
      <c r="N12" s="69">
        <v>4.4437966370975537E-2</v>
      </c>
    </row>
    <row r="13" spans="1:14" x14ac:dyDescent="0.25">
      <c r="A13" s="15"/>
      <c r="B13" s="53">
        <v>7</v>
      </c>
      <c r="C13" s="17" t="s">
        <v>261</v>
      </c>
      <c r="D13" s="18">
        <v>172.89862599999998</v>
      </c>
      <c r="E13" s="19">
        <v>178.16119800000001</v>
      </c>
      <c r="F13" s="19">
        <f t="shared" si="0"/>
        <v>0.77882200999999995</v>
      </c>
      <c r="G13" s="19">
        <v>0</v>
      </c>
      <c r="H13" s="19">
        <v>0.77882200999999995</v>
      </c>
      <c r="I13" s="20">
        <f t="shared" si="1"/>
        <v>0</v>
      </c>
      <c r="J13" s="21">
        <f t="shared" si="2"/>
        <v>4.3714457398293868E-3</v>
      </c>
      <c r="K13" s="4"/>
      <c r="L13" t="s">
        <v>255</v>
      </c>
      <c r="M13" s="5">
        <v>8.544159180000003</v>
      </c>
      <c r="N13" s="69">
        <v>3.5907912746591171E-2</v>
      </c>
    </row>
    <row r="14" spans="1:14" x14ac:dyDescent="0.25">
      <c r="A14" s="15"/>
      <c r="B14" s="53">
        <v>8</v>
      </c>
      <c r="C14" s="17" t="s">
        <v>262</v>
      </c>
      <c r="D14" s="18">
        <v>869.9838529999987</v>
      </c>
      <c r="E14" s="19">
        <v>914.116793999999</v>
      </c>
      <c r="F14" s="19">
        <f t="shared" si="0"/>
        <v>15.437712860000001</v>
      </c>
      <c r="G14" s="19">
        <v>0</v>
      </c>
      <c r="H14" s="19">
        <v>15.437712860000001</v>
      </c>
      <c r="I14" s="20">
        <f t="shared" si="1"/>
        <v>0</v>
      </c>
      <c r="J14" s="21">
        <f t="shared" si="2"/>
        <v>1.6888118631370443E-2</v>
      </c>
      <c r="K14" s="4"/>
      <c r="L14" t="s">
        <v>260</v>
      </c>
      <c r="M14" s="5">
        <v>21.108014909999998</v>
      </c>
      <c r="N14" s="69">
        <v>3.5227210877001501E-2</v>
      </c>
    </row>
    <row r="15" spans="1:14" x14ac:dyDescent="0.25">
      <c r="A15" s="15"/>
      <c r="B15" s="53">
        <v>9</v>
      </c>
      <c r="C15" s="17" t="s">
        <v>263</v>
      </c>
      <c r="D15" s="18">
        <v>261.52459499999998</v>
      </c>
      <c r="E15" s="19">
        <v>296.66794200000027</v>
      </c>
      <c r="F15" s="19">
        <f t="shared" si="0"/>
        <v>31.06687857</v>
      </c>
      <c r="G15" s="19">
        <v>0</v>
      </c>
      <c r="H15" s="19">
        <v>31.06687857</v>
      </c>
      <c r="I15" s="20">
        <f t="shared" si="1"/>
        <v>0</v>
      </c>
      <c r="J15" s="21">
        <f t="shared" si="2"/>
        <v>0.10471936522888602</v>
      </c>
      <c r="K15" s="4"/>
      <c r="L15" t="s">
        <v>276</v>
      </c>
      <c r="M15" s="5">
        <v>9.6732048900000009</v>
      </c>
      <c r="N15" s="69">
        <v>2.9974056613741942E-2</v>
      </c>
    </row>
    <row r="16" spans="1:14" x14ac:dyDescent="0.25">
      <c r="A16" s="15"/>
      <c r="B16" s="53">
        <v>10</v>
      </c>
      <c r="C16" s="17" t="s">
        <v>264</v>
      </c>
      <c r="D16" s="18">
        <v>378.31049200000007</v>
      </c>
      <c r="E16" s="19">
        <v>368.92092600000035</v>
      </c>
      <c r="F16" s="19">
        <f t="shared" si="0"/>
        <v>4.6279041199999993</v>
      </c>
      <c r="G16" s="19">
        <v>0</v>
      </c>
      <c r="H16" s="19">
        <v>4.6279041199999993</v>
      </c>
      <c r="I16" s="20">
        <f t="shared" si="1"/>
        <v>0</v>
      </c>
      <c r="J16" s="21">
        <f t="shared" si="2"/>
        <v>1.2544433763022689E-2</v>
      </c>
      <c r="K16" s="4"/>
      <c r="L16" t="s">
        <v>266</v>
      </c>
      <c r="M16" s="5">
        <v>13.760137729999999</v>
      </c>
      <c r="N16" s="69">
        <v>2.6926414360627263E-2</v>
      </c>
    </row>
    <row r="17" spans="1:14" x14ac:dyDescent="0.25">
      <c r="A17" s="15"/>
      <c r="B17" s="53">
        <v>11</v>
      </c>
      <c r="C17" s="17" t="s">
        <v>265</v>
      </c>
      <c r="D17" s="18">
        <v>32.661222000000002</v>
      </c>
      <c r="E17" s="19">
        <v>34.930481000000007</v>
      </c>
      <c r="F17" s="19">
        <f t="shared" si="0"/>
        <v>1.5522395400000002</v>
      </c>
      <c r="G17" s="19">
        <v>0</v>
      </c>
      <c r="H17" s="19">
        <v>1.5522395400000002</v>
      </c>
      <c r="I17" s="20">
        <f t="shared" si="1"/>
        <v>0</v>
      </c>
      <c r="J17" s="21">
        <f t="shared" si="2"/>
        <v>4.4437966370975537E-2</v>
      </c>
      <c r="K17" s="4"/>
      <c r="L17" t="s">
        <v>269</v>
      </c>
      <c r="M17" s="5">
        <v>110.46907910000002</v>
      </c>
      <c r="N17" s="69">
        <v>2.6667027239809418E-2</v>
      </c>
    </row>
    <row r="18" spans="1:14" x14ac:dyDescent="0.25">
      <c r="A18" s="15"/>
      <c r="B18" s="53">
        <v>12</v>
      </c>
      <c r="C18" s="17" t="s">
        <v>266</v>
      </c>
      <c r="D18" s="18">
        <v>460.60551399999997</v>
      </c>
      <c r="E18" s="19">
        <v>511.0274820000003</v>
      </c>
      <c r="F18" s="19">
        <f t="shared" si="0"/>
        <v>13.760137729999999</v>
      </c>
      <c r="G18" s="19">
        <v>0</v>
      </c>
      <c r="H18" s="19">
        <v>13.760137729999999</v>
      </c>
      <c r="I18" s="20">
        <f t="shared" si="1"/>
        <v>0</v>
      </c>
      <c r="J18" s="21">
        <f t="shared" si="2"/>
        <v>2.6926414360627263E-2</v>
      </c>
      <c r="K18" s="4"/>
      <c r="L18" t="s">
        <v>279</v>
      </c>
      <c r="M18" s="5">
        <v>5.5878374900000001</v>
      </c>
      <c r="N18" s="69">
        <v>2.5059591203126275E-2</v>
      </c>
    </row>
    <row r="19" spans="1:14" x14ac:dyDescent="0.25">
      <c r="A19" s="15"/>
      <c r="B19" s="53">
        <v>13</v>
      </c>
      <c r="C19" s="17" t="s">
        <v>267</v>
      </c>
      <c r="D19" s="18">
        <v>107.15033500000003</v>
      </c>
      <c r="E19" s="19">
        <v>153.34743500000008</v>
      </c>
      <c r="F19" s="19">
        <f t="shared" si="0"/>
        <v>28.825203399999999</v>
      </c>
      <c r="G19" s="19">
        <v>0</v>
      </c>
      <c r="H19" s="19">
        <v>28.825203399999999</v>
      </c>
      <c r="I19" s="20">
        <f t="shared" si="1"/>
        <v>0</v>
      </c>
      <c r="J19" s="21">
        <f t="shared" si="2"/>
        <v>0.18797316955448251</v>
      </c>
      <c r="K19" s="4"/>
      <c r="L19" t="s">
        <v>256</v>
      </c>
      <c r="M19" s="5">
        <v>5.8193899600000014</v>
      </c>
      <c r="N19" s="69">
        <v>2.4938651813488474E-2</v>
      </c>
    </row>
    <row r="20" spans="1:14" x14ac:dyDescent="0.25">
      <c r="A20" s="15"/>
      <c r="B20" s="53">
        <v>14</v>
      </c>
      <c r="C20" s="17" t="s">
        <v>268</v>
      </c>
      <c r="D20" s="18">
        <v>104.54015300000002</v>
      </c>
      <c r="E20" s="19">
        <v>100.21869800000005</v>
      </c>
      <c r="F20" s="19">
        <f t="shared" si="0"/>
        <v>0.85012606999999996</v>
      </c>
      <c r="G20" s="19">
        <v>0</v>
      </c>
      <c r="H20" s="19">
        <v>0.85012606999999996</v>
      </c>
      <c r="I20" s="20">
        <f t="shared" si="1"/>
        <v>0</v>
      </c>
      <c r="J20" s="21">
        <f t="shared" si="2"/>
        <v>8.4827091846673124E-3</v>
      </c>
      <c r="K20" s="4"/>
      <c r="L20" t="s">
        <v>278</v>
      </c>
      <c r="M20" s="5">
        <v>2.0498186899999995</v>
      </c>
      <c r="N20" s="69">
        <v>2.057603922505347E-2</v>
      </c>
    </row>
    <row r="21" spans="1:14" x14ac:dyDescent="0.25">
      <c r="A21" s="15"/>
      <c r="B21" s="53">
        <v>15</v>
      </c>
      <c r="C21" s="17" t="s">
        <v>269</v>
      </c>
      <c r="D21" s="18">
        <v>4079.9685220000001</v>
      </c>
      <c r="E21" s="19">
        <v>4142.5344530000002</v>
      </c>
      <c r="F21" s="19">
        <f t="shared" si="0"/>
        <v>110.46907910000002</v>
      </c>
      <c r="G21" s="19">
        <v>0</v>
      </c>
      <c r="H21" s="19">
        <v>110.46907910000002</v>
      </c>
      <c r="I21" s="20">
        <f t="shared" si="1"/>
        <v>0</v>
      </c>
      <c r="J21" s="21">
        <f t="shared" si="2"/>
        <v>2.6667027239809418E-2</v>
      </c>
      <c r="K21" s="4"/>
      <c r="L21" t="s">
        <v>259</v>
      </c>
      <c r="M21" s="5">
        <v>7.2212162700000002</v>
      </c>
      <c r="N21" s="69">
        <v>2.0093827405336009E-2</v>
      </c>
    </row>
    <row r="22" spans="1:14" x14ac:dyDescent="0.25">
      <c r="A22" s="15"/>
      <c r="B22" s="53">
        <v>16</v>
      </c>
      <c r="C22" s="17" t="s">
        <v>270</v>
      </c>
      <c r="D22" s="18">
        <v>154.93196800000001</v>
      </c>
      <c r="E22" s="19">
        <v>165.81304700000007</v>
      </c>
      <c r="F22" s="19">
        <f t="shared" si="0"/>
        <v>0.47588954000000006</v>
      </c>
      <c r="G22" s="19">
        <v>0</v>
      </c>
      <c r="H22" s="19">
        <v>0.47588954000000006</v>
      </c>
      <c r="I22" s="20">
        <f t="shared" si="1"/>
        <v>0</v>
      </c>
      <c r="J22" s="21">
        <f t="shared" si="2"/>
        <v>2.8700367589288667E-3</v>
      </c>
      <c r="K22" s="4"/>
      <c r="L22" t="s">
        <v>262</v>
      </c>
      <c r="M22" s="5">
        <v>15.437712860000001</v>
      </c>
      <c r="N22" s="69">
        <v>1.6888118631370443E-2</v>
      </c>
    </row>
    <row r="23" spans="1:14" x14ac:dyDescent="0.25">
      <c r="A23" s="15"/>
      <c r="B23" s="53">
        <v>17</v>
      </c>
      <c r="C23" s="17" t="s">
        <v>271</v>
      </c>
      <c r="D23" s="18">
        <v>270.24226099999998</v>
      </c>
      <c r="E23" s="19">
        <v>271.53824000000009</v>
      </c>
      <c r="F23" s="19">
        <f t="shared" si="0"/>
        <v>9.5355830000000003E-2</v>
      </c>
      <c r="G23" s="19">
        <v>0</v>
      </c>
      <c r="H23" s="19">
        <v>9.5355830000000003E-2</v>
      </c>
      <c r="I23" s="20">
        <f t="shared" si="1"/>
        <v>0</v>
      </c>
      <c r="J23" s="21">
        <f t="shared" si="2"/>
        <v>3.5116906554303354E-4</v>
      </c>
      <c r="K23" s="4"/>
      <c r="L23" t="s">
        <v>257</v>
      </c>
      <c r="M23" s="5">
        <v>5.308300130000001</v>
      </c>
      <c r="N23" s="69">
        <v>1.6642011609993471E-2</v>
      </c>
    </row>
    <row r="24" spans="1:14" x14ac:dyDescent="0.25">
      <c r="A24" s="15"/>
      <c r="B24" s="53">
        <v>18</v>
      </c>
      <c r="C24" s="17" t="s">
        <v>272</v>
      </c>
      <c r="D24" s="18">
        <v>104.739189</v>
      </c>
      <c r="E24" s="19">
        <v>129.80702399999998</v>
      </c>
      <c r="F24" s="19">
        <f t="shared" si="0"/>
        <v>0.76716208000000008</v>
      </c>
      <c r="G24" s="19">
        <v>0</v>
      </c>
      <c r="H24" s="19">
        <v>0.76716208000000008</v>
      </c>
      <c r="I24" s="20">
        <f t="shared" si="1"/>
        <v>0</v>
      </c>
      <c r="J24" s="21">
        <f t="shared" si="2"/>
        <v>5.9100197844455639E-3</v>
      </c>
      <c r="K24" s="4"/>
      <c r="L24" t="s">
        <v>275</v>
      </c>
      <c r="M24" s="5">
        <v>12.365990089999997</v>
      </c>
      <c r="N24" s="69">
        <v>1.4996794993395889E-2</v>
      </c>
    </row>
    <row r="25" spans="1:14" x14ac:dyDescent="0.25">
      <c r="A25" s="15"/>
      <c r="B25" s="53">
        <v>19</v>
      </c>
      <c r="C25" s="17" t="s">
        <v>273</v>
      </c>
      <c r="D25" s="18">
        <v>156.35933300000005</v>
      </c>
      <c r="E25" s="19">
        <v>159.31896700000004</v>
      </c>
      <c r="F25" s="19">
        <f t="shared" si="0"/>
        <v>1.5283544499999999</v>
      </c>
      <c r="G25" s="19">
        <v>0</v>
      </c>
      <c r="H25" s="19">
        <v>1.5283544499999999</v>
      </c>
      <c r="I25" s="20">
        <f t="shared" si="1"/>
        <v>0</v>
      </c>
      <c r="J25" s="21">
        <f t="shared" si="2"/>
        <v>9.5930477003406608E-3</v>
      </c>
      <c r="K25" s="4"/>
      <c r="L25" t="s">
        <v>264</v>
      </c>
      <c r="M25" s="5">
        <v>4.6279041199999993</v>
      </c>
      <c r="N25" s="69">
        <v>1.2544433763022689E-2</v>
      </c>
    </row>
    <row r="26" spans="1:14" x14ac:dyDescent="0.25">
      <c r="A26" s="15"/>
      <c r="B26" s="53">
        <v>20</v>
      </c>
      <c r="C26" s="17" t="s">
        <v>274</v>
      </c>
      <c r="D26" s="18">
        <v>531.13854600000013</v>
      </c>
      <c r="E26" s="19">
        <v>528.07777200000021</v>
      </c>
      <c r="F26" s="19">
        <f t="shared" si="0"/>
        <v>49.635024049999984</v>
      </c>
      <c r="G26" s="19">
        <v>0</v>
      </c>
      <c r="H26" s="19">
        <v>49.635024049999984</v>
      </c>
      <c r="I26" s="20">
        <f t="shared" si="1"/>
        <v>0</v>
      </c>
      <c r="J26" s="21">
        <f t="shared" si="2"/>
        <v>9.3991882790324985E-2</v>
      </c>
      <c r="K26" s="4"/>
      <c r="L26" t="s">
        <v>273</v>
      </c>
      <c r="M26" s="5">
        <v>1.5283544499999999</v>
      </c>
      <c r="N26" s="69">
        <v>9.5930477003406608E-3</v>
      </c>
    </row>
    <row r="27" spans="1:14" x14ac:dyDescent="0.25">
      <c r="A27" s="15"/>
      <c r="B27" s="53">
        <v>21</v>
      </c>
      <c r="C27" s="17" t="s">
        <v>275</v>
      </c>
      <c r="D27" s="18">
        <v>828.49839200000031</v>
      </c>
      <c r="E27" s="19">
        <v>824.57552400000031</v>
      </c>
      <c r="F27" s="19">
        <f t="shared" si="0"/>
        <v>12.365990089999997</v>
      </c>
      <c r="G27" s="19">
        <v>0</v>
      </c>
      <c r="H27" s="19">
        <v>12.365990089999997</v>
      </c>
      <c r="I27" s="20">
        <f t="shared" si="1"/>
        <v>0</v>
      </c>
      <c r="J27" s="21">
        <f t="shared" si="2"/>
        <v>1.4996794993395889E-2</v>
      </c>
      <c r="K27" s="4"/>
      <c r="L27" t="s">
        <v>268</v>
      </c>
      <c r="M27" s="5">
        <v>0.85012606999999996</v>
      </c>
      <c r="N27" s="69">
        <v>8.4827091846673124E-3</v>
      </c>
    </row>
    <row r="28" spans="1:14" x14ac:dyDescent="0.25">
      <c r="A28" s="15"/>
      <c r="B28" s="53">
        <v>22</v>
      </c>
      <c r="C28" s="17" t="s">
        <v>276</v>
      </c>
      <c r="D28" s="18">
        <v>299.1993139999999</v>
      </c>
      <c r="E28" s="19">
        <v>322.71924400000006</v>
      </c>
      <c r="F28" s="19">
        <f t="shared" si="0"/>
        <v>9.6732048900000009</v>
      </c>
      <c r="G28" s="19">
        <v>0</v>
      </c>
      <c r="H28" s="19">
        <v>9.6732048900000009</v>
      </c>
      <c r="I28" s="20">
        <f t="shared" si="1"/>
        <v>0</v>
      </c>
      <c r="J28" s="21">
        <f t="shared" si="2"/>
        <v>2.9974056613741942E-2</v>
      </c>
      <c r="K28" s="4"/>
      <c r="L28" t="s">
        <v>272</v>
      </c>
      <c r="M28" s="5">
        <v>0.76716208000000008</v>
      </c>
      <c r="N28" s="69">
        <v>5.9100197844455639E-3</v>
      </c>
    </row>
    <row r="29" spans="1:14" x14ac:dyDescent="0.25">
      <c r="A29" s="15"/>
      <c r="B29" s="53">
        <v>23</v>
      </c>
      <c r="C29" s="17" t="s">
        <v>277</v>
      </c>
      <c r="D29" s="18">
        <v>194.12285800000001</v>
      </c>
      <c r="E29" s="19">
        <v>234.39590399999997</v>
      </c>
      <c r="F29" s="19">
        <f t="shared" si="0"/>
        <v>69.986058659999983</v>
      </c>
      <c r="G29" s="19">
        <v>0</v>
      </c>
      <c r="H29" s="19">
        <v>69.986058659999983</v>
      </c>
      <c r="I29" s="20">
        <f t="shared" si="1"/>
        <v>0</v>
      </c>
      <c r="J29" s="21">
        <f t="shared" si="2"/>
        <v>0.29858055309703702</v>
      </c>
      <c r="K29" s="4"/>
      <c r="L29" t="s">
        <v>261</v>
      </c>
      <c r="M29" s="5">
        <v>0.77882200999999995</v>
      </c>
      <c r="N29" s="69">
        <v>4.3714457398293868E-3</v>
      </c>
    </row>
    <row r="30" spans="1:14" x14ac:dyDescent="0.25">
      <c r="A30" s="15"/>
      <c r="B30" s="53">
        <v>24</v>
      </c>
      <c r="C30" s="17" t="s">
        <v>278</v>
      </c>
      <c r="D30" s="18">
        <v>88.59776500000001</v>
      </c>
      <c r="E30" s="19">
        <v>99.621636000000024</v>
      </c>
      <c r="F30" s="19">
        <f t="shared" si="0"/>
        <v>2.0498186899999995</v>
      </c>
      <c r="G30" s="19">
        <v>0</v>
      </c>
      <c r="H30" s="19">
        <v>2.0498186899999995</v>
      </c>
      <c r="I30" s="20">
        <f t="shared" si="1"/>
        <v>0</v>
      </c>
      <c r="J30" s="21">
        <f t="shared" si="2"/>
        <v>2.057603922505347E-2</v>
      </c>
      <c r="K30" s="4"/>
      <c r="L30" t="s">
        <v>270</v>
      </c>
      <c r="M30" s="5">
        <v>0.47588954000000006</v>
      </c>
      <c r="N30" s="69">
        <v>2.8700367589288667E-3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238.15111899999997</v>
      </c>
      <c r="E31" s="26">
        <v>222.981989</v>
      </c>
      <c r="F31" s="26">
        <f t="shared" si="0"/>
        <v>5.5878374900000001</v>
      </c>
      <c r="G31" s="26">
        <v>0</v>
      </c>
      <c r="H31" s="26">
        <v>5.5878374900000001</v>
      </c>
      <c r="I31" s="27">
        <f t="shared" si="1"/>
        <v>0</v>
      </c>
      <c r="J31" s="28">
        <f t="shared" si="2"/>
        <v>2.5059591203126275E-2</v>
      </c>
      <c r="K31" s="4"/>
      <c r="L31" t="s">
        <v>271</v>
      </c>
      <c r="M31" s="5">
        <v>9.5355830000000003E-2</v>
      </c>
      <c r="N31" s="69">
        <v>3.5116906554303354E-4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topLeftCell="A3" workbookViewId="0">
      <selection activeCell="A58" sqref="A58:D5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8" width="0" hidden="1" customWidth="1"/>
  </cols>
  <sheetData>
    <row r="1" spans="1:11" ht="15.75" x14ac:dyDescent="0.25">
      <c r="A1" s="48">
        <v>138</v>
      </c>
      <c r="B1" s="47" t="s">
        <v>96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2156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11179.454776999999</v>
      </c>
      <c r="E6" s="12">
        <v>11688.982375</v>
      </c>
      <c r="F6" s="12">
        <v>438.11451870999997</v>
      </c>
      <c r="G6" s="12">
        <v>0</v>
      </c>
      <c r="H6" s="12">
        <v>438.11451870999997</v>
      </c>
      <c r="I6" s="13">
        <v>0</v>
      </c>
      <c r="J6" s="14">
        <v>3.748098035009656E-2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2353.1396120000013</v>
      </c>
      <c r="E7" s="36">
        <f ca="1">SUM(E8:OFFSET(E6,MATCH("PROYECTOS",$A$8:$A$50,0),0))</f>
        <v>2592.8736860000013</v>
      </c>
      <c r="F7" s="36">
        <f ca="1">SUM(F8:OFFSET(F6,MATCH("PROYECTOS",$A$8:$A$50,0),0))</f>
        <v>232.84975049999997</v>
      </c>
      <c r="G7" s="36">
        <f ca="1">SUM(G8:OFFSET(G6,MATCH("PROYECTOS",$A$8:$A$50,0),0))</f>
        <v>0</v>
      </c>
      <c r="H7" s="36">
        <f ca="1">SUM(H8:OFFSET(H6,MATCH("PROYECTOS",$A$8:$A$50,0),0))</f>
        <v>232.84975049999997</v>
      </c>
      <c r="I7" s="37">
        <f ca="1">IFERROR(G7/E7,0)</f>
        <v>0</v>
      </c>
      <c r="J7" s="38">
        <f ca="1">IFERROR(SUM(G7,H7)/E7,0)</f>
        <v>8.9803738515012207E-2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274.59290199999992</v>
      </c>
      <c r="E8" s="19">
        <v>303.41107499999998</v>
      </c>
      <c r="F8" s="19">
        <f t="shared" ref="F8:F32" si="0">SUM(G8,H8)</f>
        <v>14.915350129999998</v>
      </c>
      <c r="G8" s="19">
        <v>0</v>
      </c>
      <c r="H8" s="19">
        <v>14.915350129999998</v>
      </c>
      <c r="I8" s="20">
        <f t="shared" ref="I8:I33" si="1">IFERROR(G8/E8,0)</f>
        <v>0</v>
      </c>
      <c r="J8" s="21">
        <f t="shared" ref="J8:J33" si="2">IFERROR(SUM(G8,H8)/E8,0)</f>
        <v>4.9158884955006997E-2</v>
      </c>
      <c r="K8" s="4"/>
    </row>
    <row r="9" spans="1:11" ht="25.5" x14ac:dyDescent="0.25">
      <c r="A9" s="15"/>
      <c r="B9" s="17">
        <v>3000131</v>
      </c>
      <c r="C9" s="17" t="s">
        <v>2158</v>
      </c>
      <c r="D9" s="18">
        <v>1447.3884130000013</v>
      </c>
      <c r="E9" s="19">
        <v>1596.8701360000002</v>
      </c>
      <c r="F9" s="19">
        <f t="shared" si="0"/>
        <v>186.71301036999995</v>
      </c>
      <c r="G9" s="19">
        <v>0</v>
      </c>
      <c r="H9" s="19">
        <v>186.71301036999995</v>
      </c>
      <c r="I9" s="20">
        <f t="shared" si="1"/>
        <v>0</v>
      </c>
      <c r="J9" s="21">
        <f t="shared" si="2"/>
        <v>0.11692435481178033</v>
      </c>
      <c r="K9" s="4"/>
    </row>
    <row r="10" spans="1:11" ht="25.5" x14ac:dyDescent="0.25">
      <c r="A10" s="15"/>
      <c r="B10" s="17">
        <v>3000132</v>
      </c>
      <c r="C10" s="17" t="s">
        <v>2159</v>
      </c>
      <c r="D10" s="18">
        <v>105.00257100000003</v>
      </c>
      <c r="E10" s="19">
        <v>116.16061999999999</v>
      </c>
      <c r="F10" s="19">
        <f t="shared" si="0"/>
        <v>1.7551371299999998</v>
      </c>
      <c r="G10" s="19">
        <v>0</v>
      </c>
      <c r="H10" s="19">
        <v>1.7551371299999998</v>
      </c>
      <c r="I10" s="20">
        <f t="shared" si="1"/>
        <v>0</v>
      </c>
      <c r="J10" s="21">
        <f t="shared" si="2"/>
        <v>1.5109570954425002E-2</v>
      </c>
      <c r="K10" s="4"/>
    </row>
    <row r="11" spans="1:11" ht="25.5" x14ac:dyDescent="0.25">
      <c r="A11" s="15"/>
      <c r="B11" s="17">
        <v>3000133</v>
      </c>
      <c r="C11" s="17" t="s">
        <v>2160</v>
      </c>
      <c r="D11" s="18">
        <v>258.33925300000004</v>
      </c>
      <c r="E11" s="19">
        <v>294.9063560000003</v>
      </c>
      <c r="F11" s="19">
        <f t="shared" si="0"/>
        <v>5.8379825900000055</v>
      </c>
      <c r="G11" s="19">
        <v>0</v>
      </c>
      <c r="H11" s="19">
        <v>5.8379825900000055</v>
      </c>
      <c r="I11" s="20">
        <f t="shared" si="1"/>
        <v>0</v>
      </c>
      <c r="J11" s="21">
        <f t="shared" si="2"/>
        <v>1.9796055497698393E-2</v>
      </c>
      <c r="K11" s="4"/>
    </row>
    <row r="12" spans="1:11" ht="25.5" x14ac:dyDescent="0.25">
      <c r="A12" s="15"/>
      <c r="B12" s="17">
        <v>3000134</v>
      </c>
      <c r="C12" s="17" t="s">
        <v>2161</v>
      </c>
      <c r="D12" s="18">
        <v>5.8071540000000006</v>
      </c>
      <c r="E12" s="19">
        <v>6.5749470000000008</v>
      </c>
      <c r="F12" s="19">
        <f t="shared" si="0"/>
        <v>8.3443570000000009E-2</v>
      </c>
      <c r="G12" s="19">
        <v>0</v>
      </c>
      <c r="H12" s="19">
        <v>8.3443570000000009E-2</v>
      </c>
      <c r="I12" s="20">
        <f t="shared" si="1"/>
        <v>0</v>
      </c>
      <c r="J12" s="21">
        <f t="shared" si="2"/>
        <v>1.2691139563558459E-2</v>
      </c>
      <c r="K12" s="4"/>
    </row>
    <row r="13" spans="1:11" ht="25.5" x14ac:dyDescent="0.25">
      <c r="A13" s="15"/>
      <c r="B13" s="17">
        <v>3000143</v>
      </c>
      <c r="C13" s="17" t="s">
        <v>2162</v>
      </c>
      <c r="D13" s="18">
        <v>6.3220139999999976</v>
      </c>
      <c r="E13" s="19">
        <v>6.6120559999999964</v>
      </c>
      <c r="F13" s="19">
        <f t="shared" si="0"/>
        <v>5.9108960000000002E-2</v>
      </c>
      <c r="G13" s="19">
        <v>0</v>
      </c>
      <c r="H13" s="19">
        <v>5.9108960000000002E-2</v>
      </c>
      <c r="I13" s="20">
        <f t="shared" si="1"/>
        <v>0</v>
      </c>
      <c r="J13" s="21">
        <f t="shared" si="2"/>
        <v>8.9395734095416065E-3</v>
      </c>
      <c r="K13" s="4"/>
    </row>
    <row r="14" spans="1:11" ht="38.25" x14ac:dyDescent="0.25">
      <c r="A14" s="15"/>
      <c r="B14" s="17">
        <v>3000476</v>
      </c>
      <c r="C14" s="17" t="s">
        <v>2163</v>
      </c>
      <c r="D14" s="18">
        <v>4.3081159999999992</v>
      </c>
      <c r="E14" s="19">
        <v>5.4030479999999974</v>
      </c>
      <c r="F14" s="19">
        <f t="shared" si="0"/>
        <v>0.23865756999999996</v>
      </c>
      <c r="G14" s="19">
        <v>0</v>
      </c>
      <c r="H14" s="19">
        <v>0.23865756999999996</v>
      </c>
      <c r="I14" s="20">
        <f t="shared" si="1"/>
        <v>0</v>
      </c>
      <c r="J14" s="21">
        <f t="shared" si="2"/>
        <v>4.417091426913107E-2</v>
      </c>
      <c r="K14" s="4"/>
    </row>
    <row r="15" spans="1:11" ht="38.25" x14ac:dyDescent="0.25">
      <c r="A15" s="15"/>
      <c r="B15" s="17">
        <v>3000477</v>
      </c>
      <c r="C15" s="17" t="s">
        <v>2164</v>
      </c>
      <c r="D15" s="18">
        <v>4.1923309999999985</v>
      </c>
      <c r="E15" s="19">
        <v>4.1345989999999979</v>
      </c>
      <c r="F15" s="19">
        <f t="shared" si="0"/>
        <v>0.17362640000000001</v>
      </c>
      <c r="G15" s="19">
        <v>0</v>
      </c>
      <c r="H15" s="19">
        <v>0.17362640000000001</v>
      </c>
      <c r="I15" s="20">
        <f t="shared" si="1"/>
        <v>0</v>
      </c>
      <c r="J15" s="21">
        <f t="shared" si="2"/>
        <v>4.199352827202834E-2</v>
      </c>
      <c r="K15" s="4"/>
    </row>
    <row r="16" spans="1:11" ht="25.5" x14ac:dyDescent="0.25">
      <c r="A16" s="15"/>
      <c r="B16" s="17">
        <v>3000478</v>
      </c>
      <c r="C16" s="17" t="s">
        <v>2165</v>
      </c>
      <c r="D16" s="18">
        <v>118.96379799999995</v>
      </c>
      <c r="E16" s="19">
        <v>128.09145100000001</v>
      </c>
      <c r="F16" s="19">
        <f t="shared" si="0"/>
        <v>4.5377887200000018</v>
      </c>
      <c r="G16" s="19">
        <v>0</v>
      </c>
      <c r="H16" s="19">
        <v>4.5377887200000018</v>
      </c>
      <c r="I16" s="20">
        <f t="shared" si="1"/>
        <v>0</v>
      </c>
      <c r="J16" s="21">
        <f t="shared" si="2"/>
        <v>3.5426163764824568E-2</v>
      </c>
      <c r="K16" s="4"/>
    </row>
    <row r="17" spans="1:11" ht="25.5" x14ac:dyDescent="0.25">
      <c r="A17" s="15"/>
      <c r="B17" s="17">
        <v>3000479</v>
      </c>
      <c r="C17" s="17" t="s">
        <v>2166</v>
      </c>
      <c r="D17" s="18">
        <v>21.894739999999995</v>
      </c>
      <c r="E17" s="19">
        <v>22.897275999999991</v>
      </c>
      <c r="F17" s="19">
        <f t="shared" si="0"/>
        <v>0.64717411000000014</v>
      </c>
      <c r="G17" s="19">
        <v>0</v>
      </c>
      <c r="H17" s="19">
        <v>0.64717411000000014</v>
      </c>
      <c r="I17" s="20">
        <f t="shared" si="1"/>
        <v>0</v>
      </c>
      <c r="J17" s="21">
        <f t="shared" si="2"/>
        <v>2.8264240252858043E-2</v>
      </c>
      <c r="K17" s="4"/>
    </row>
    <row r="18" spans="1:11" ht="25.5" x14ac:dyDescent="0.25">
      <c r="A18" s="15"/>
      <c r="B18" s="17">
        <v>3000480</v>
      </c>
      <c r="C18" s="17" t="s">
        <v>2167</v>
      </c>
      <c r="D18" s="18">
        <v>3.4928909999999997</v>
      </c>
      <c r="E18" s="19">
        <v>3.6784139999999996</v>
      </c>
      <c r="F18" s="19">
        <f t="shared" si="0"/>
        <v>5.5401610000000004E-2</v>
      </c>
      <c r="G18" s="19">
        <v>0</v>
      </c>
      <c r="H18" s="19">
        <v>5.5401610000000004E-2</v>
      </c>
      <c r="I18" s="20">
        <f t="shared" si="1"/>
        <v>0</v>
      </c>
      <c r="J18" s="21">
        <f t="shared" si="2"/>
        <v>1.50612764088001E-2</v>
      </c>
      <c r="K18" s="4"/>
    </row>
    <row r="19" spans="1:11" ht="38.25" x14ac:dyDescent="0.25">
      <c r="A19" s="15"/>
      <c r="B19" s="17">
        <v>3000749</v>
      </c>
      <c r="C19" s="17" t="s">
        <v>2168</v>
      </c>
      <c r="D19" s="18">
        <v>0.69369700000000001</v>
      </c>
      <c r="E19" s="19">
        <v>0.6936969999999999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ht="38.25" x14ac:dyDescent="0.25">
      <c r="A20" s="15"/>
      <c r="B20" s="17">
        <v>3000750</v>
      </c>
      <c r="C20" s="17" t="s">
        <v>2169</v>
      </c>
      <c r="D20" s="18">
        <v>6.0934790000000003</v>
      </c>
      <c r="E20" s="19">
        <v>6.0934789999999985</v>
      </c>
      <c r="F20" s="19">
        <f t="shared" si="0"/>
        <v>0.11276828</v>
      </c>
      <c r="G20" s="19">
        <v>0</v>
      </c>
      <c r="H20" s="19">
        <v>0.11276828</v>
      </c>
      <c r="I20" s="20">
        <f t="shared" si="1"/>
        <v>0</v>
      </c>
      <c r="J20" s="21">
        <f t="shared" si="2"/>
        <v>1.8506386909678367E-2</v>
      </c>
      <c r="K20" s="4"/>
    </row>
    <row r="21" spans="1:11" ht="25.5" x14ac:dyDescent="0.25">
      <c r="A21" s="15"/>
      <c r="B21" s="17">
        <v>3000751</v>
      </c>
      <c r="C21" s="17" t="s">
        <v>2170</v>
      </c>
      <c r="D21" s="18">
        <v>4.5553020000000002</v>
      </c>
      <c r="E21" s="19">
        <v>4.5553020000000002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ht="25.5" x14ac:dyDescent="0.25">
      <c r="A22" s="15"/>
      <c r="B22" s="17">
        <v>3000752</v>
      </c>
      <c r="C22" s="17" t="s">
        <v>2171</v>
      </c>
      <c r="D22" s="18">
        <v>4.8004999999999987</v>
      </c>
      <c r="E22" s="19">
        <v>4.8004999999999995</v>
      </c>
      <c r="F22" s="19">
        <f t="shared" si="0"/>
        <v>5.5338140000000008E-2</v>
      </c>
      <c r="G22" s="19">
        <v>0</v>
      </c>
      <c r="H22" s="19">
        <v>5.5338140000000008E-2</v>
      </c>
      <c r="I22" s="20">
        <f t="shared" si="1"/>
        <v>0</v>
      </c>
      <c r="J22" s="21">
        <f t="shared" si="2"/>
        <v>1.1527578377252372E-2</v>
      </c>
      <c r="K22" s="4"/>
    </row>
    <row r="23" spans="1:11" ht="38.25" x14ac:dyDescent="0.25">
      <c r="A23" s="15"/>
      <c r="B23" s="17">
        <v>3000753</v>
      </c>
      <c r="C23" s="17" t="s">
        <v>2172</v>
      </c>
      <c r="D23" s="18">
        <v>80.028387999999993</v>
      </c>
      <c r="E23" s="19">
        <v>80.028387999999993</v>
      </c>
      <c r="F23" s="19">
        <f t="shared" si="0"/>
        <v>17.033279089999997</v>
      </c>
      <c r="G23" s="19">
        <v>0</v>
      </c>
      <c r="H23" s="19">
        <v>17.033279089999997</v>
      </c>
      <c r="I23" s="20">
        <f t="shared" si="1"/>
        <v>0</v>
      </c>
      <c r="J23" s="21">
        <f t="shared" si="2"/>
        <v>0.21284046218699293</v>
      </c>
      <c r="K23" s="4"/>
    </row>
    <row r="24" spans="1:11" ht="38.25" x14ac:dyDescent="0.25">
      <c r="A24" s="15"/>
      <c r="B24" s="17">
        <v>3000754</v>
      </c>
      <c r="C24" s="17" t="s">
        <v>2173</v>
      </c>
      <c r="D24" s="18">
        <v>0.47720000000000007</v>
      </c>
      <c r="E24" s="19">
        <v>0.47720000000000012</v>
      </c>
      <c r="F24" s="19">
        <f t="shared" si="0"/>
        <v>3.8713660000000004E-2</v>
      </c>
      <c r="G24" s="19">
        <v>0</v>
      </c>
      <c r="H24" s="19">
        <v>3.8713660000000004E-2</v>
      </c>
      <c r="I24" s="20">
        <f t="shared" si="1"/>
        <v>0</v>
      </c>
      <c r="J24" s="21">
        <f t="shared" si="2"/>
        <v>8.1126697401508782E-2</v>
      </c>
      <c r="K24" s="4"/>
    </row>
    <row r="25" spans="1:11" ht="38.25" x14ac:dyDescent="0.25">
      <c r="A25" s="15"/>
      <c r="B25" s="17">
        <v>3000755</v>
      </c>
      <c r="C25" s="17" t="s">
        <v>2174</v>
      </c>
      <c r="D25" s="18">
        <v>0.125</v>
      </c>
      <c r="E25" s="19">
        <v>0.125</v>
      </c>
      <c r="F25" s="19">
        <f t="shared" si="0"/>
        <v>2.3040000000000001E-2</v>
      </c>
      <c r="G25" s="19">
        <v>0</v>
      </c>
      <c r="H25" s="19">
        <v>2.3040000000000001E-2</v>
      </c>
      <c r="I25" s="20">
        <f t="shared" si="1"/>
        <v>0</v>
      </c>
      <c r="J25" s="21">
        <f t="shared" si="2"/>
        <v>0.18432000000000001</v>
      </c>
      <c r="K25" s="4"/>
    </row>
    <row r="26" spans="1:11" ht="25.5" x14ac:dyDescent="0.25">
      <c r="A26" s="15"/>
      <c r="B26" s="17">
        <v>3000756</v>
      </c>
      <c r="C26" s="17" t="s">
        <v>2175</v>
      </c>
      <c r="D26" s="18">
        <v>1</v>
      </c>
      <c r="E26" s="19">
        <v>1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</row>
    <row r="27" spans="1:11" ht="25.5" x14ac:dyDescent="0.25">
      <c r="A27" s="15"/>
      <c r="B27" s="17">
        <v>3000757</v>
      </c>
      <c r="C27" s="17" t="s">
        <v>2176</v>
      </c>
      <c r="D27" s="18">
        <v>1.3052980000000001</v>
      </c>
      <c r="E27" s="19">
        <v>1.6706980000000002</v>
      </c>
      <c r="F27" s="19">
        <f t="shared" si="0"/>
        <v>6.5538380000000007E-2</v>
      </c>
      <c r="G27" s="19">
        <v>0</v>
      </c>
      <c r="H27" s="19">
        <v>6.5538380000000007E-2</v>
      </c>
      <c r="I27" s="20">
        <f t="shared" si="1"/>
        <v>0</v>
      </c>
      <c r="J27" s="21">
        <f t="shared" si="2"/>
        <v>3.9228142967789509E-2</v>
      </c>
      <c r="K27" s="4"/>
    </row>
    <row r="28" spans="1:11" ht="38.25" x14ac:dyDescent="0.25">
      <c r="A28" s="15"/>
      <c r="B28" s="17">
        <v>3000758</v>
      </c>
      <c r="C28" s="17" t="s">
        <v>2177</v>
      </c>
      <c r="D28" s="18">
        <v>3.7999999999999999E-2</v>
      </c>
      <c r="E28" s="19">
        <v>3.7999999999999999E-2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</row>
    <row r="29" spans="1:11" ht="25.5" x14ac:dyDescent="0.25">
      <c r="A29" s="15"/>
      <c r="B29" s="17">
        <v>3000759</v>
      </c>
      <c r="C29" s="17" t="s">
        <v>2178</v>
      </c>
      <c r="D29" s="18">
        <v>5.7242000000000001E-2</v>
      </c>
      <c r="E29" s="19">
        <v>8.6127999999999996E-2</v>
      </c>
      <c r="F29" s="19">
        <f t="shared" si="0"/>
        <v>1.1713299999999999E-2</v>
      </c>
      <c r="G29" s="19">
        <v>0</v>
      </c>
      <c r="H29" s="19">
        <v>1.1713299999999999E-2</v>
      </c>
      <c r="I29" s="20">
        <f t="shared" si="1"/>
        <v>0</v>
      </c>
      <c r="J29" s="21">
        <f t="shared" si="2"/>
        <v>0.13599874605238715</v>
      </c>
      <c r="K29" s="4"/>
    </row>
    <row r="30" spans="1:11" ht="25.5" x14ac:dyDescent="0.25">
      <c r="A30" s="15"/>
      <c r="B30" s="17">
        <v>3000760</v>
      </c>
      <c r="C30" s="17" t="s">
        <v>2179</v>
      </c>
      <c r="D30" s="18">
        <v>0.267899</v>
      </c>
      <c r="E30" s="19">
        <v>0.30296000000000001</v>
      </c>
      <c r="F30" s="19">
        <f t="shared" si="0"/>
        <v>4.6945409999999993E-2</v>
      </c>
      <c r="G30" s="19">
        <v>0</v>
      </c>
      <c r="H30" s="19">
        <v>4.6945409999999993E-2</v>
      </c>
      <c r="I30" s="20">
        <f t="shared" si="1"/>
        <v>0</v>
      </c>
      <c r="J30" s="21">
        <f t="shared" si="2"/>
        <v>0.1549558027462371</v>
      </c>
      <c r="K30" s="4"/>
    </row>
    <row r="31" spans="1:11" ht="25.5" x14ac:dyDescent="0.25">
      <c r="A31" s="15"/>
      <c r="B31" s="17">
        <v>3000761</v>
      </c>
      <c r="C31" s="17" t="s">
        <v>2180</v>
      </c>
      <c r="D31" s="18">
        <v>3.0443399999999996</v>
      </c>
      <c r="E31" s="19">
        <v>3.9057879999999994</v>
      </c>
      <c r="F31" s="19">
        <f t="shared" si="0"/>
        <v>0.39150096999999995</v>
      </c>
      <c r="G31" s="19">
        <v>0</v>
      </c>
      <c r="H31" s="19">
        <v>0.39150096999999995</v>
      </c>
      <c r="I31" s="20">
        <f t="shared" si="1"/>
        <v>0</v>
      </c>
      <c r="J31" s="21">
        <f t="shared" si="2"/>
        <v>0.10023610344442659</v>
      </c>
      <c r="K31" s="4"/>
    </row>
    <row r="32" spans="1:11" ht="51" x14ac:dyDescent="0.25">
      <c r="A32" s="15"/>
      <c r="B32" s="17">
        <v>3000762</v>
      </c>
      <c r="C32" s="17" t="s">
        <v>2181</v>
      </c>
      <c r="D32" s="18">
        <v>0.34908400000000001</v>
      </c>
      <c r="E32" s="19">
        <v>0.35656800000000005</v>
      </c>
      <c r="F32" s="19">
        <f t="shared" si="0"/>
        <v>5.423211E-2</v>
      </c>
      <c r="G32" s="19">
        <v>0</v>
      </c>
      <c r="H32" s="19">
        <v>5.423211E-2</v>
      </c>
      <c r="I32" s="20">
        <f t="shared" si="1"/>
        <v>0</v>
      </c>
      <c r="J32" s="21">
        <f t="shared" si="2"/>
        <v>0.15209471966076596</v>
      </c>
      <c r="K32" s="4"/>
    </row>
    <row r="33" spans="1:11" ht="15.75" thickBot="1" x14ac:dyDescent="0.3">
      <c r="A33" s="39" t="s">
        <v>299</v>
      </c>
      <c r="B33" s="41"/>
      <c r="C33" s="41"/>
      <c r="D33" s="42">
        <f ca="1">OFFSET(D33,-MATCH("PROYECTOS",$A$8:$A$50,0)-1,0)-(OFFSET(D33,-MATCH("PROYECTOS",$A$8:$A$50,0),0))</f>
        <v>8826.3151649999982</v>
      </c>
      <c r="E33" s="43">
        <f t="shared" ref="E33:H33" ca="1" si="3">OFFSET(E33,-MATCH("PROYECTOS",$A$8:$A$50,0)-1,0)-(OFFSET(E33,-MATCH("PROYECTOS",$A$8:$A$50,0),0))</f>
        <v>9096.1086889999988</v>
      </c>
      <c r="F33" s="43">
        <f t="shared" ca="1" si="3"/>
        <v>205.26476821</v>
      </c>
      <c r="G33" s="43">
        <f t="shared" ca="1" si="3"/>
        <v>0</v>
      </c>
      <c r="H33" s="43">
        <f t="shared" ca="1" si="3"/>
        <v>205.26476821</v>
      </c>
      <c r="I33" s="44">
        <f t="shared" ca="1" si="1"/>
        <v>0</v>
      </c>
      <c r="J33" s="45">
        <f t="shared" ca="1" si="2"/>
        <v>2.2566217624271401E-2</v>
      </c>
      <c r="K33" s="4"/>
    </row>
    <row r="34" spans="1:11" ht="15.75" thickBot="1" x14ac:dyDescent="0.3"/>
    <row r="35" spans="1:11" ht="15.75" thickBot="1" x14ac:dyDescent="0.3">
      <c r="A35" s="85" t="s">
        <v>321</v>
      </c>
      <c r="B35" s="86"/>
      <c r="C35" s="86"/>
      <c r="D35" s="87"/>
    </row>
    <row r="36" spans="1:11" ht="15.75" thickBot="1" x14ac:dyDescent="0.3">
      <c r="A36" s="1" t="s">
        <v>2224</v>
      </c>
    </row>
    <row r="37" spans="1:11" ht="45" customHeight="1" x14ac:dyDescent="0.25">
      <c r="A37" s="78" t="s">
        <v>323</v>
      </c>
      <c r="B37" s="79"/>
      <c r="C37" s="79"/>
      <c r="D37" s="90" t="s">
        <v>324</v>
      </c>
    </row>
    <row r="38" spans="1:11" ht="15.75" thickBot="1" x14ac:dyDescent="0.3">
      <c r="A38" s="88"/>
      <c r="B38" s="89"/>
      <c r="C38" s="89"/>
      <c r="D38" s="91"/>
    </row>
    <row r="39" spans="1:11" x14ac:dyDescent="0.25">
      <c r="A39" s="15"/>
      <c r="B39" s="17">
        <v>3000001</v>
      </c>
      <c r="C39" s="17" t="s">
        <v>281</v>
      </c>
      <c r="D39" s="21">
        <v>4.9158884955006997E-2</v>
      </c>
    </row>
    <row r="40" spans="1:11" ht="25.5" x14ac:dyDescent="0.25">
      <c r="A40" s="15"/>
      <c r="B40" s="17">
        <v>3000131</v>
      </c>
      <c r="C40" s="17" t="s">
        <v>2158</v>
      </c>
      <c r="D40" s="21">
        <v>0.11692435481178033</v>
      </c>
    </row>
    <row r="41" spans="1:11" ht="25.5" x14ac:dyDescent="0.25">
      <c r="A41" s="15"/>
      <c r="B41" s="17">
        <v>3000132</v>
      </c>
      <c r="C41" s="17" t="s">
        <v>2159</v>
      </c>
      <c r="D41" s="21">
        <v>1.5109570954425002E-2</v>
      </c>
    </row>
    <row r="42" spans="1:11" ht="25.5" x14ac:dyDescent="0.25">
      <c r="A42" s="15"/>
      <c r="B42" s="17">
        <v>3000133</v>
      </c>
      <c r="C42" s="17" t="s">
        <v>2160</v>
      </c>
      <c r="D42" s="21">
        <v>1.9796055497698393E-2</v>
      </c>
    </row>
    <row r="43" spans="1:11" ht="25.5" x14ac:dyDescent="0.25">
      <c r="A43" s="15"/>
      <c r="B43" s="17">
        <v>3000134</v>
      </c>
      <c r="C43" s="17" t="s">
        <v>2161</v>
      </c>
      <c r="D43" s="21">
        <v>1.2691139563558459E-2</v>
      </c>
    </row>
    <row r="44" spans="1:11" ht="25.5" x14ac:dyDescent="0.25">
      <c r="A44" s="15"/>
      <c r="B44" s="17">
        <v>3000143</v>
      </c>
      <c r="C44" s="17" t="s">
        <v>2162</v>
      </c>
      <c r="D44" s="21">
        <v>8.9395734095416065E-3</v>
      </c>
    </row>
    <row r="45" spans="1:11" ht="38.25" x14ac:dyDescent="0.25">
      <c r="A45" s="15"/>
      <c r="B45" s="17">
        <v>3000476</v>
      </c>
      <c r="C45" s="17" t="s">
        <v>2163</v>
      </c>
      <c r="D45" s="21">
        <v>4.417091426913107E-2</v>
      </c>
    </row>
    <row r="46" spans="1:11" ht="38.25" x14ac:dyDescent="0.25">
      <c r="A46" s="15"/>
      <c r="B46" s="17">
        <v>3000477</v>
      </c>
      <c r="C46" s="17" t="s">
        <v>2164</v>
      </c>
      <c r="D46" s="21">
        <v>4.199352827202834E-2</v>
      </c>
    </row>
    <row r="47" spans="1:11" ht="25.5" x14ac:dyDescent="0.25">
      <c r="A47" s="15"/>
      <c r="B47" s="17">
        <v>3000478</v>
      </c>
      <c r="C47" s="17" t="s">
        <v>2165</v>
      </c>
      <c r="D47" s="21">
        <v>3.5426163764824568E-2</v>
      </c>
    </row>
    <row r="48" spans="1:11" ht="25.5" x14ac:dyDescent="0.25">
      <c r="A48" s="15"/>
      <c r="B48" s="17">
        <v>3000479</v>
      </c>
      <c r="C48" s="17" t="s">
        <v>2166</v>
      </c>
      <c r="D48" s="21">
        <v>2.8264240252858043E-2</v>
      </c>
    </row>
    <row r="49" spans="1:4" ht="25.5" x14ac:dyDescent="0.25">
      <c r="A49" s="15"/>
      <c r="B49" s="17">
        <v>3000480</v>
      </c>
      <c r="C49" s="17" t="s">
        <v>2167</v>
      </c>
      <c r="D49" s="21">
        <v>1.50612764088001E-2</v>
      </c>
    </row>
    <row r="50" spans="1:4" ht="38.25" x14ac:dyDescent="0.25">
      <c r="A50" s="15"/>
      <c r="B50" s="17">
        <v>3000749</v>
      </c>
      <c r="C50" s="17" t="s">
        <v>2168</v>
      </c>
      <c r="D50" s="21">
        <v>0</v>
      </c>
    </row>
    <row r="51" spans="1:4" ht="38.25" x14ac:dyDescent="0.25">
      <c r="A51" s="15"/>
      <c r="B51" s="17">
        <v>3000750</v>
      </c>
      <c r="C51" s="17" t="s">
        <v>2169</v>
      </c>
      <c r="D51" s="21">
        <v>1.8506386909678367E-2</v>
      </c>
    </row>
    <row r="52" spans="1:4" ht="25.5" x14ac:dyDescent="0.25">
      <c r="A52" s="15"/>
      <c r="B52" s="17">
        <v>3000751</v>
      </c>
      <c r="C52" s="17" t="s">
        <v>2170</v>
      </c>
      <c r="D52" s="21">
        <v>0</v>
      </c>
    </row>
    <row r="53" spans="1:4" ht="25.5" x14ac:dyDescent="0.25">
      <c r="A53" s="15"/>
      <c r="B53" s="17">
        <v>3000752</v>
      </c>
      <c r="C53" s="17" t="s">
        <v>2171</v>
      </c>
      <c r="D53" s="21">
        <v>1.1527578377252372E-2</v>
      </c>
    </row>
    <row r="54" spans="1:4" ht="38.25" x14ac:dyDescent="0.25">
      <c r="A54" s="15"/>
      <c r="B54" s="17">
        <v>3000754</v>
      </c>
      <c r="C54" s="17" t="s">
        <v>2173</v>
      </c>
      <c r="D54" s="21">
        <v>8.1126697401508782E-2</v>
      </c>
    </row>
    <row r="55" spans="1:4" ht="25.5" x14ac:dyDescent="0.25">
      <c r="A55" s="15"/>
      <c r="B55" s="17">
        <v>3000756</v>
      </c>
      <c r="C55" s="17" t="s">
        <v>2175</v>
      </c>
      <c r="D55" s="21">
        <v>0</v>
      </c>
    </row>
    <row r="56" spans="1:4" ht="25.5" x14ac:dyDescent="0.25">
      <c r="A56" s="15"/>
      <c r="B56" s="17">
        <v>3000757</v>
      </c>
      <c r="C56" s="17" t="s">
        <v>2176</v>
      </c>
      <c r="D56" s="21">
        <v>3.9228142967789509E-2</v>
      </c>
    </row>
    <row r="57" spans="1:4" ht="38.25" x14ac:dyDescent="0.25">
      <c r="A57" s="15"/>
      <c r="B57" s="17">
        <v>3000758</v>
      </c>
      <c r="C57" s="17" t="s">
        <v>2177</v>
      </c>
      <c r="D57" s="21">
        <v>0</v>
      </c>
    </row>
    <row r="58" spans="1:4" ht="26.25" thickBot="1" x14ac:dyDescent="0.3">
      <c r="A58" s="22"/>
      <c r="B58" s="24">
        <v>3000761</v>
      </c>
      <c r="C58" s="24" t="s">
        <v>2180</v>
      </c>
      <c r="D58" s="28">
        <v>0.10023610344442659</v>
      </c>
    </row>
  </sheetData>
  <mergeCells count="10">
    <mergeCell ref="A35:D35"/>
    <mergeCell ref="A37:C38"/>
    <mergeCell ref="D37:D3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8" max="8" width="12.140625" bestFit="1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138</v>
      </c>
      <c r="B1" s="47" t="s">
        <v>96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2157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11179.454776999999</v>
      </c>
      <c r="I6" s="12">
        <v>11688.982375</v>
      </c>
      <c r="J6" s="12">
        <v>438.11451870999997</v>
      </c>
      <c r="K6" s="12">
        <v>0</v>
      </c>
      <c r="L6" s="12">
        <v>438.11451870999997</v>
      </c>
      <c r="M6" s="13">
        <v>0</v>
      </c>
      <c r="N6" s="14">
        <v>3.748098035009656E-2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SUM(H8:OFFSET(H6,MATCH("PROYECTOS",$A$8:$A$55,0),0))</f>
        <v>2353.1396120000004</v>
      </c>
      <c r="I7" s="35">
        <f ca="1">SUM(I8:OFFSET(I6,MATCH("PROYECTOS",$A$8:$A$55,0),0))</f>
        <v>2592.8736860000013</v>
      </c>
      <c r="J7" s="35">
        <f ca="1">SUM(J8:OFFSET(J6,MATCH("PROYECTOS",$A$8:$A$55,0),0))</f>
        <v>232.8497505</v>
      </c>
      <c r="K7" s="35">
        <f ca="1">SUM(K8:OFFSET(K6,MATCH("PROYECTOS",$A$8:$A$55,0),0))</f>
        <v>0</v>
      </c>
      <c r="L7" s="35">
        <f ca="1">SUM(L8:OFFSET(L6,MATCH("PROYECTOS",$A$8:$A$55,0),0))</f>
        <v>232.8497505</v>
      </c>
      <c r="M7" s="37">
        <f ca="1">IFERROR(K7/I7,0)</f>
        <v>0</v>
      </c>
      <c r="N7" s="38">
        <f ca="1">IFERROR(SUM(K7,L7)/I7,0)</f>
        <v>8.9803738515012207E-2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184.13528399999993</v>
      </c>
      <c r="I8" s="19">
        <v>201.57083599999996</v>
      </c>
      <c r="J8" s="19">
        <f t="shared" ref="J8:J54" si="0">SUM(K8,L8)</f>
        <v>10.147415580000001</v>
      </c>
      <c r="K8" s="19">
        <v>0</v>
      </c>
      <c r="L8" s="19">
        <v>10.147415580000001</v>
      </c>
      <c r="M8" s="20">
        <f t="shared" ref="M8:M55" si="1">IFERROR(K8/I8,0)</f>
        <v>0</v>
      </c>
      <c r="N8" s="21">
        <f t="shared" ref="N8:N55" si="2">IFERROR(SUM(K8,L8)/I8,0)</f>
        <v>5.0341685242601276E-2</v>
      </c>
      <c r="O8" s="68">
        <v>11.713847309999998</v>
      </c>
      <c r="P8" s="19">
        <v>12.000999999999999</v>
      </c>
      <c r="Q8" s="21">
        <f>IFERROR(P8/O8,0)</f>
        <v>1.0245139519408675</v>
      </c>
    </row>
    <row r="9" spans="1:17" ht="38.25" x14ac:dyDescent="0.25">
      <c r="A9" s="15"/>
      <c r="B9" s="17">
        <v>5001433</v>
      </c>
      <c r="C9" s="17" t="s">
        <v>2182</v>
      </c>
      <c r="D9" s="66">
        <v>3000131</v>
      </c>
      <c r="E9" s="17" t="s">
        <v>2158</v>
      </c>
      <c r="F9" s="67">
        <v>67</v>
      </c>
      <c r="G9" s="17" t="s">
        <v>1075</v>
      </c>
      <c r="H9" s="18">
        <v>894.47163199999989</v>
      </c>
      <c r="I9" s="19">
        <v>894.43983300000014</v>
      </c>
      <c r="J9" s="19">
        <f t="shared" si="0"/>
        <v>160.14247499000001</v>
      </c>
      <c r="K9" s="19">
        <v>0</v>
      </c>
      <c r="L9" s="19">
        <v>160.14247499000001</v>
      </c>
      <c r="M9" s="20">
        <f t="shared" si="1"/>
        <v>0</v>
      </c>
      <c r="N9" s="21">
        <f t="shared" si="2"/>
        <v>0.17904219946564029</v>
      </c>
      <c r="O9" s="68">
        <v>137.37815827000006</v>
      </c>
      <c r="P9" s="19">
        <v>16078.302000000005</v>
      </c>
      <c r="Q9" s="21">
        <f t="shared" ref="Q9:Q54" si="3">IFERROR(P9/O9,0)</f>
        <v>117.03681431221446</v>
      </c>
    </row>
    <row r="10" spans="1:17" ht="38.25" x14ac:dyDescent="0.25">
      <c r="A10" s="15"/>
      <c r="B10" s="17">
        <v>5001433</v>
      </c>
      <c r="C10" s="17" t="s">
        <v>2182</v>
      </c>
      <c r="D10" s="66">
        <v>3000132</v>
      </c>
      <c r="E10" s="17" t="s">
        <v>2159</v>
      </c>
      <c r="F10" s="67">
        <v>67</v>
      </c>
      <c r="G10" s="17" t="s">
        <v>1075</v>
      </c>
      <c r="H10" s="18">
        <v>10.954158</v>
      </c>
      <c r="I10" s="19">
        <v>15.308405</v>
      </c>
      <c r="J10" s="19">
        <f t="shared" si="0"/>
        <v>6.7208299999999997E-3</v>
      </c>
      <c r="K10" s="19">
        <v>0</v>
      </c>
      <c r="L10" s="19">
        <v>6.7208299999999997E-3</v>
      </c>
      <c r="M10" s="20">
        <f t="shared" si="1"/>
        <v>0</v>
      </c>
      <c r="N10" s="21">
        <f t="shared" si="2"/>
        <v>4.3902875577174759E-4</v>
      </c>
      <c r="O10" s="68">
        <v>2.7551669999999997E-2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5001434</v>
      </c>
      <c r="C11" s="17" t="s">
        <v>2183</v>
      </c>
      <c r="D11" s="66">
        <v>3000131</v>
      </c>
      <c r="E11" s="17" t="s">
        <v>2158</v>
      </c>
      <c r="F11" s="67">
        <v>67</v>
      </c>
      <c r="G11" s="17" t="s">
        <v>1075</v>
      </c>
      <c r="H11" s="18">
        <v>4.7161710000000001</v>
      </c>
      <c r="I11" s="19">
        <v>4.7740549999999997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5.7883669999999998E-2</v>
      </c>
      <c r="P11" s="19">
        <v>0.30299999999999999</v>
      </c>
      <c r="Q11" s="21">
        <f t="shared" si="3"/>
        <v>5.2346369882904797</v>
      </c>
    </row>
    <row r="12" spans="1:17" ht="25.5" x14ac:dyDescent="0.25">
      <c r="A12" s="15"/>
      <c r="B12" s="17">
        <v>5001435</v>
      </c>
      <c r="C12" s="17" t="s">
        <v>2184</v>
      </c>
      <c r="D12" s="66">
        <v>3000131</v>
      </c>
      <c r="E12" s="17" t="s">
        <v>2158</v>
      </c>
      <c r="F12" s="67">
        <v>67</v>
      </c>
      <c r="G12" s="17" t="s">
        <v>1075</v>
      </c>
      <c r="H12" s="18">
        <v>7.069522000000001</v>
      </c>
      <c r="I12" s="19">
        <v>7.7977409999999985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0.53014841000000001</v>
      </c>
      <c r="P12" s="19">
        <v>763.16</v>
      </c>
      <c r="Q12" s="21">
        <f t="shared" si="3"/>
        <v>1439.5214351392658</v>
      </c>
    </row>
    <row r="13" spans="1:17" ht="25.5" x14ac:dyDescent="0.25">
      <c r="A13" s="15"/>
      <c r="B13" s="17">
        <v>5001436</v>
      </c>
      <c r="C13" s="17" t="s">
        <v>2185</v>
      </c>
      <c r="D13" s="66">
        <v>3000131</v>
      </c>
      <c r="E13" s="17" t="s">
        <v>2158</v>
      </c>
      <c r="F13" s="67">
        <v>67</v>
      </c>
      <c r="G13" s="17" t="s">
        <v>1075</v>
      </c>
      <c r="H13" s="18">
        <v>15.941612000000005</v>
      </c>
      <c r="I13" s="19">
        <v>15.965018000000001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0.34889960000000003</v>
      </c>
      <c r="P13" s="19">
        <v>575.51699999999983</v>
      </c>
      <c r="Q13" s="21">
        <f t="shared" si="3"/>
        <v>1649.5203777820318</v>
      </c>
    </row>
    <row r="14" spans="1:17" ht="25.5" x14ac:dyDescent="0.25">
      <c r="A14" s="15"/>
      <c r="B14" s="17">
        <v>5001437</v>
      </c>
      <c r="C14" s="17" t="s">
        <v>2186</v>
      </c>
      <c r="D14" s="66">
        <v>3000131</v>
      </c>
      <c r="E14" s="17" t="s">
        <v>2158</v>
      </c>
      <c r="F14" s="67">
        <v>65</v>
      </c>
      <c r="G14" s="17" t="s">
        <v>960</v>
      </c>
      <c r="H14" s="18">
        <v>76.552733000000018</v>
      </c>
      <c r="I14" s="19">
        <v>76.058357999999984</v>
      </c>
      <c r="J14" s="19">
        <f t="shared" si="0"/>
        <v>2.78312918</v>
      </c>
      <c r="K14" s="19">
        <v>0</v>
      </c>
      <c r="L14" s="19">
        <v>2.78312918</v>
      </c>
      <c r="M14" s="20">
        <f t="shared" si="1"/>
        <v>0</v>
      </c>
      <c r="N14" s="21">
        <f t="shared" si="2"/>
        <v>3.6592022930602847E-2</v>
      </c>
      <c r="O14" s="68">
        <v>10.600453330000001</v>
      </c>
      <c r="P14" s="19">
        <v>84.003000000000014</v>
      </c>
      <c r="Q14" s="21">
        <f t="shared" si="3"/>
        <v>7.9244724149924641</v>
      </c>
    </row>
    <row r="15" spans="1:17" ht="25.5" x14ac:dyDescent="0.25">
      <c r="A15" s="15"/>
      <c r="B15" s="17">
        <v>5001437</v>
      </c>
      <c r="C15" s="17" t="s">
        <v>2186</v>
      </c>
      <c r="D15" s="66">
        <v>3000132</v>
      </c>
      <c r="E15" s="17" t="s">
        <v>2159</v>
      </c>
      <c r="F15" s="67">
        <v>65</v>
      </c>
      <c r="G15" s="17" t="s">
        <v>960</v>
      </c>
      <c r="H15" s="18">
        <v>2.9125739999999993</v>
      </c>
      <c r="I15" s="19">
        <v>3.8740739999999998</v>
      </c>
      <c r="J15" s="19">
        <f t="shared" si="0"/>
        <v>2.7125000000000001E-3</v>
      </c>
      <c r="K15" s="19">
        <v>0</v>
      </c>
      <c r="L15" s="19">
        <v>2.7125000000000001E-3</v>
      </c>
      <c r="M15" s="20">
        <f t="shared" si="1"/>
        <v>0</v>
      </c>
      <c r="N15" s="21">
        <f t="shared" si="2"/>
        <v>7.0016731740281683E-4</v>
      </c>
      <c r="O15" s="68">
        <v>0.40844413000000007</v>
      </c>
      <c r="P15" s="19">
        <v>145</v>
      </c>
      <c r="Q15" s="21">
        <f t="shared" si="3"/>
        <v>355.00571400059044</v>
      </c>
    </row>
    <row r="16" spans="1:17" ht="25.5" x14ac:dyDescent="0.25">
      <c r="A16" s="15"/>
      <c r="B16" s="17">
        <v>5001437</v>
      </c>
      <c r="C16" s="17" t="s">
        <v>2186</v>
      </c>
      <c r="D16" s="66">
        <v>3000133</v>
      </c>
      <c r="E16" s="17" t="s">
        <v>2160</v>
      </c>
      <c r="F16" s="67">
        <v>65</v>
      </c>
      <c r="G16" s="17" t="s">
        <v>960</v>
      </c>
      <c r="H16" s="18">
        <v>5.1823759999999996</v>
      </c>
      <c r="I16" s="19">
        <v>6.5407820000000019</v>
      </c>
      <c r="J16" s="19">
        <f t="shared" si="0"/>
        <v>2.73172E-2</v>
      </c>
      <c r="K16" s="19">
        <v>0</v>
      </c>
      <c r="L16" s="19">
        <v>2.73172E-2</v>
      </c>
      <c r="M16" s="20">
        <f t="shared" si="1"/>
        <v>0</v>
      </c>
      <c r="N16" s="21">
        <f t="shared" si="2"/>
        <v>4.1764425110025058E-3</v>
      </c>
      <c r="O16" s="68">
        <v>0.37095131000000003</v>
      </c>
      <c r="P16" s="19">
        <v>50</v>
      </c>
      <c r="Q16" s="21">
        <f t="shared" si="3"/>
        <v>134.78857912646271</v>
      </c>
    </row>
    <row r="17" spans="1:17" ht="25.5" x14ac:dyDescent="0.25">
      <c r="A17" s="15"/>
      <c r="B17" s="17">
        <v>5001439</v>
      </c>
      <c r="C17" s="17" t="s">
        <v>2187</v>
      </c>
      <c r="D17" s="66">
        <v>3000131</v>
      </c>
      <c r="E17" s="17" t="s">
        <v>2158</v>
      </c>
      <c r="F17" s="67">
        <v>67</v>
      </c>
      <c r="G17" s="17" t="s">
        <v>1075</v>
      </c>
      <c r="H17" s="18">
        <v>423.50028499999996</v>
      </c>
      <c r="I17" s="19">
        <v>423.50028499999996</v>
      </c>
      <c r="J17" s="19">
        <f t="shared" si="0"/>
        <v>22.993427059999998</v>
      </c>
      <c r="K17" s="19">
        <v>0</v>
      </c>
      <c r="L17" s="19">
        <v>22.993427059999998</v>
      </c>
      <c r="M17" s="20">
        <f t="shared" si="1"/>
        <v>0</v>
      </c>
      <c r="N17" s="21">
        <f t="shared" si="2"/>
        <v>5.4293769979399185E-2</v>
      </c>
      <c r="O17" s="68">
        <v>44.088995610000005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5001441</v>
      </c>
      <c r="C18" s="17" t="s">
        <v>2188</v>
      </c>
      <c r="D18" s="66">
        <v>3000131</v>
      </c>
      <c r="E18" s="17" t="s">
        <v>2158</v>
      </c>
      <c r="F18" s="67">
        <v>46</v>
      </c>
      <c r="G18" s="17" t="s">
        <v>768</v>
      </c>
      <c r="H18" s="18">
        <v>0.32943700000000004</v>
      </c>
      <c r="I18" s="19">
        <v>0.32943700000000004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0</v>
      </c>
      <c r="P18" s="19">
        <v>0</v>
      </c>
      <c r="Q18" s="21">
        <f t="shared" si="3"/>
        <v>0</v>
      </c>
    </row>
    <row r="19" spans="1:17" ht="25.5" x14ac:dyDescent="0.25">
      <c r="A19" s="15"/>
      <c r="B19" s="17">
        <v>5001442</v>
      </c>
      <c r="C19" s="17" t="s">
        <v>2189</v>
      </c>
      <c r="D19" s="66">
        <v>3000132</v>
      </c>
      <c r="E19" s="17" t="s">
        <v>2159</v>
      </c>
      <c r="F19" s="67">
        <v>67</v>
      </c>
      <c r="G19" s="17" t="s">
        <v>1075</v>
      </c>
      <c r="H19" s="18">
        <v>1.6785849999999993</v>
      </c>
      <c r="I19" s="19">
        <v>1.6785849999999995</v>
      </c>
      <c r="J19" s="19">
        <f t="shared" si="0"/>
        <v>0.13153739999999997</v>
      </c>
      <c r="K19" s="19">
        <v>0</v>
      </c>
      <c r="L19" s="19">
        <v>0.13153739999999997</v>
      </c>
      <c r="M19" s="20">
        <f t="shared" si="1"/>
        <v>0</v>
      </c>
      <c r="N19" s="21">
        <f t="shared" si="2"/>
        <v>7.8362072817283607E-2</v>
      </c>
      <c r="O19" s="68">
        <v>0.13728870999999998</v>
      </c>
      <c r="P19" s="19">
        <v>0</v>
      </c>
      <c r="Q19" s="21">
        <f t="shared" si="3"/>
        <v>0</v>
      </c>
    </row>
    <row r="20" spans="1:17" ht="25.5" x14ac:dyDescent="0.25">
      <c r="A20" s="15"/>
      <c r="B20" s="17">
        <v>5001442</v>
      </c>
      <c r="C20" s="17" t="s">
        <v>2189</v>
      </c>
      <c r="D20" s="66">
        <v>3000133</v>
      </c>
      <c r="E20" s="17" t="s">
        <v>2160</v>
      </c>
      <c r="F20" s="67">
        <v>67</v>
      </c>
      <c r="G20" s="17" t="s">
        <v>1075</v>
      </c>
      <c r="H20" s="18">
        <v>0</v>
      </c>
      <c r="I20" s="19">
        <v>2.3E-2</v>
      </c>
      <c r="J20" s="19">
        <f t="shared" si="0"/>
        <v>0</v>
      </c>
      <c r="K20" s="19">
        <v>0</v>
      </c>
      <c r="L20" s="19">
        <v>0</v>
      </c>
      <c r="M20" s="20">
        <f t="shared" si="1"/>
        <v>0</v>
      </c>
      <c r="N20" s="21">
        <f t="shared" si="2"/>
        <v>0</v>
      </c>
      <c r="O20" s="68">
        <v>7.4999999999999997E-3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5001443</v>
      </c>
      <c r="C21" s="17" t="s">
        <v>2190</v>
      </c>
      <c r="D21" s="66">
        <v>3000131</v>
      </c>
      <c r="E21" s="17" t="s">
        <v>2158</v>
      </c>
      <c r="F21" s="67">
        <v>63</v>
      </c>
      <c r="G21" s="17" t="s">
        <v>833</v>
      </c>
      <c r="H21" s="18">
        <v>0.45</v>
      </c>
      <c r="I21" s="19">
        <v>0.45000000000000007</v>
      </c>
      <c r="J21" s="19">
        <f t="shared" si="0"/>
        <v>2.4634699999999999E-2</v>
      </c>
      <c r="K21" s="19">
        <v>0</v>
      </c>
      <c r="L21" s="19">
        <v>2.4634699999999999E-2</v>
      </c>
      <c r="M21" s="20">
        <f t="shared" si="1"/>
        <v>0</v>
      </c>
      <c r="N21" s="21">
        <f t="shared" si="2"/>
        <v>5.4743777777777766E-2</v>
      </c>
      <c r="O21" s="68">
        <v>3.6698350000000005E-2</v>
      </c>
      <c r="P21" s="19">
        <v>0</v>
      </c>
      <c r="Q21" s="21">
        <f t="shared" si="3"/>
        <v>0</v>
      </c>
    </row>
    <row r="22" spans="1:17" ht="25.5" x14ac:dyDescent="0.25">
      <c r="A22" s="15"/>
      <c r="B22" s="17">
        <v>5001444</v>
      </c>
      <c r="C22" s="17" t="s">
        <v>2191</v>
      </c>
      <c r="D22" s="66">
        <v>3000131</v>
      </c>
      <c r="E22" s="17" t="s">
        <v>2158</v>
      </c>
      <c r="F22" s="67">
        <v>46</v>
      </c>
      <c r="G22" s="17" t="s">
        <v>768</v>
      </c>
      <c r="H22" s="18">
        <v>1.1071000000000002</v>
      </c>
      <c r="I22" s="19">
        <v>1.1071000000000002</v>
      </c>
      <c r="J22" s="19">
        <f t="shared" si="0"/>
        <v>7.651398999999999E-2</v>
      </c>
      <c r="K22" s="19">
        <v>0</v>
      </c>
      <c r="L22" s="19">
        <v>7.651398999999999E-2</v>
      </c>
      <c r="M22" s="20">
        <f t="shared" si="1"/>
        <v>0</v>
      </c>
      <c r="N22" s="21">
        <f t="shared" si="2"/>
        <v>6.9112085629121106E-2</v>
      </c>
      <c r="O22" s="68">
        <v>8.2940269999999983E-2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5001447</v>
      </c>
      <c r="C23" s="17" t="s">
        <v>2192</v>
      </c>
      <c r="D23" s="66">
        <v>3000132</v>
      </c>
      <c r="E23" s="17" t="s">
        <v>2159</v>
      </c>
      <c r="F23" s="67">
        <v>67</v>
      </c>
      <c r="G23" s="17" t="s">
        <v>1075</v>
      </c>
      <c r="H23" s="18">
        <v>9.0745209999999989</v>
      </c>
      <c r="I23" s="19">
        <v>15.892662</v>
      </c>
      <c r="J23" s="19">
        <f t="shared" si="0"/>
        <v>0.24246816000000002</v>
      </c>
      <c r="K23" s="19">
        <v>0</v>
      </c>
      <c r="L23" s="19">
        <v>0.24246816000000002</v>
      </c>
      <c r="M23" s="20">
        <f t="shared" si="1"/>
        <v>0</v>
      </c>
      <c r="N23" s="21">
        <f t="shared" si="2"/>
        <v>1.5256610881172708E-2</v>
      </c>
      <c r="O23" s="68">
        <v>0.62101752999999993</v>
      </c>
      <c r="P23" s="19">
        <v>0</v>
      </c>
      <c r="Q23" s="21">
        <f t="shared" si="3"/>
        <v>0</v>
      </c>
    </row>
    <row r="24" spans="1:17" ht="25.5" x14ac:dyDescent="0.25">
      <c r="A24" s="15"/>
      <c r="B24" s="17">
        <v>5001448</v>
      </c>
      <c r="C24" s="17" t="s">
        <v>2193</v>
      </c>
      <c r="D24" s="66">
        <v>3000132</v>
      </c>
      <c r="E24" s="17" t="s">
        <v>2159</v>
      </c>
      <c r="F24" s="67">
        <v>67</v>
      </c>
      <c r="G24" s="17" t="s">
        <v>1075</v>
      </c>
      <c r="H24" s="18">
        <v>16.589369999999999</v>
      </c>
      <c r="I24" s="19">
        <v>16.212562000000002</v>
      </c>
      <c r="J24" s="19">
        <f t="shared" si="0"/>
        <v>0.39292800000000006</v>
      </c>
      <c r="K24" s="19">
        <v>0</v>
      </c>
      <c r="L24" s="19">
        <v>0.39292800000000006</v>
      </c>
      <c r="M24" s="20">
        <f t="shared" si="1"/>
        <v>0</v>
      </c>
      <c r="N24" s="21">
        <f t="shared" si="2"/>
        <v>2.4236021425854841E-2</v>
      </c>
      <c r="O24" s="68">
        <v>0.49704286999999997</v>
      </c>
      <c r="P24" s="19">
        <v>0</v>
      </c>
      <c r="Q24" s="21">
        <f t="shared" si="3"/>
        <v>0</v>
      </c>
    </row>
    <row r="25" spans="1:17" ht="25.5" x14ac:dyDescent="0.25">
      <c r="A25" s="15"/>
      <c r="B25" s="17">
        <v>5001449</v>
      </c>
      <c r="C25" s="17" t="s">
        <v>2194</v>
      </c>
      <c r="D25" s="66">
        <v>3000132</v>
      </c>
      <c r="E25" s="17" t="s">
        <v>2159</v>
      </c>
      <c r="F25" s="67">
        <v>67</v>
      </c>
      <c r="G25" s="17" t="s">
        <v>1075</v>
      </c>
      <c r="H25" s="18">
        <v>30.677157000000012</v>
      </c>
      <c r="I25" s="19">
        <v>33.385816000000005</v>
      </c>
      <c r="J25" s="19">
        <f t="shared" si="0"/>
        <v>0.9046435100000001</v>
      </c>
      <c r="K25" s="19">
        <v>0</v>
      </c>
      <c r="L25" s="19">
        <v>0.9046435100000001</v>
      </c>
      <c r="M25" s="20">
        <f t="shared" si="1"/>
        <v>0</v>
      </c>
      <c r="N25" s="21">
        <f t="shared" si="2"/>
        <v>2.7096642178822287E-2</v>
      </c>
      <c r="O25" s="68">
        <v>1.1304432600000003</v>
      </c>
      <c r="P25" s="19">
        <v>246.85</v>
      </c>
      <c r="Q25" s="21">
        <f t="shared" si="3"/>
        <v>218.36567011775534</v>
      </c>
    </row>
    <row r="26" spans="1:17" ht="25.5" x14ac:dyDescent="0.25">
      <c r="A26" s="15"/>
      <c r="B26" s="17">
        <v>5001452</v>
      </c>
      <c r="C26" s="17" t="s">
        <v>2195</v>
      </c>
      <c r="D26" s="66">
        <v>3000133</v>
      </c>
      <c r="E26" s="17" t="s">
        <v>2160</v>
      </c>
      <c r="F26" s="67">
        <v>67</v>
      </c>
      <c r="G26" s="17" t="s">
        <v>1075</v>
      </c>
      <c r="H26" s="18">
        <v>100.07959799999999</v>
      </c>
      <c r="I26" s="19">
        <v>129.56440299999994</v>
      </c>
      <c r="J26" s="19">
        <f t="shared" si="0"/>
        <v>1.7277997500000004</v>
      </c>
      <c r="K26" s="19">
        <v>0</v>
      </c>
      <c r="L26" s="19">
        <v>1.7277997500000004</v>
      </c>
      <c r="M26" s="20">
        <f t="shared" si="1"/>
        <v>0</v>
      </c>
      <c r="N26" s="21">
        <f t="shared" si="2"/>
        <v>1.3335451018903712E-2</v>
      </c>
      <c r="O26" s="68">
        <v>4.8083312700000018</v>
      </c>
      <c r="P26" s="19">
        <v>79.50200000000001</v>
      </c>
      <c r="Q26" s="21">
        <f t="shared" si="3"/>
        <v>16.534218533574535</v>
      </c>
    </row>
    <row r="27" spans="1:17" ht="25.5" x14ac:dyDescent="0.25">
      <c r="A27" s="15"/>
      <c r="B27" s="17">
        <v>5001453</v>
      </c>
      <c r="C27" s="17" t="s">
        <v>2196</v>
      </c>
      <c r="D27" s="66">
        <v>3000133</v>
      </c>
      <c r="E27" s="17" t="s">
        <v>2160</v>
      </c>
      <c r="F27" s="67">
        <v>67</v>
      </c>
      <c r="G27" s="17" t="s">
        <v>1075</v>
      </c>
      <c r="H27" s="18">
        <v>25.216007999999995</v>
      </c>
      <c r="I27" s="19">
        <v>34.137697999999986</v>
      </c>
      <c r="J27" s="19">
        <f t="shared" si="0"/>
        <v>0.39659975000000003</v>
      </c>
      <c r="K27" s="19">
        <v>0</v>
      </c>
      <c r="L27" s="19">
        <v>0.39659975000000003</v>
      </c>
      <c r="M27" s="20">
        <f t="shared" si="1"/>
        <v>0</v>
      </c>
      <c r="N27" s="21">
        <f t="shared" si="2"/>
        <v>1.1617647739458009E-2</v>
      </c>
      <c r="O27" s="68">
        <v>2.5689263199999992</v>
      </c>
      <c r="P27" s="19">
        <v>21205.976000000002</v>
      </c>
      <c r="Q27" s="21">
        <f t="shared" si="3"/>
        <v>8254.8011731220104</v>
      </c>
    </row>
    <row r="28" spans="1:17" ht="25.5" x14ac:dyDescent="0.25">
      <c r="A28" s="15"/>
      <c r="B28" s="17">
        <v>5001454</v>
      </c>
      <c r="C28" s="17" t="s">
        <v>2197</v>
      </c>
      <c r="D28" s="66">
        <v>3000133</v>
      </c>
      <c r="E28" s="17" t="s">
        <v>2160</v>
      </c>
      <c r="F28" s="67">
        <v>67</v>
      </c>
      <c r="G28" s="17" t="s">
        <v>1075</v>
      </c>
      <c r="H28" s="18">
        <v>11.391119999999999</v>
      </c>
      <c r="I28" s="19">
        <v>11.307844999999997</v>
      </c>
      <c r="J28" s="19">
        <f t="shared" si="0"/>
        <v>0.2034745</v>
      </c>
      <c r="K28" s="19">
        <v>0</v>
      </c>
      <c r="L28" s="19">
        <v>0.2034745</v>
      </c>
      <c r="M28" s="20">
        <f t="shared" si="1"/>
        <v>0</v>
      </c>
      <c r="N28" s="21">
        <f t="shared" si="2"/>
        <v>1.7994100555853043E-2</v>
      </c>
      <c r="O28" s="68">
        <v>0.232292</v>
      </c>
      <c r="P28" s="19">
        <v>9</v>
      </c>
      <c r="Q28" s="21">
        <f t="shared" si="3"/>
        <v>38.744339021576295</v>
      </c>
    </row>
    <row r="29" spans="1:17" ht="25.5" x14ac:dyDescent="0.25">
      <c r="A29" s="15"/>
      <c r="B29" s="17">
        <v>5002376</v>
      </c>
      <c r="C29" s="17" t="s">
        <v>2198</v>
      </c>
      <c r="D29" s="66">
        <v>3000132</v>
      </c>
      <c r="E29" s="17" t="s">
        <v>2159</v>
      </c>
      <c r="F29" s="67">
        <v>67</v>
      </c>
      <c r="G29" s="17" t="s">
        <v>1075</v>
      </c>
      <c r="H29" s="18">
        <v>33.104206000000005</v>
      </c>
      <c r="I29" s="19">
        <v>29.069370000000003</v>
      </c>
      <c r="J29" s="19">
        <f t="shared" si="0"/>
        <v>7.4126729999999988E-2</v>
      </c>
      <c r="K29" s="19">
        <v>0</v>
      </c>
      <c r="L29" s="19">
        <v>7.4126729999999988E-2</v>
      </c>
      <c r="M29" s="20">
        <f t="shared" si="1"/>
        <v>0</v>
      </c>
      <c r="N29" s="21">
        <f t="shared" si="2"/>
        <v>2.5499943755231016E-3</v>
      </c>
      <c r="O29" s="68">
        <v>0.60596497999999999</v>
      </c>
      <c r="P29" s="19">
        <v>145.875</v>
      </c>
      <c r="Q29" s="21">
        <f t="shared" si="3"/>
        <v>240.73173337508712</v>
      </c>
    </row>
    <row r="30" spans="1:17" ht="25.5" x14ac:dyDescent="0.25">
      <c r="A30" s="15"/>
      <c r="B30" s="17">
        <v>5002377</v>
      </c>
      <c r="C30" s="17" t="s">
        <v>2199</v>
      </c>
      <c r="D30" s="66">
        <v>3000133</v>
      </c>
      <c r="E30" s="17" t="s">
        <v>2160</v>
      </c>
      <c r="F30" s="67">
        <v>67</v>
      </c>
      <c r="G30" s="17" t="s">
        <v>1075</v>
      </c>
      <c r="H30" s="18">
        <v>2.6298509999999999</v>
      </c>
      <c r="I30" s="19">
        <v>2.343343</v>
      </c>
      <c r="J30" s="19">
        <f t="shared" si="0"/>
        <v>5.0455500000000002E-3</v>
      </c>
      <c r="K30" s="19">
        <v>0</v>
      </c>
      <c r="L30" s="19">
        <v>5.0455500000000002E-3</v>
      </c>
      <c r="M30" s="20">
        <f t="shared" si="1"/>
        <v>0</v>
      </c>
      <c r="N30" s="21">
        <f t="shared" si="2"/>
        <v>2.1531419002681212E-3</v>
      </c>
      <c r="O30" s="68">
        <v>0.20612716</v>
      </c>
      <c r="P30" s="19">
        <v>0</v>
      </c>
      <c r="Q30" s="21">
        <f t="shared" si="3"/>
        <v>0</v>
      </c>
    </row>
    <row r="31" spans="1:17" ht="25.5" x14ac:dyDescent="0.25">
      <c r="A31" s="15"/>
      <c r="B31" s="17">
        <v>5003240</v>
      </c>
      <c r="C31" s="17" t="s">
        <v>2200</v>
      </c>
      <c r="D31" s="66">
        <v>3000131</v>
      </c>
      <c r="E31" s="17" t="s">
        <v>2158</v>
      </c>
      <c r="F31" s="67">
        <v>281</v>
      </c>
      <c r="G31" s="17" t="s">
        <v>2219</v>
      </c>
      <c r="H31" s="18">
        <v>23.249921000000004</v>
      </c>
      <c r="I31" s="19">
        <v>23.291079000000007</v>
      </c>
      <c r="J31" s="19">
        <f t="shared" si="0"/>
        <v>0.6928304500000001</v>
      </c>
      <c r="K31" s="19">
        <v>0</v>
      </c>
      <c r="L31" s="19">
        <v>0.6928304500000001</v>
      </c>
      <c r="M31" s="20">
        <f t="shared" si="1"/>
        <v>0</v>
      </c>
      <c r="N31" s="21">
        <f t="shared" si="2"/>
        <v>2.9746601692433393E-2</v>
      </c>
      <c r="O31" s="68">
        <v>1.1966901600000004</v>
      </c>
      <c r="P31" s="19">
        <v>3502478.5</v>
      </c>
      <c r="Q31" s="21">
        <f t="shared" si="3"/>
        <v>2926804.7963225492</v>
      </c>
    </row>
    <row r="32" spans="1:17" ht="25.5" x14ac:dyDescent="0.25">
      <c r="A32" s="15"/>
      <c r="B32" s="17">
        <v>5003241</v>
      </c>
      <c r="C32" s="17" t="s">
        <v>2201</v>
      </c>
      <c r="D32" s="66">
        <v>3000132</v>
      </c>
      <c r="E32" s="17" t="s">
        <v>2159</v>
      </c>
      <c r="F32" s="67">
        <v>98</v>
      </c>
      <c r="G32" s="17" t="s">
        <v>2220</v>
      </c>
      <c r="H32" s="18">
        <v>1.2E-2</v>
      </c>
      <c r="I32" s="19">
        <v>1.2E-2</v>
      </c>
      <c r="J32" s="19">
        <f t="shared" si="0"/>
        <v>0</v>
      </c>
      <c r="K32" s="19">
        <v>0</v>
      </c>
      <c r="L32" s="19">
        <v>0</v>
      </c>
      <c r="M32" s="20">
        <f t="shared" si="1"/>
        <v>0</v>
      </c>
      <c r="N32" s="21">
        <f t="shared" si="2"/>
        <v>0</v>
      </c>
      <c r="O32" s="68">
        <v>0</v>
      </c>
      <c r="P32" s="19">
        <v>0</v>
      </c>
      <c r="Q32" s="21">
        <f t="shared" si="3"/>
        <v>0</v>
      </c>
    </row>
    <row r="33" spans="1:17" ht="25.5" x14ac:dyDescent="0.25">
      <c r="A33" s="15"/>
      <c r="B33" s="17">
        <v>5003241</v>
      </c>
      <c r="C33" s="17" t="s">
        <v>2201</v>
      </c>
      <c r="D33" s="66">
        <v>3000133</v>
      </c>
      <c r="E33" s="17" t="s">
        <v>2160</v>
      </c>
      <c r="F33" s="67">
        <v>98</v>
      </c>
      <c r="G33" s="17" t="s">
        <v>2220</v>
      </c>
      <c r="H33" s="18">
        <v>113.8403</v>
      </c>
      <c r="I33" s="19">
        <v>110.40597700000001</v>
      </c>
      <c r="J33" s="19">
        <f t="shared" si="0"/>
        <v>3.4777458400000003</v>
      </c>
      <c r="K33" s="19">
        <v>0</v>
      </c>
      <c r="L33" s="19">
        <v>3.4777458400000003</v>
      </c>
      <c r="M33" s="20">
        <f t="shared" si="1"/>
        <v>0</v>
      </c>
      <c r="N33" s="21">
        <f t="shared" si="2"/>
        <v>3.1499615641280003E-2</v>
      </c>
      <c r="O33" s="68">
        <v>20.278577720000001</v>
      </c>
      <c r="P33" s="19">
        <v>95</v>
      </c>
      <c r="Q33" s="21">
        <f t="shared" si="3"/>
        <v>4.6847466973142335</v>
      </c>
    </row>
    <row r="34" spans="1:17" ht="25.5" x14ac:dyDescent="0.25">
      <c r="A34" s="15"/>
      <c r="B34" s="17">
        <v>5003255</v>
      </c>
      <c r="C34" s="17" t="s">
        <v>2202</v>
      </c>
      <c r="D34" s="66">
        <v>3000001</v>
      </c>
      <c r="E34" s="17" t="s">
        <v>281</v>
      </c>
      <c r="F34" s="67">
        <v>547</v>
      </c>
      <c r="G34" s="17" t="s">
        <v>2221</v>
      </c>
      <c r="H34" s="18">
        <v>10.596648</v>
      </c>
      <c r="I34" s="19">
        <v>14.206604</v>
      </c>
      <c r="J34" s="19">
        <f t="shared" si="0"/>
        <v>0.45832316000000001</v>
      </c>
      <c r="K34" s="19">
        <v>0</v>
      </c>
      <c r="L34" s="19">
        <v>0.45832316000000001</v>
      </c>
      <c r="M34" s="20">
        <f t="shared" si="1"/>
        <v>0</v>
      </c>
      <c r="N34" s="21">
        <f t="shared" si="2"/>
        <v>3.2261275108393252E-2</v>
      </c>
      <c r="O34" s="68">
        <v>0.58590392000000002</v>
      </c>
      <c r="P34" s="19">
        <v>0</v>
      </c>
      <c r="Q34" s="21">
        <f t="shared" si="3"/>
        <v>0</v>
      </c>
    </row>
    <row r="35" spans="1:17" ht="25.5" x14ac:dyDescent="0.25">
      <c r="A35" s="15"/>
      <c r="B35" s="17">
        <v>5003418</v>
      </c>
      <c r="C35" s="17" t="s">
        <v>2203</v>
      </c>
      <c r="D35" s="66">
        <v>3000478</v>
      </c>
      <c r="E35" s="17" t="s">
        <v>2165</v>
      </c>
      <c r="F35" s="67">
        <v>65</v>
      </c>
      <c r="G35" s="17" t="s">
        <v>960</v>
      </c>
      <c r="H35" s="18">
        <v>91.68483999999998</v>
      </c>
      <c r="I35" s="19">
        <v>100.19739500000001</v>
      </c>
      <c r="J35" s="19">
        <f t="shared" si="0"/>
        <v>3.3018229200000024</v>
      </c>
      <c r="K35" s="19">
        <v>0</v>
      </c>
      <c r="L35" s="19">
        <v>3.3018229200000024</v>
      </c>
      <c r="M35" s="20">
        <f t="shared" si="1"/>
        <v>0</v>
      </c>
      <c r="N35" s="21">
        <f t="shared" si="2"/>
        <v>3.2953181267836376E-2</v>
      </c>
      <c r="O35" s="68">
        <v>7.524033949999998</v>
      </c>
      <c r="P35" s="19">
        <v>473529</v>
      </c>
      <c r="Q35" s="21">
        <f t="shared" si="3"/>
        <v>62935.521443254533</v>
      </c>
    </row>
    <row r="36" spans="1:17" ht="25.5" x14ac:dyDescent="0.25">
      <c r="A36" s="15"/>
      <c r="B36" s="17">
        <v>5003419</v>
      </c>
      <c r="C36" s="17" t="s">
        <v>2204</v>
      </c>
      <c r="D36" s="66">
        <v>3000478</v>
      </c>
      <c r="E36" s="17" t="s">
        <v>2165</v>
      </c>
      <c r="F36" s="67">
        <v>65</v>
      </c>
      <c r="G36" s="17" t="s">
        <v>960</v>
      </c>
      <c r="H36" s="18">
        <v>7.2262360000000001</v>
      </c>
      <c r="I36" s="19">
        <v>7.2930979999999979</v>
      </c>
      <c r="J36" s="19">
        <f t="shared" si="0"/>
        <v>0.16373927999999999</v>
      </c>
      <c r="K36" s="19">
        <v>0</v>
      </c>
      <c r="L36" s="19">
        <v>0.16373927999999999</v>
      </c>
      <c r="M36" s="20">
        <f t="shared" si="1"/>
        <v>0</v>
      </c>
      <c r="N36" s="21">
        <f t="shared" si="2"/>
        <v>2.2451265566430074E-2</v>
      </c>
      <c r="O36" s="68">
        <v>0.34650353</v>
      </c>
      <c r="P36" s="19">
        <v>323415</v>
      </c>
      <c r="Q36" s="21">
        <f t="shared" si="3"/>
        <v>933367.11461496504</v>
      </c>
    </row>
    <row r="37" spans="1:17" ht="51" x14ac:dyDescent="0.25">
      <c r="A37" s="15"/>
      <c r="B37" s="17">
        <v>5003421</v>
      </c>
      <c r="C37" s="17" t="s">
        <v>2205</v>
      </c>
      <c r="D37" s="66">
        <v>3000478</v>
      </c>
      <c r="E37" s="17" t="s">
        <v>2165</v>
      </c>
      <c r="F37" s="67">
        <v>65</v>
      </c>
      <c r="G37" s="17" t="s">
        <v>960</v>
      </c>
      <c r="H37" s="18">
        <v>4.5277820000000002</v>
      </c>
      <c r="I37" s="19">
        <v>4.7169580000000009</v>
      </c>
      <c r="J37" s="19">
        <f t="shared" si="0"/>
        <v>0.30083573000000002</v>
      </c>
      <c r="K37" s="19">
        <v>0</v>
      </c>
      <c r="L37" s="19">
        <v>0.30083573000000002</v>
      </c>
      <c r="M37" s="20">
        <f t="shared" si="1"/>
        <v>0</v>
      </c>
      <c r="N37" s="21">
        <f t="shared" si="2"/>
        <v>6.3777487524798809E-2</v>
      </c>
      <c r="O37" s="68">
        <v>0.27864926000000001</v>
      </c>
      <c r="P37" s="19">
        <v>3169908</v>
      </c>
      <c r="Q37" s="21">
        <f t="shared" si="3"/>
        <v>11375978.53301315</v>
      </c>
    </row>
    <row r="38" spans="1:17" ht="38.25" x14ac:dyDescent="0.25">
      <c r="A38" s="15"/>
      <c r="B38" s="17">
        <v>5003422</v>
      </c>
      <c r="C38" s="17" t="s">
        <v>2206</v>
      </c>
      <c r="D38" s="66">
        <v>3000478</v>
      </c>
      <c r="E38" s="17" t="s">
        <v>2165</v>
      </c>
      <c r="F38" s="67">
        <v>65</v>
      </c>
      <c r="G38" s="17" t="s">
        <v>960</v>
      </c>
      <c r="H38" s="18">
        <v>0.93117399999999995</v>
      </c>
      <c r="I38" s="19">
        <v>2.9514170000000002</v>
      </c>
      <c r="J38" s="19">
        <f t="shared" si="0"/>
        <v>2.008652E-2</v>
      </c>
      <c r="K38" s="19">
        <v>0</v>
      </c>
      <c r="L38" s="19">
        <v>2.008652E-2</v>
      </c>
      <c r="M38" s="20">
        <f t="shared" si="1"/>
        <v>0</v>
      </c>
      <c r="N38" s="21">
        <f t="shared" si="2"/>
        <v>6.8057207775112762E-3</v>
      </c>
      <c r="O38" s="68">
        <v>0.22460061999999997</v>
      </c>
      <c r="P38" s="19">
        <v>2007</v>
      </c>
      <c r="Q38" s="21">
        <f t="shared" si="3"/>
        <v>8935.8613524753418</v>
      </c>
    </row>
    <row r="39" spans="1:17" ht="38.25" x14ac:dyDescent="0.25">
      <c r="A39" s="15"/>
      <c r="B39" s="17">
        <v>5003423</v>
      </c>
      <c r="C39" s="17" t="s">
        <v>2207</v>
      </c>
      <c r="D39" s="66">
        <v>3000478</v>
      </c>
      <c r="E39" s="17" t="s">
        <v>2165</v>
      </c>
      <c r="F39" s="67">
        <v>65</v>
      </c>
      <c r="G39" s="17" t="s">
        <v>960</v>
      </c>
      <c r="H39" s="18">
        <v>0.75357099999999999</v>
      </c>
      <c r="I39" s="19">
        <v>0.7785709999999999</v>
      </c>
      <c r="J39" s="19">
        <f t="shared" si="0"/>
        <v>3.8559039999999996E-2</v>
      </c>
      <c r="K39" s="19">
        <v>0</v>
      </c>
      <c r="L39" s="19">
        <v>3.8559039999999996E-2</v>
      </c>
      <c r="M39" s="20">
        <f t="shared" si="1"/>
        <v>0</v>
      </c>
      <c r="N39" s="21">
        <f t="shared" si="2"/>
        <v>4.9525399738752147E-2</v>
      </c>
      <c r="O39" s="68">
        <v>3.8977779999999997E-2</v>
      </c>
      <c r="P39" s="19">
        <v>1661</v>
      </c>
      <c r="Q39" s="21">
        <f t="shared" si="3"/>
        <v>42614.022655985027</v>
      </c>
    </row>
    <row r="40" spans="1:17" ht="51" x14ac:dyDescent="0.25">
      <c r="A40" s="15"/>
      <c r="B40" s="17">
        <v>5003424</v>
      </c>
      <c r="C40" s="17" t="s">
        <v>2208</v>
      </c>
      <c r="D40" s="66">
        <v>3000478</v>
      </c>
      <c r="E40" s="17" t="s">
        <v>2165</v>
      </c>
      <c r="F40" s="67">
        <v>492</v>
      </c>
      <c r="G40" s="17" t="s">
        <v>2222</v>
      </c>
      <c r="H40" s="18">
        <v>7.0598190000000001</v>
      </c>
      <c r="I40" s="19">
        <v>7.1533959999999999</v>
      </c>
      <c r="J40" s="19">
        <f t="shared" si="0"/>
        <v>0.43982263000000005</v>
      </c>
      <c r="K40" s="19">
        <v>0</v>
      </c>
      <c r="L40" s="19">
        <v>0.43982263000000005</v>
      </c>
      <c r="M40" s="20">
        <f t="shared" si="1"/>
        <v>0</v>
      </c>
      <c r="N40" s="21">
        <f t="shared" si="2"/>
        <v>6.1484451580759693E-2</v>
      </c>
      <c r="O40" s="68">
        <v>0.44947560999999997</v>
      </c>
      <c r="P40" s="19">
        <v>76060</v>
      </c>
      <c r="Q40" s="21">
        <f t="shared" si="3"/>
        <v>169219.41548730532</v>
      </c>
    </row>
    <row r="41" spans="1:17" ht="51" x14ac:dyDescent="0.25">
      <c r="A41" s="15"/>
      <c r="B41" s="17">
        <v>5003425</v>
      </c>
      <c r="C41" s="17" t="s">
        <v>2209</v>
      </c>
      <c r="D41" s="66">
        <v>3000478</v>
      </c>
      <c r="E41" s="17" t="s">
        <v>2165</v>
      </c>
      <c r="F41" s="67">
        <v>86</v>
      </c>
      <c r="G41" s="17" t="s">
        <v>504</v>
      </c>
      <c r="H41" s="18">
        <v>4.2727059999999994</v>
      </c>
      <c r="I41" s="19">
        <v>0.24734999999999999</v>
      </c>
      <c r="J41" s="19">
        <f t="shared" si="0"/>
        <v>0.14222049</v>
      </c>
      <c r="K41" s="19">
        <v>0</v>
      </c>
      <c r="L41" s="19">
        <v>0.14222049</v>
      </c>
      <c r="M41" s="20">
        <f t="shared" si="1"/>
        <v>0</v>
      </c>
      <c r="N41" s="21">
        <f t="shared" si="2"/>
        <v>0.57497671315949062</v>
      </c>
      <c r="O41" s="68">
        <v>-6.5000000000000002E-7</v>
      </c>
      <c r="P41" s="19">
        <v>2100</v>
      </c>
      <c r="Q41" s="21">
        <f t="shared" si="3"/>
        <v>-3230769230.7692308</v>
      </c>
    </row>
    <row r="42" spans="1:17" ht="25.5" x14ac:dyDescent="0.25">
      <c r="A42" s="15"/>
      <c r="B42" s="17">
        <v>5004390</v>
      </c>
      <c r="C42" s="17" t="s">
        <v>2210</v>
      </c>
      <c r="D42" s="66">
        <v>3000478</v>
      </c>
      <c r="E42" s="17" t="s">
        <v>2165</v>
      </c>
      <c r="F42" s="67">
        <v>65</v>
      </c>
      <c r="G42" s="17" t="s">
        <v>960</v>
      </c>
      <c r="H42" s="18">
        <v>2.5076700000000005</v>
      </c>
      <c r="I42" s="19">
        <v>4.7532660000000009</v>
      </c>
      <c r="J42" s="19">
        <f t="shared" si="0"/>
        <v>0.13070211000000001</v>
      </c>
      <c r="K42" s="19">
        <v>0</v>
      </c>
      <c r="L42" s="19">
        <v>0.13070211000000001</v>
      </c>
      <c r="M42" s="20">
        <f t="shared" si="1"/>
        <v>0</v>
      </c>
      <c r="N42" s="21">
        <f t="shared" si="2"/>
        <v>2.7497327100986981E-2</v>
      </c>
      <c r="O42" s="68">
        <v>0.38954105000000006</v>
      </c>
      <c r="P42" s="19">
        <v>20950</v>
      </c>
      <c r="Q42" s="21">
        <f t="shared" si="3"/>
        <v>53781.238203265093</v>
      </c>
    </row>
    <row r="43" spans="1:17" ht="38.25" x14ac:dyDescent="0.25">
      <c r="A43" s="15"/>
      <c r="B43" s="17">
        <v>5005708</v>
      </c>
      <c r="C43" s="17" t="s">
        <v>2211</v>
      </c>
      <c r="D43" s="66">
        <v>3000001</v>
      </c>
      <c r="E43" s="17" t="s">
        <v>281</v>
      </c>
      <c r="F43" s="67">
        <v>80</v>
      </c>
      <c r="G43" s="17" t="s">
        <v>316</v>
      </c>
      <c r="H43" s="18">
        <v>25.025978999999996</v>
      </c>
      <c r="I43" s="19">
        <v>9.0986789999999971</v>
      </c>
      <c r="J43" s="19">
        <f t="shared" si="0"/>
        <v>0.31560280000000002</v>
      </c>
      <c r="K43" s="19">
        <v>0</v>
      </c>
      <c r="L43" s="19">
        <v>0.31560280000000002</v>
      </c>
      <c r="M43" s="20">
        <f t="shared" si="1"/>
        <v>0</v>
      </c>
      <c r="N43" s="21">
        <f t="shared" si="2"/>
        <v>3.4686661657148267E-2</v>
      </c>
      <c r="O43" s="68">
        <v>0.35382499999999995</v>
      </c>
      <c r="P43" s="19">
        <v>0</v>
      </c>
      <c r="Q43" s="21">
        <f t="shared" si="3"/>
        <v>0</v>
      </c>
    </row>
    <row r="44" spans="1:17" ht="38.25" x14ac:dyDescent="0.25">
      <c r="A44" s="15"/>
      <c r="B44" s="17">
        <v>5005709</v>
      </c>
      <c r="C44" s="17" t="s">
        <v>2212</v>
      </c>
      <c r="D44" s="66">
        <v>3000001</v>
      </c>
      <c r="E44" s="17" t="s">
        <v>281</v>
      </c>
      <c r="F44" s="67">
        <v>486</v>
      </c>
      <c r="G44" s="17" t="s">
        <v>766</v>
      </c>
      <c r="H44" s="18">
        <v>0</v>
      </c>
      <c r="I44" s="19">
        <v>1.0169000000000001</v>
      </c>
      <c r="J44" s="19">
        <f t="shared" si="0"/>
        <v>7.1658100000000016E-2</v>
      </c>
      <c r="K44" s="19">
        <v>0</v>
      </c>
      <c r="L44" s="19">
        <v>7.1658100000000016E-2</v>
      </c>
      <c r="M44" s="20">
        <f t="shared" si="1"/>
        <v>0</v>
      </c>
      <c r="N44" s="21">
        <f t="shared" si="2"/>
        <v>7.0467204248205337E-2</v>
      </c>
      <c r="O44" s="68">
        <v>0.21337905000000001</v>
      </c>
      <c r="P44" s="19">
        <v>0</v>
      </c>
      <c r="Q44" s="21">
        <f t="shared" si="3"/>
        <v>0</v>
      </c>
    </row>
    <row r="45" spans="1:17" ht="25.5" x14ac:dyDescent="0.25">
      <c r="A45" s="15"/>
      <c r="B45" s="17">
        <v>5005710</v>
      </c>
      <c r="C45" s="17" t="s">
        <v>2213</v>
      </c>
      <c r="D45" s="66">
        <v>3000001</v>
      </c>
      <c r="E45" s="17" t="s">
        <v>281</v>
      </c>
      <c r="F45" s="67">
        <v>96</v>
      </c>
      <c r="G45" s="17" t="s">
        <v>812</v>
      </c>
      <c r="H45" s="18">
        <v>0.15071700000000002</v>
      </c>
      <c r="I45" s="19">
        <v>0.15084400000000001</v>
      </c>
      <c r="J45" s="19">
        <f t="shared" si="0"/>
        <v>3.5449920000000003E-2</v>
      </c>
      <c r="K45" s="19">
        <v>0</v>
      </c>
      <c r="L45" s="19">
        <v>3.5449920000000003E-2</v>
      </c>
      <c r="M45" s="20">
        <f t="shared" si="1"/>
        <v>0</v>
      </c>
      <c r="N45" s="21">
        <f t="shared" si="2"/>
        <v>0.2350104743973907</v>
      </c>
      <c r="O45" s="68">
        <v>3.5562619999999996E-2</v>
      </c>
      <c r="P45" s="19">
        <v>0</v>
      </c>
      <c r="Q45" s="21">
        <f t="shared" si="3"/>
        <v>0</v>
      </c>
    </row>
    <row r="46" spans="1:17" x14ac:dyDescent="0.25">
      <c r="A46" s="15"/>
      <c r="B46" s="17">
        <v>5005712</v>
      </c>
      <c r="C46" s="17" t="s">
        <v>2214</v>
      </c>
      <c r="D46" s="66">
        <v>3000001</v>
      </c>
      <c r="E46" s="17" t="s">
        <v>281</v>
      </c>
      <c r="F46" s="67">
        <v>60</v>
      </c>
      <c r="G46" s="17" t="s">
        <v>315</v>
      </c>
      <c r="H46" s="18">
        <v>0.66490100000000008</v>
      </c>
      <c r="I46" s="19">
        <v>0.66490100000000008</v>
      </c>
      <c r="J46" s="19">
        <f t="shared" si="0"/>
        <v>1.365574E-2</v>
      </c>
      <c r="K46" s="19">
        <v>0</v>
      </c>
      <c r="L46" s="19">
        <v>1.365574E-2</v>
      </c>
      <c r="M46" s="20">
        <f t="shared" si="1"/>
        <v>0</v>
      </c>
      <c r="N46" s="21">
        <f t="shared" si="2"/>
        <v>2.0538004905993522E-2</v>
      </c>
      <c r="O46" s="68">
        <v>1.1570790000000001E-2</v>
      </c>
      <c r="P46" s="19">
        <v>0</v>
      </c>
      <c r="Q46" s="21">
        <f t="shared" si="3"/>
        <v>0</v>
      </c>
    </row>
    <row r="47" spans="1:17" ht="25.5" x14ac:dyDescent="0.25">
      <c r="A47" s="15"/>
      <c r="B47" s="17">
        <v>5005713</v>
      </c>
      <c r="C47" s="17" t="s">
        <v>2215</v>
      </c>
      <c r="D47" s="66">
        <v>3000001</v>
      </c>
      <c r="E47" s="17" t="s">
        <v>281</v>
      </c>
      <c r="F47" s="67">
        <v>177</v>
      </c>
      <c r="G47" s="17" t="s">
        <v>869</v>
      </c>
      <c r="H47" s="18">
        <v>41.331698000000003</v>
      </c>
      <c r="I47" s="19">
        <v>63.435206000000008</v>
      </c>
      <c r="J47" s="19">
        <f t="shared" si="0"/>
        <v>3.49999978</v>
      </c>
      <c r="K47" s="19">
        <v>0</v>
      </c>
      <c r="L47" s="19">
        <v>3.49999978</v>
      </c>
      <c r="M47" s="20">
        <f t="shared" si="1"/>
        <v>0</v>
      </c>
      <c r="N47" s="21">
        <f t="shared" si="2"/>
        <v>5.517440551860113E-2</v>
      </c>
      <c r="O47" s="68">
        <v>3.4999998999999997</v>
      </c>
      <c r="P47" s="19">
        <v>0</v>
      </c>
      <c r="Q47" s="21">
        <f t="shared" si="3"/>
        <v>0</v>
      </c>
    </row>
    <row r="48" spans="1:17" ht="25.5" x14ac:dyDescent="0.25">
      <c r="A48" s="15"/>
      <c r="B48" s="17">
        <v>5005715</v>
      </c>
      <c r="C48" s="17" t="s">
        <v>2216</v>
      </c>
      <c r="D48" s="66">
        <v>3000001</v>
      </c>
      <c r="E48" s="17" t="s">
        <v>281</v>
      </c>
      <c r="F48" s="67">
        <v>1</v>
      </c>
      <c r="G48" s="17" t="s">
        <v>535</v>
      </c>
      <c r="H48" s="18">
        <v>12.687675</v>
      </c>
      <c r="I48" s="19">
        <v>13.267104999999997</v>
      </c>
      <c r="J48" s="19">
        <f t="shared" si="0"/>
        <v>0.37324505000000002</v>
      </c>
      <c r="K48" s="19">
        <v>0</v>
      </c>
      <c r="L48" s="19">
        <v>0.37324505000000002</v>
      </c>
      <c r="M48" s="20">
        <f t="shared" si="1"/>
        <v>0</v>
      </c>
      <c r="N48" s="21">
        <f t="shared" si="2"/>
        <v>2.813311947105266E-2</v>
      </c>
      <c r="O48" s="68">
        <v>0.84172121999999994</v>
      </c>
      <c r="P48" s="19">
        <v>12</v>
      </c>
      <c r="Q48" s="21">
        <f t="shared" si="3"/>
        <v>14.256501695418823</v>
      </c>
    </row>
    <row r="49" spans="1:17" ht="38.25" x14ac:dyDescent="0.25">
      <c r="A49" s="15"/>
      <c r="B49" s="17">
        <v>5005735</v>
      </c>
      <c r="C49" s="17" t="s">
        <v>2217</v>
      </c>
      <c r="D49" s="66">
        <v>3000753</v>
      </c>
      <c r="E49" s="17" t="s">
        <v>2172</v>
      </c>
      <c r="F49" s="67">
        <v>67</v>
      </c>
      <c r="G49" s="17" t="s">
        <v>1075</v>
      </c>
      <c r="H49" s="18">
        <v>76.873999999999995</v>
      </c>
      <c r="I49" s="19">
        <v>76.873999999999995</v>
      </c>
      <c r="J49" s="19">
        <f t="shared" si="0"/>
        <v>17.012779089999999</v>
      </c>
      <c r="K49" s="19">
        <v>0</v>
      </c>
      <c r="L49" s="19">
        <v>17.012779089999999</v>
      </c>
      <c r="M49" s="20">
        <f t="shared" si="1"/>
        <v>0</v>
      </c>
      <c r="N49" s="21">
        <f t="shared" si="2"/>
        <v>0.22130732224159014</v>
      </c>
      <c r="O49" s="68">
        <v>0</v>
      </c>
      <c r="P49" s="19">
        <v>0</v>
      </c>
      <c r="Q49" s="21">
        <f t="shared" si="3"/>
        <v>0</v>
      </c>
    </row>
    <row r="50" spans="1:17" ht="38.25" x14ac:dyDescent="0.25">
      <c r="A50" s="15"/>
      <c r="B50" s="17">
        <v>5005736</v>
      </c>
      <c r="C50" s="17" t="s">
        <v>2218</v>
      </c>
      <c r="D50" s="66">
        <v>3000753</v>
      </c>
      <c r="E50" s="17" t="s">
        <v>2172</v>
      </c>
      <c r="F50" s="67">
        <v>46</v>
      </c>
      <c r="G50" s="17" t="s">
        <v>768</v>
      </c>
      <c r="H50" s="18">
        <v>3.154388</v>
      </c>
      <c r="I50" s="19">
        <v>3.154388</v>
      </c>
      <c r="J50" s="19">
        <f t="shared" si="0"/>
        <v>2.0500000000000001E-2</v>
      </c>
      <c r="K50" s="19">
        <v>0</v>
      </c>
      <c r="L50" s="19">
        <v>2.0500000000000001E-2</v>
      </c>
      <c r="M50" s="20">
        <f t="shared" si="1"/>
        <v>0</v>
      </c>
      <c r="N50" s="21">
        <f t="shared" si="2"/>
        <v>6.4988834601196815E-3</v>
      </c>
      <c r="O50" s="68">
        <v>1.2749999999999999E-2</v>
      </c>
      <c r="P50" s="19">
        <v>0</v>
      </c>
      <c r="Q50" s="21">
        <f t="shared" si="3"/>
        <v>0</v>
      </c>
    </row>
    <row r="51" spans="1:17" ht="25.5" x14ac:dyDescent="0.25">
      <c r="A51" s="15"/>
      <c r="B51" s="17">
        <v>5005827</v>
      </c>
      <c r="C51" s="17" t="s">
        <v>1068</v>
      </c>
      <c r="D51" s="66">
        <v>3000131</v>
      </c>
      <c r="E51" s="17" t="s">
        <v>2158</v>
      </c>
      <c r="F51" s="67">
        <v>67</v>
      </c>
      <c r="G51" s="17" t="s">
        <v>1075</v>
      </c>
      <c r="H51" s="18">
        <v>0</v>
      </c>
      <c r="I51" s="19">
        <v>149.15723000000003</v>
      </c>
      <c r="J51" s="19">
        <f t="shared" si="0"/>
        <v>0</v>
      </c>
      <c r="K51" s="19">
        <v>0</v>
      </c>
      <c r="L51" s="19">
        <v>0</v>
      </c>
      <c r="M51" s="20">
        <f t="shared" si="1"/>
        <v>0</v>
      </c>
      <c r="N51" s="21">
        <f t="shared" si="2"/>
        <v>0</v>
      </c>
      <c r="O51" s="68">
        <v>0.63235957999999992</v>
      </c>
      <c r="P51" s="19">
        <v>1.0000000000000005E-3</v>
      </c>
      <c r="Q51" s="21">
        <f t="shared" si="3"/>
        <v>1.5813787465669463E-3</v>
      </c>
    </row>
    <row r="52" spans="1:17" ht="25.5" x14ac:dyDescent="0.25">
      <c r="A52" s="15"/>
      <c r="B52" s="17">
        <v>5005827</v>
      </c>
      <c r="C52" s="17" t="s">
        <v>1068</v>
      </c>
      <c r="D52" s="66">
        <v>3000132</v>
      </c>
      <c r="E52" s="17" t="s">
        <v>2159</v>
      </c>
      <c r="F52" s="67">
        <v>67</v>
      </c>
      <c r="G52" s="17" t="s">
        <v>1075</v>
      </c>
      <c r="H52" s="18">
        <v>0</v>
      </c>
      <c r="I52" s="19">
        <v>0.72714599999999996</v>
      </c>
      <c r="J52" s="19">
        <f t="shared" si="0"/>
        <v>0</v>
      </c>
      <c r="K52" s="19">
        <v>0</v>
      </c>
      <c r="L52" s="19">
        <v>0</v>
      </c>
      <c r="M52" s="20">
        <f t="shared" si="1"/>
        <v>0</v>
      </c>
      <c r="N52" s="21">
        <f t="shared" si="2"/>
        <v>0</v>
      </c>
      <c r="O52" s="68">
        <v>0.36055459000000001</v>
      </c>
      <c r="P52" s="19">
        <v>5.0010000000000003</v>
      </c>
      <c r="Q52" s="21">
        <f t="shared" si="3"/>
        <v>13.870299085639154</v>
      </c>
    </row>
    <row r="53" spans="1:17" ht="25.5" x14ac:dyDescent="0.25">
      <c r="A53" s="15"/>
      <c r="B53" s="17">
        <v>5005827</v>
      </c>
      <c r="C53" s="17" t="s">
        <v>1068</v>
      </c>
      <c r="D53" s="66">
        <v>3000133</v>
      </c>
      <c r="E53" s="17" t="s">
        <v>2160</v>
      </c>
      <c r="F53" s="67">
        <v>67</v>
      </c>
      <c r="G53" s="17" t="s">
        <v>1075</v>
      </c>
      <c r="H53" s="18">
        <v>0</v>
      </c>
      <c r="I53" s="19">
        <v>0.58330799999999994</v>
      </c>
      <c r="J53" s="19">
        <f t="shared" si="0"/>
        <v>0</v>
      </c>
      <c r="K53" s="19">
        <v>0</v>
      </c>
      <c r="L53" s="19">
        <v>0</v>
      </c>
      <c r="M53" s="20">
        <f t="shared" si="1"/>
        <v>0</v>
      </c>
      <c r="N53" s="21">
        <f t="shared" si="2"/>
        <v>0</v>
      </c>
      <c r="O53" s="68">
        <v>0</v>
      </c>
      <c r="P53" s="19">
        <v>23</v>
      </c>
      <c r="Q53" s="21">
        <f t="shared" si="3"/>
        <v>0</v>
      </c>
    </row>
    <row r="54" spans="1:17" x14ac:dyDescent="0.25">
      <c r="A54" s="15"/>
      <c r="B54" s="17">
        <v>9000000</v>
      </c>
      <c r="C54" s="17" t="s">
        <v>309</v>
      </c>
      <c r="D54" s="66">
        <v>9000000</v>
      </c>
      <c r="E54" s="17" t="s">
        <v>310</v>
      </c>
      <c r="F54" s="67"/>
      <c r="G54" s="17" t="s">
        <v>317</v>
      </c>
      <c r="H54" s="18">
        <v>68.82428699999997</v>
      </c>
      <c r="I54" s="19">
        <v>73.405659999999955</v>
      </c>
      <c r="J54" s="19">
        <f t="shared" si="0"/>
        <v>2.0572024700000004</v>
      </c>
      <c r="K54" s="19">
        <v>0</v>
      </c>
      <c r="L54" s="19">
        <v>2.0572024700000004</v>
      </c>
      <c r="M54" s="20">
        <f t="shared" si="1"/>
        <v>0</v>
      </c>
      <c r="N54" s="21">
        <f t="shared" si="2"/>
        <v>2.8025120542475902E-2</v>
      </c>
      <c r="O54" s="68">
        <v>4.522860689999999</v>
      </c>
      <c r="P54" s="19"/>
      <c r="Q54" s="21">
        <f t="shared" si="3"/>
        <v>0</v>
      </c>
    </row>
    <row r="55" spans="1:17" ht="15.75" thickBot="1" x14ac:dyDescent="0.3">
      <c r="A55" s="39" t="s">
        <v>299</v>
      </c>
      <c r="B55" s="41"/>
      <c r="C55" s="41"/>
      <c r="D55" s="63"/>
      <c r="E55" s="41"/>
      <c r="F55" s="64"/>
      <c r="G55" s="41"/>
      <c r="H55" s="42">
        <f ca="1">OFFSET(H55,-MATCH("PROYECTOS",$A$8:$A$55,0)-1,0)-(OFFSET(H55,-MATCH("PROYECTOS",$A$8:$A$55,0),0))</f>
        <v>8826.3151649999982</v>
      </c>
      <c r="I55" s="42">
        <f t="shared" ref="I55:L55" ca="1" si="4">OFFSET(I55,-MATCH("PROYECTOS",$A$8:$A$55,0)-1,0)-(OFFSET(I55,-MATCH("PROYECTOS",$A$8:$A$55,0),0))</f>
        <v>9096.1086889999988</v>
      </c>
      <c r="J55" s="42">
        <f t="shared" ca="1" si="4"/>
        <v>205.26476820999997</v>
      </c>
      <c r="K55" s="42">
        <f t="shared" ca="1" si="4"/>
        <v>0</v>
      </c>
      <c r="L55" s="42">
        <f t="shared" ca="1" si="4"/>
        <v>205.26476820999997</v>
      </c>
      <c r="M55" s="44">
        <f t="shared" ca="1" si="1"/>
        <v>0</v>
      </c>
      <c r="N55" s="45">
        <f t="shared" ca="1" si="2"/>
        <v>2.2566217624271398E-2</v>
      </c>
      <c r="O55" s="65"/>
      <c r="P55" s="43"/>
      <c r="Q55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139</v>
      </c>
      <c r="B1" s="48" t="s">
        <v>97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2225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254.99418499999999</v>
      </c>
      <c r="E6" s="12">
        <v>254.99418499999999</v>
      </c>
      <c r="F6" s="12">
        <v>13.60340592</v>
      </c>
      <c r="G6" s="12">
        <v>0</v>
      </c>
      <c r="H6" s="12">
        <v>13.60340592</v>
      </c>
      <c r="I6" s="13">
        <v>0</v>
      </c>
      <c r="J6" s="14">
        <v>5.3347906423826884E-2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254.99418500000002</v>
      </c>
      <c r="E7" s="36">
        <f ca="1">SUM(E8:OFFSET(E6,MATCH("GOBIERNOS REGIONALES",$A$8:$A$50,0),0))</f>
        <v>254.99418500000002</v>
      </c>
      <c r="F7" s="36">
        <f ca="1">SUM(F8:OFFSET(F6,MATCH("GOBIERNOS REGIONALES",$A$8:$A$50,0),0))</f>
        <v>13.60340592</v>
      </c>
      <c r="G7" s="36">
        <f ca="1">SUM(G8:OFFSET(G6,MATCH("GOBIERNOS REGIONALES",$A$8:$A$50,0),0))</f>
        <v>0</v>
      </c>
      <c r="H7" s="36">
        <f ca="1">SUM(H8:OFFSET(H6,MATCH("GOBIERNOS REGIONALES",$A$8:$A$50,0),0))</f>
        <v>13.60340592</v>
      </c>
      <c r="I7" s="37">
        <f ca="1">IFERROR(G7/E7,0)</f>
        <v>0</v>
      </c>
      <c r="J7" s="38">
        <f ca="1">IFERROR(SUM(G7,H7)/E7,0)</f>
        <v>5.3347906423826877E-2</v>
      </c>
      <c r="K7" s="4"/>
    </row>
    <row r="8" spans="1:11" x14ac:dyDescent="0.25">
      <c r="A8" s="15"/>
      <c r="B8" s="16">
        <v>7</v>
      </c>
      <c r="C8" s="17" t="s">
        <v>109</v>
      </c>
      <c r="D8" s="18">
        <v>253.80922500000003</v>
      </c>
      <c r="E8" s="19">
        <v>253.80922500000003</v>
      </c>
      <c r="F8" s="19">
        <f t="shared" ref="F8:F11" si="0">SUM(G8,H8)</f>
        <v>13.549626120000001</v>
      </c>
      <c r="G8" s="19">
        <v>0</v>
      </c>
      <c r="H8" s="19">
        <v>13.549626120000001</v>
      </c>
      <c r="I8" s="20">
        <f t="shared" ref="I8:I11" si="1">IFERROR(G8/E8,0)</f>
        <v>0</v>
      </c>
      <c r="J8" s="21">
        <f t="shared" ref="J8:J11" si="2">IFERROR(SUM(G8,H8)/E8,0)</f>
        <v>5.338508133421864E-2</v>
      </c>
      <c r="K8" s="4"/>
    </row>
    <row r="9" spans="1:11" x14ac:dyDescent="0.25">
      <c r="A9" s="15"/>
      <c r="B9" s="16">
        <v>71</v>
      </c>
      <c r="C9" s="17" t="s">
        <v>140</v>
      </c>
      <c r="D9" s="18">
        <v>1.18496</v>
      </c>
      <c r="E9" s="19">
        <v>1.18496</v>
      </c>
      <c r="F9" s="19">
        <f t="shared" si="0"/>
        <v>5.3779799999999996E-2</v>
      </c>
      <c r="G9" s="19">
        <v>0</v>
      </c>
      <c r="H9" s="19">
        <v>5.3779799999999996E-2</v>
      </c>
      <c r="I9" s="20">
        <f t="shared" si="1"/>
        <v>0</v>
      </c>
      <c r="J9" s="21">
        <f t="shared" si="2"/>
        <v>4.5385329462597893E-2</v>
      </c>
      <c r="K9" s="4"/>
    </row>
    <row r="10" spans="1:11" ht="15.75" thickBot="1" x14ac:dyDescent="0.3">
      <c r="A10" s="39" t="s">
        <v>211</v>
      </c>
      <c r="B10" s="56"/>
      <c r="C10" s="41"/>
      <c r="D10" s="42">
        <f ca="1">SUM(D11:OFFSET(D9,(MATCH("GOBIERNOS LOCALES",$A$8:$A$50,0)-MATCH("GOBIERNOS REGIONALES",$A$8:$A$50,0)),0))</f>
        <v>0</v>
      </c>
      <c r="E10" s="43">
        <f ca="1">SUM(E11:OFFSET(E9,(MATCH("GOBIERNOS LOCALES",$A$8:$A$50,0)-MATCH("GOBIERNOS REGIONALES",$A$8:$A$50,0)),0))</f>
        <v>0</v>
      </c>
      <c r="F10" s="43">
        <f ca="1">SUM(F11:OFFSET(F9,(MATCH("GOBIERNOS LOCALES",$A$8:$A$50,0)-MATCH("GOBIERNOS REGIONALES",$A$8:$A$50,0)),0))</f>
        <v>0</v>
      </c>
      <c r="G10" s="43">
        <f ca="1">SUM(G11:OFFSET(G9,(MATCH("GOBIERNOS LOCALES",$A$8:$A$50,0)-MATCH("GOBIERNOS REGIONALES",$A$8:$A$50,0)),0))</f>
        <v>0</v>
      </c>
      <c r="H10" s="43">
        <f ca="1">SUM(H11:OFFSET(H9,(MATCH("GOBIERNOS LOCALES",$A$8:$A$50,0)-MATCH("GOBIERNOS REGIONALES",$A$8:$A$50,0)),0))</f>
        <v>0</v>
      </c>
      <c r="I10" s="44">
        <f ca="1">IFERROR(G10/E10,0)</f>
        <v>0</v>
      </c>
      <c r="J10" s="45">
        <f ca="1">IFERROR(SUM(G10,H10)/E10,0)</f>
        <v>0</v>
      </c>
      <c r="K10" s="4"/>
    </row>
    <row r="11" spans="1:11" x14ac:dyDescent="0.25">
      <c r="A11" t="s">
        <v>238</v>
      </c>
      <c r="D11" s="5"/>
      <c r="E11" s="5"/>
      <c r="F11" s="5">
        <f t="shared" si="0"/>
        <v>0</v>
      </c>
      <c r="G11" s="5"/>
      <c r="H11" s="5"/>
      <c r="I11" s="4">
        <f t="shared" si="1"/>
        <v>0</v>
      </c>
      <c r="J11" s="4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139</v>
      </c>
      <c r="B1" s="49" t="s">
        <v>97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2226</v>
      </c>
      <c r="L2" s="70" t="s">
        <v>2242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254.99418499999999</v>
      </c>
      <c r="E6" s="12">
        <f ca="1">SUM(E7:OFFSET(E7,50,0))</f>
        <v>254.99418499999999</v>
      </c>
      <c r="F6" s="12">
        <f ca="1">SUM(F7:OFFSET(F7,50,0))</f>
        <v>13.60340592</v>
      </c>
      <c r="G6" s="12">
        <f ca="1">SUM(G7:OFFSET(G7,50,0))</f>
        <v>0</v>
      </c>
      <c r="H6" s="12">
        <f ca="1">SUM(H7:OFFSET(H7,50,0))</f>
        <v>13.60340592</v>
      </c>
      <c r="I6" s="13">
        <f ca="1">IFERROR(G6/E6,0)</f>
        <v>0</v>
      </c>
      <c r="J6" s="14">
        <f ca="1">IFERROR(SUM(G6,H6)/E6,0)</f>
        <v>5.3347906423826884E-2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0.25524799999999997</v>
      </c>
      <c r="E7" s="19">
        <v>0.25524799999999997</v>
      </c>
      <c r="F7" s="19">
        <f t="shared" ref="F7:F19" si="0">SUM(G7,H7)</f>
        <v>0</v>
      </c>
      <c r="G7" s="19">
        <v>0</v>
      </c>
      <c r="H7" s="19">
        <v>0</v>
      </c>
      <c r="I7" s="20">
        <f t="shared" ref="I7:I19" si="1">IFERROR(G7/E7,0)</f>
        <v>0</v>
      </c>
      <c r="J7" s="21">
        <f t="shared" ref="J7:J19" si="2">IFERROR(SUM(G7,H7)/E7,0)</f>
        <v>0</v>
      </c>
      <c r="K7" s="4"/>
      <c r="L7" t="s">
        <v>269</v>
      </c>
      <c r="M7" s="5">
        <v>13.552994720000001</v>
      </c>
      <c r="N7" s="69">
        <v>5.6295972462523373E-2</v>
      </c>
    </row>
    <row r="8" spans="1:14" x14ac:dyDescent="0.25">
      <c r="A8" s="15"/>
      <c r="B8" s="53">
        <v>3</v>
      </c>
      <c r="C8" s="17" t="s">
        <v>257</v>
      </c>
      <c r="D8" s="18">
        <v>0.55899999999999994</v>
      </c>
      <c r="E8" s="19">
        <v>0.55899999999999994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266</v>
      </c>
      <c r="M8" s="5">
        <v>2.68212E-2</v>
      </c>
      <c r="N8" s="69">
        <v>2.0784152056934558E-2</v>
      </c>
    </row>
    <row r="9" spans="1:14" x14ac:dyDescent="0.25">
      <c r="A9" s="15"/>
      <c r="B9" s="53">
        <v>4</v>
      </c>
      <c r="C9" s="17" t="s">
        <v>258</v>
      </c>
      <c r="D9" s="18">
        <v>3.4168029999999998</v>
      </c>
      <c r="E9" s="19">
        <v>3.4168029999999998</v>
      </c>
      <c r="F9" s="19">
        <f t="shared" si="0"/>
        <v>2.359E-2</v>
      </c>
      <c r="G9" s="19">
        <v>0</v>
      </c>
      <c r="H9" s="19">
        <v>2.359E-2</v>
      </c>
      <c r="I9" s="20">
        <f t="shared" si="1"/>
        <v>0</v>
      </c>
      <c r="J9" s="21">
        <f t="shared" si="2"/>
        <v>6.9041147528844946E-3</v>
      </c>
      <c r="K9" s="4"/>
      <c r="L9" t="s">
        <v>258</v>
      </c>
      <c r="M9" s="5">
        <v>2.359E-2</v>
      </c>
      <c r="N9" s="69">
        <v>6.9041147528844946E-3</v>
      </c>
    </row>
    <row r="10" spans="1:14" x14ac:dyDescent="0.25">
      <c r="A10" s="15"/>
      <c r="B10" s="53">
        <v>8</v>
      </c>
      <c r="C10" s="17" t="s">
        <v>262</v>
      </c>
      <c r="D10" s="18">
        <v>3.1443100000000004</v>
      </c>
      <c r="E10" s="19">
        <v>3.1443100000000004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255</v>
      </c>
      <c r="M10" s="5">
        <v>0</v>
      </c>
      <c r="N10" s="69">
        <v>0</v>
      </c>
    </row>
    <row r="11" spans="1:14" x14ac:dyDescent="0.25">
      <c r="A11" s="15"/>
      <c r="B11" s="53">
        <v>12</v>
      </c>
      <c r="C11" s="17" t="s">
        <v>266</v>
      </c>
      <c r="D11" s="18">
        <v>1.2904640000000001</v>
      </c>
      <c r="E11" s="19">
        <v>1.2904640000000001</v>
      </c>
      <c r="F11" s="19">
        <f t="shared" si="0"/>
        <v>2.68212E-2</v>
      </c>
      <c r="G11" s="19">
        <v>0</v>
      </c>
      <c r="H11" s="19">
        <v>2.68212E-2</v>
      </c>
      <c r="I11" s="20">
        <f t="shared" si="1"/>
        <v>0</v>
      </c>
      <c r="J11" s="21">
        <f t="shared" si="2"/>
        <v>2.0784152056934558E-2</v>
      </c>
      <c r="K11" s="4"/>
      <c r="L11" t="s">
        <v>257</v>
      </c>
      <c r="M11" s="5">
        <v>0</v>
      </c>
      <c r="N11" s="69">
        <v>0</v>
      </c>
    </row>
    <row r="12" spans="1:14" x14ac:dyDescent="0.25">
      <c r="A12" s="15"/>
      <c r="B12" s="53">
        <v>13</v>
      </c>
      <c r="C12" s="17" t="s">
        <v>267</v>
      </c>
      <c r="D12" s="18">
        <v>1.745414</v>
      </c>
      <c r="E12" s="19">
        <v>1.745414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262</v>
      </c>
      <c r="M12" s="5">
        <v>0</v>
      </c>
      <c r="N12" s="69">
        <v>0</v>
      </c>
    </row>
    <row r="13" spans="1:14" x14ac:dyDescent="0.25">
      <c r="A13" s="15"/>
      <c r="B13" s="53">
        <v>14</v>
      </c>
      <c r="C13" s="17" t="s">
        <v>268</v>
      </c>
      <c r="D13" s="18">
        <v>1.4056409999999999</v>
      </c>
      <c r="E13" s="19">
        <v>1.4056409999999999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267</v>
      </c>
      <c r="M13" s="5">
        <v>0</v>
      </c>
      <c r="N13" s="69">
        <v>0</v>
      </c>
    </row>
    <row r="14" spans="1:14" x14ac:dyDescent="0.25">
      <c r="A14" s="15"/>
      <c r="B14" s="53">
        <v>15</v>
      </c>
      <c r="C14" s="17" t="s">
        <v>269</v>
      </c>
      <c r="D14" s="18">
        <v>240.74537000000001</v>
      </c>
      <c r="E14" s="19">
        <v>240.74537000000001</v>
      </c>
      <c r="F14" s="19">
        <f t="shared" si="0"/>
        <v>13.552994720000001</v>
      </c>
      <c r="G14" s="19">
        <v>0</v>
      </c>
      <c r="H14" s="19">
        <v>13.552994720000001</v>
      </c>
      <c r="I14" s="20">
        <f t="shared" si="1"/>
        <v>0</v>
      </c>
      <c r="J14" s="21">
        <f t="shared" si="2"/>
        <v>5.6295972462523373E-2</v>
      </c>
      <c r="K14" s="4"/>
      <c r="L14" t="s">
        <v>268</v>
      </c>
      <c r="M14" s="5">
        <v>0</v>
      </c>
      <c r="N14" s="69">
        <v>0</v>
      </c>
    </row>
    <row r="15" spans="1:14" x14ac:dyDescent="0.25">
      <c r="A15" s="15"/>
      <c r="B15" s="53">
        <v>17</v>
      </c>
      <c r="C15" s="17" t="s">
        <v>271</v>
      </c>
      <c r="D15" s="18">
        <v>0.255</v>
      </c>
      <c r="E15" s="19">
        <v>0.255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271</v>
      </c>
      <c r="M15" s="5">
        <v>0</v>
      </c>
      <c r="N15" s="69">
        <v>0</v>
      </c>
    </row>
    <row r="16" spans="1:14" x14ac:dyDescent="0.25">
      <c r="A16" s="15"/>
      <c r="B16" s="53">
        <v>18</v>
      </c>
      <c r="C16" s="17" t="s">
        <v>272</v>
      </c>
      <c r="D16" s="18">
        <v>0.494894</v>
      </c>
      <c r="E16" s="19">
        <v>0.494894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272</v>
      </c>
      <c r="M16" s="5">
        <v>0</v>
      </c>
      <c r="N16" s="69">
        <v>0</v>
      </c>
    </row>
    <row r="17" spans="1:14" x14ac:dyDescent="0.25">
      <c r="A17" s="15"/>
      <c r="B17" s="53">
        <v>20</v>
      </c>
      <c r="C17" s="17" t="s">
        <v>274</v>
      </c>
      <c r="D17" s="18">
        <v>0.67205599999999999</v>
      </c>
      <c r="E17" s="19">
        <v>0.67205599999999999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274</v>
      </c>
      <c r="M17" s="5">
        <v>0</v>
      </c>
      <c r="N17" s="69">
        <v>0</v>
      </c>
    </row>
    <row r="18" spans="1:14" x14ac:dyDescent="0.25">
      <c r="A18" s="15"/>
      <c r="B18" s="53">
        <v>23</v>
      </c>
      <c r="C18" s="17" t="s">
        <v>277</v>
      </c>
      <c r="D18" s="18">
        <v>0.81069899999999995</v>
      </c>
      <c r="E18" s="19">
        <v>0.81069899999999995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277</v>
      </c>
      <c r="M18" s="5">
        <v>0</v>
      </c>
      <c r="N18" s="69">
        <v>0</v>
      </c>
    </row>
    <row r="19" spans="1:14" ht="15.75" thickBot="1" x14ac:dyDescent="0.3">
      <c r="A19" s="22"/>
      <c r="B19" s="54">
        <v>24</v>
      </c>
      <c r="C19" s="24" t="s">
        <v>278</v>
      </c>
      <c r="D19" s="25">
        <v>0.19928599999999999</v>
      </c>
      <c r="E19" s="26">
        <v>0.19928599999999999</v>
      </c>
      <c r="F19" s="26">
        <f t="shared" si="0"/>
        <v>0</v>
      </c>
      <c r="G19" s="26">
        <v>0</v>
      </c>
      <c r="H19" s="26">
        <v>0</v>
      </c>
      <c r="I19" s="27">
        <f t="shared" si="1"/>
        <v>0</v>
      </c>
      <c r="J19" s="28">
        <f t="shared" si="2"/>
        <v>0</v>
      </c>
      <c r="K19" s="4"/>
      <c r="L19" t="s">
        <v>278</v>
      </c>
      <c r="M19" s="5">
        <v>0</v>
      </c>
      <c r="N19" s="69">
        <v>0</v>
      </c>
    </row>
    <row r="20" spans="1:14" x14ac:dyDescent="0.25">
      <c r="M20" s="5"/>
      <c r="N20" s="69"/>
    </row>
    <row r="21" spans="1:14" x14ac:dyDescent="0.25">
      <c r="M21" s="5"/>
      <c r="N21" s="69"/>
    </row>
    <row r="22" spans="1:14" x14ac:dyDescent="0.25">
      <c r="M22" s="5"/>
      <c r="N22" s="69"/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8" width="0" hidden="1" customWidth="1"/>
  </cols>
  <sheetData>
    <row r="1" spans="1:11" ht="15.75" x14ac:dyDescent="0.25">
      <c r="A1" s="48">
        <v>139</v>
      </c>
      <c r="B1" s="47" t="s">
        <v>97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2227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254.99418499999999</v>
      </c>
      <c r="E6" s="12">
        <v>254.99418499999999</v>
      </c>
      <c r="F6" s="12">
        <v>13.60340592</v>
      </c>
      <c r="G6" s="12">
        <v>0</v>
      </c>
      <c r="H6" s="12">
        <v>13.60340592</v>
      </c>
      <c r="I6" s="13">
        <v>0</v>
      </c>
      <c r="J6" s="14">
        <v>5.3347906423826884E-2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254.99418500000002</v>
      </c>
      <c r="E7" s="36">
        <f ca="1">SUM(E8:OFFSET(E6,MATCH("PROYECTOS",$A$8:$A$50,0),0))</f>
        <v>254.99418500000002</v>
      </c>
      <c r="F7" s="36">
        <f ca="1">SUM(F8:OFFSET(F6,MATCH("PROYECTOS",$A$8:$A$50,0),0))</f>
        <v>13.603405920000002</v>
      </c>
      <c r="G7" s="36">
        <f ca="1">SUM(G8:OFFSET(G6,MATCH("PROYECTOS",$A$8:$A$50,0),0))</f>
        <v>0</v>
      </c>
      <c r="H7" s="36">
        <f ca="1">SUM(H8:OFFSET(H6,MATCH("PROYECTOS",$A$8:$A$50,0),0))</f>
        <v>13.603405920000002</v>
      </c>
      <c r="I7" s="37">
        <f ca="1">IFERROR(G7/E7,0)</f>
        <v>0</v>
      </c>
      <c r="J7" s="38">
        <f ca="1">IFERROR(SUM(G7,H7)/E7,0)</f>
        <v>5.3347906423826884E-2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5.123043</v>
      </c>
      <c r="E8" s="19">
        <v>5.123043</v>
      </c>
      <c r="F8" s="19">
        <f t="shared" ref="F8:F11" si="0">SUM(G8,H8)</f>
        <v>0</v>
      </c>
      <c r="G8" s="19">
        <v>0</v>
      </c>
      <c r="H8" s="19">
        <v>0</v>
      </c>
      <c r="I8" s="20">
        <f t="shared" ref="I8:I12" si="1">IFERROR(G8/E8,0)</f>
        <v>0</v>
      </c>
      <c r="J8" s="21">
        <f t="shared" ref="J8:J12" si="2">IFERROR(SUM(G8,H8)/E8,0)</f>
        <v>0</v>
      </c>
      <c r="K8" s="4"/>
    </row>
    <row r="9" spans="1:11" ht="25.5" x14ac:dyDescent="0.25">
      <c r="A9" s="15"/>
      <c r="B9" s="17">
        <v>3000763</v>
      </c>
      <c r="C9" s="17" t="s">
        <v>2229</v>
      </c>
      <c r="D9" s="18">
        <v>0.02</v>
      </c>
      <c r="E9" s="19">
        <v>0.02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7">
        <v>3000764</v>
      </c>
      <c r="C10" s="17" t="s">
        <v>2230</v>
      </c>
      <c r="D10" s="18">
        <v>246.03298600000002</v>
      </c>
      <c r="E10" s="19">
        <v>246.03298600000002</v>
      </c>
      <c r="F10" s="19">
        <f t="shared" si="0"/>
        <v>13.463406200000001</v>
      </c>
      <c r="G10" s="19">
        <v>0</v>
      </c>
      <c r="H10" s="19">
        <v>13.463406200000001</v>
      </c>
      <c r="I10" s="20">
        <f t="shared" si="1"/>
        <v>0</v>
      </c>
      <c r="J10" s="21">
        <f t="shared" si="2"/>
        <v>5.4721955860016269E-2</v>
      </c>
      <c r="K10" s="4"/>
    </row>
    <row r="11" spans="1:11" ht="38.25" x14ac:dyDescent="0.25">
      <c r="A11" s="15"/>
      <c r="B11" s="17">
        <v>3000765</v>
      </c>
      <c r="C11" s="17" t="s">
        <v>2231</v>
      </c>
      <c r="D11" s="18">
        <v>3.8181560000000001</v>
      </c>
      <c r="E11" s="19">
        <v>3.8181559999999992</v>
      </c>
      <c r="F11" s="19">
        <f t="shared" si="0"/>
        <v>0.13999972000000002</v>
      </c>
      <c r="G11" s="19">
        <v>0</v>
      </c>
      <c r="H11" s="19">
        <v>0.13999972000000002</v>
      </c>
      <c r="I11" s="20">
        <f t="shared" si="1"/>
        <v>0</v>
      </c>
      <c r="J11" s="21">
        <f t="shared" si="2"/>
        <v>3.666684127102194E-2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0</v>
      </c>
      <c r="E12" s="43">
        <f t="shared" ref="E12:H12" ca="1" si="3">OFFSET(E12,-MATCH("PROYECTOS",$A$8:$A$50,0)-1,0)-(OFFSET(E12,-MATCH("PROYECTOS",$A$8:$A$50,0),0))</f>
        <v>0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2243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0</v>
      </c>
    </row>
    <row r="19" spans="1:4" ht="25.5" x14ac:dyDescent="0.25">
      <c r="A19" s="15"/>
      <c r="B19" s="17">
        <v>3000763</v>
      </c>
      <c r="C19" s="17" t="s">
        <v>2229</v>
      </c>
      <c r="D19" s="21">
        <v>0</v>
      </c>
    </row>
    <row r="20" spans="1:4" ht="25.5" x14ac:dyDescent="0.25">
      <c r="A20" s="15"/>
      <c r="B20" s="17">
        <v>3000764</v>
      </c>
      <c r="C20" s="17" t="s">
        <v>2230</v>
      </c>
      <c r="D20" s="21">
        <v>5.4721955860016269E-2</v>
      </c>
    </row>
    <row r="21" spans="1:4" ht="39" thickBot="1" x14ac:dyDescent="0.3">
      <c r="A21" s="22"/>
      <c r="B21" s="24">
        <v>3000765</v>
      </c>
      <c r="C21" s="24" t="s">
        <v>2231</v>
      </c>
      <c r="D21" s="28">
        <v>3.666684127102194E-2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139</v>
      </c>
      <c r="B1" s="47" t="s">
        <v>97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2228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254.99418499999999</v>
      </c>
      <c r="I6" s="12">
        <v>254.99418499999999</v>
      </c>
      <c r="J6" s="12">
        <v>13.60340592</v>
      </c>
      <c r="K6" s="12">
        <v>0</v>
      </c>
      <c r="L6" s="12">
        <v>13.60340592</v>
      </c>
      <c r="M6" s="13">
        <v>0</v>
      </c>
      <c r="N6" s="14">
        <v>5.3347906423826884E-2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254.99418499999999</v>
      </c>
      <c r="I7" s="36">
        <f ca="1">SUM(I8:OFFSET(I6,MATCH("PROYECTOS",$A$8:$A$50,0),0))</f>
        <v>254.99418499999999</v>
      </c>
      <c r="J7" s="36">
        <f ca="1">SUM(J8:OFFSET(J6,MATCH("PROYECTOS",$A$8:$A$50,0),0))</f>
        <v>13.603405920000004</v>
      </c>
      <c r="K7" s="36">
        <f ca="1">SUM(K8:OFFSET(K6,MATCH("PROYECTOS",$A$8:$A$50,0),0))</f>
        <v>0</v>
      </c>
      <c r="L7" s="36">
        <f ca="1">SUM(L8:OFFSET(L6,MATCH("PROYECTOS",$A$8:$A$50,0),0))</f>
        <v>13.603405920000004</v>
      </c>
      <c r="M7" s="37">
        <f ca="1">IFERROR(K7/I7,0)</f>
        <v>0</v>
      </c>
      <c r="N7" s="38">
        <f ca="1">IFERROR(SUM(K7,L7)/I7,0)</f>
        <v>5.3347906423826898E-2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4.9087829999999997</v>
      </c>
      <c r="I8" s="19">
        <v>4.9087829999999997</v>
      </c>
      <c r="J8" s="19">
        <f t="shared" ref="J8:J18" si="0">SUM(K8,L8)</f>
        <v>0</v>
      </c>
      <c r="K8" s="19">
        <v>0</v>
      </c>
      <c r="L8" s="19">
        <v>0</v>
      </c>
      <c r="M8" s="20">
        <f t="shared" ref="M8:M19" si="1">IFERROR(K8/I8,0)</f>
        <v>0</v>
      </c>
      <c r="N8" s="21">
        <f t="shared" ref="N8:N19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0.21426000000000001</v>
      </c>
      <c r="I9" s="19">
        <v>0.21426000000000001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8" si="3">IFERROR(P9/O9,0)</f>
        <v>0</v>
      </c>
    </row>
    <row r="10" spans="1:17" ht="51" x14ac:dyDescent="0.25">
      <c r="A10" s="15"/>
      <c r="B10" s="17">
        <v>5005759</v>
      </c>
      <c r="C10" s="17" t="s">
        <v>2232</v>
      </c>
      <c r="D10" s="66">
        <v>3000763</v>
      </c>
      <c r="E10" s="17" t="s">
        <v>2229</v>
      </c>
      <c r="F10" s="67">
        <v>259</v>
      </c>
      <c r="G10" s="17" t="s">
        <v>399</v>
      </c>
      <c r="H10" s="18">
        <v>0.02</v>
      </c>
      <c r="I10" s="19">
        <v>0.02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5005760</v>
      </c>
      <c r="C11" s="17" t="s">
        <v>2233</v>
      </c>
      <c r="D11" s="66">
        <v>3000764</v>
      </c>
      <c r="E11" s="17" t="s">
        <v>2230</v>
      </c>
      <c r="F11" s="67">
        <v>60</v>
      </c>
      <c r="G11" s="17" t="s">
        <v>315</v>
      </c>
      <c r="H11" s="18">
        <v>2.274213</v>
      </c>
      <c r="I11" s="19">
        <v>2.274213</v>
      </c>
      <c r="J11" s="19">
        <f t="shared" si="0"/>
        <v>5.5159799999999995E-2</v>
      </c>
      <c r="K11" s="19">
        <v>0</v>
      </c>
      <c r="L11" s="19">
        <v>5.5159799999999995E-2</v>
      </c>
      <c r="M11" s="20">
        <f t="shared" si="1"/>
        <v>0</v>
      </c>
      <c r="N11" s="21">
        <f t="shared" si="2"/>
        <v>2.425445637677737E-2</v>
      </c>
      <c r="O11" s="68">
        <v>7.9669689999999987E-2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5005761</v>
      </c>
      <c r="C12" s="17" t="s">
        <v>2234</v>
      </c>
      <c r="D12" s="66">
        <v>3000764</v>
      </c>
      <c r="E12" s="17" t="s">
        <v>2230</v>
      </c>
      <c r="F12" s="67">
        <v>87</v>
      </c>
      <c r="G12" s="17" t="s">
        <v>400</v>
      </c>
      <c r="H12" s="18">
        <v>1.9959999999999999E-2</v>
      </c>
      <c r="I12" s="19">
        <v>1.9959999999999999E-2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5005762</v>
      </c>
      <c r="C13" s="17" t="s">
        <v>2235</v>
      </c>
      <c r="D13" s="66">
        <v>3000764</v>
      </c>
      <c r="E13" s="17" t="s">
        <v>2230</v>
      </c>
      <c r="F13" s="67">
        <v>60</v>
      </c>
      <c r="G13" s="17" t="s">
        <v>315</v>
      </c>
      <c r="H13" s="18">
        <v>1.3867700000000001</v>
      </c>
      <c r="I13" s="19">
        <v>1.3867700000000001</v>
      </c>
      <c r="J13" s="19">
        <f t="shared" si="0"/>
        <v>5.5897500000000003E-2</v>
      </c>
      <c r="K13" s="19">
        <v>0</v>
      </c>
      <c r="L13" s="19">
        <v>5.5897500000000003E-2</v>
      </c>
      <c r="M13" s="20">
        <f t="shared" si="1"/>
        <v>0</v>
      </c>
      <c r="N13" s="21">
        <f t="shared" si="2"/>
        <v>4.0307693417077094E-2</v>
      </c>
      <c r="O13" s="68">
        <v>0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5005763</v>
      </c>
      <c r="C14" s="17" t="s">
        <v>2236</v>
      </c>
      <c r="D14" s="66">
        <v>3000764</v>
      </c>
      <c r="E14" s="17" t="s">
        <v>2230</v>
      </c>
      <c r="F14" s="67">
        <v>117</v>
      </c>
      <c r="G14" s="17" t="s">
        <v>813</v>
      </c>
      <c r="H14" s="18">
        <v>239.78210300000001</v>
      </c>
      <c r="I14" s="19">
        <v>239.78210300000001</v>
      </c>
      <c r="J14" s="19">
        <f t="shared" si="0"/>
        <v>13.352348900000003</v>
      </c>
      <c r="K14" s="19">
        <v>0</v>
      </c>
      <c r="L14" s="19">
        <v>13.352348900000003</v>
      </c>
      <c r="M14" s="20">
        <f t="shared" si="1"/>
        <v>0</v>
      </c>
      <c r="N14" s="21">
        <f t="shared" si="2"/>
        <v>5.5685344039208808E-2</v>
      </c>
      <c r="O14" s="68">
        <v>12.526874319999999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5005765</v>
      </c>
      <c r="C15" s="17" t="s">
        <v>2237</v>
      </c>
      <c r="D15" s="66">
        <v>3000764</v>
      </c>
      <c r="E15" s="17" t="s">
        <v>2230</v>
      </c>
      <c r="F15" s="67">
        <v>112</v>
      </c>
      <c r="G15" s="17" t="s">
        <v>835</v>
      </c>
      <c r="H15" s="18">
        <v>1.8767689999999999</v>
      </c>
      <c r="I15" s="19">
        <v>1.8767689999999999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5005766</v>
      </c>
      <c r="C16" s="17" t="s">
        <v>2238</v>
      </c>
      <c r="D16" s="66">
        <v>3000764</v>
      </c>
      <c r="E16" s="17" t="s">
        <v>2230</v>
      </c>
      <c r="F16" s="67">
        <v>421</v>
      </c>
      <c r="G16" s="17" t="s">
        <v>542</v>
      </c>
      <c r="H16" s="18">
        <v>0.69317099999999998</v>
      </c>
      <c r="I16" s="19">
        <v>0.69317099999999998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5005767</v>
      </c>
      <c r="C17" s="17" t="s">
        <v>2239</v>
      </c>
      <c r="D17" s="66">
        <v>3000765</v>
      </c>
      <c r="E17" s="17" t="s">
        <v>2231</v>
      </c>
      <c r="F17" s="67">
        <v>60</v>
      </c>
      <c r="G17" s="17" t="s">
        <v>315</v>
      </c>
      <c r="H17" s="18">
        <v>0.31815600000000005</v>
      </c>
      <c r="I17" s="19">
        <v>0.31815600000000005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5005768</v>
      </c>
      <c r="C18" s="17" t="s">
        <v>2240</v>
      </c>
      <c r="D18" s="66">
        <v>3000765</v>
      </c>
      <c r="E18" s="17" t="s">
        <v>2231</v>
      </c>
      <c r="F18" s="67">
        <v>453</v>
      </c>
      <c r="G18" s="17" t="s">
        <v>2241</v>
      </c>
      <c r="H18" s="18">
        <v>3.5</v>
      </c>
      <c r="I18" s="19">
        <v>3.4999999999999991</v>
      </c>
      <c r="J18" s="19">
        <f t="shared" si="0"/>
        <v>0.13999972000000002</v>
      </c>
      <c r="K18" s="19">
        <v>0</v>
      </c>
      <c r="L18" s="19">
        <v>0.13999972000000002</v>
      </c>
      <c r="M18" s="20">
        <f t="shared" si="1"/>
        <v>0</v>
      </c>
      <c r="N18" s="21">
        <f t="shared" si="2"/>
        <v>3.9999920000000015E-2</v>
      </c>
      <c r="O18" s="68">
        <v>0.20672630999999997</v>
      </c>
      <c r="P18" s="19">
        <v>0</v>
      </c>
      <c r="Q18" s="21">
        <f t="shared" si="3"/>
        <v>0</v>
      </c>
    </row>
    <row r="19" spans="1:17" ht="15.75" thickBot="1" x14ac:dyDescent="0.3">
      <c r="A19" s="39" t="s">
        <v>299</v>
      </c>
      <c r="B19" s="41"/>
      <c r="C19" s="41"/>
      <c r="D19" s="63"/>
      <c r="E19" s="41"/>
      <c r="F19" s="64"/>
      <c r="G19" s="41"/>
      <c r="H19" s="42">
        <f ca="1">OFFSET(H19,-MATCH("PROYECTOS",$A$8:$A$50,0)-1,0)-(OFFSET(H19,-MATCH("PROYECTOS",$A$8:$A$50,0),0))</f>
        <v>0</v>
      </c>
      <c r="I19" s="43">
        <f t="shared" ref="I19:L19" ca="1" si="4">OFFSET(I19,-MATCH("PROYECTOS",$A$8:$A$50,0)-1,0)-(OFFSET(I19,-MATCH("PROYECTOS",$A$8:$A$50,0),0))</f>
        <v>0</v>
      </c>
      <c r="J19" s="43">
        <f t="shared" ca="1" si="4"/>
        <v>0</v>
      </c>
      <c r="K19" s="43">
        <f t="shared" ca="1" si="4"/>
        <v>0</v>
      </c>
      <c r="L19" s="43">
        <f t="shared" ca="1" si="4"/>
        <v>0</v>
      </c>
      <c r="M19" s="44">
        <f t="shared" ca="1" si="1"/>
        <v>0</v>
      </c>
      <c r="N19" s="45">
        <f t="shared" ca="1" si="2"/>
        <v>0</v>
      </c>
      <c r="O19" s="65"/>
      <c r="P19" s="43"/>
      <c r="Q1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140</v>
      </c>
      <c r="B1" s="48" t="s">
        <v>98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2244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35.212091000000008</v>
      </c>
      <c r="E6" s="12">
        <v>42.507212999999993</v>
      </c>
      <c r="F6" s="12">
        <v>1.6502809799999998</v>
      </c>
      <c r="G6" s="12">
        <v>0</v>
      </c>
      <c r="H6" s="12">
        <v>1.6502809799999998</v>
      </c>
      <c r="I6" s="13">
        <v>0</v>
      </c>
      <c r="J6" s="14">
        <v>3.8823551664043464E-2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35.212091000000001</v>
      </c>
      <c r="E7" s="36">
        <f ca="1">SUM(E8:OFFSET(E6,MATCH("GOBIERNOS REGIONALES",$A$8:$A$50,0),0))</f>
        <v>42.507213</v>
      </c>
      <c r="F7" s="36">
        <f ca="1">SUM(F8:OFFSET(F6,MATCH("GOBIERNOS REGIONALES",$A$8:$A$50,0),0))</f>
        <v>1.6502809799999998</v>
      </c>
      <c r="G7" s="36">
        <f ca="1">SUM(G8:OFFSET(G6,MATCH("GOBIERNOS REGIONALES",$A$8:$A$50,0),0))</f>
        <v>0</v>
      </c>
      <c r="H7" s="36">
        <f ca="1">SUM(H8:OFFSET(H6,MATCH("GOBIERNOS REGIONALES",$A$8:$A$50,0),0))</f>
        <v>1.6502809799999998</v>
      </c>
      <c r="I7" s="37">
        <f ca="1">IFERROR(G7/E7,0)</f>
        <v>0</v>
      </c>
      <c r="J7" s="38">
        <f ca="1">IFERROR(SUM(G7,H7)/E7,0)</f>
        <v>3.8823551664043457E-2</v>
      </c>
      <c r="K7" s="4"/>
    </row>
    <row r="8" spans="1:11" x14ac:dyDescent="0.25">
      <c r="A8" s="15"/>
      <c r="B8" s="16">
        <v>3</v>
      </c>
      <c r="C8" s="17" t="s">
        <v>104</v>
      </c>
      <c r="D8" s="18">
        <v>35.212091000000001</v>
      </c>
      <c r="E8" s="19">
        <v>42.507213</v>
      </c>
      <c r="F8" s="19">
        <f t="shared" ref="F8:F10" si="0">SUM(G8,H8)</f>
        <v>1.6502809799999998</v>
      </c>
      <c r="G8" s="19">
        <v>0</v>
      </c>
      <c r="H8" s="19">
        <v>1.6502809799999998</v>
      </c>
      <c r="I8" s="20">
        <f t="shared" ref="I8:I10" si="1">IFERROR(G8/E8,0)</f>
        <v>0</v>
      </c>
      <c r="J8" s="21">
        <f t="shared" ref="J8:J10" si="2">IFERROR(SUM(G8,H8)/E8,0)</f>
        <v>3.8823551664043457E-2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140</v>
      </c>
      <c r="B1" s="49" t="s">
        <v>98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2245</v>
      </c>
      <c r="L2" s="70" t="s">
        <v>2264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35.212091000000008</v>
      </c>
      <c r="E6" s="12">
        <f ca="1">SUM(E7:OFFSET(E7,50,0))</f>
        <v>42.507212999999993</v>
      </c>
      <c r="F6" s="12">
        <f ca="1">SUM(F7:OFFSET(F7,50,0))</f>
        <v>1.6502809799999998</v>
      </c>
      <c r="G6" s="12">
        <f ca="1">SUM(G7:OFFSET(G7,50,0))</f>
        <v>0</v>
      </c>
      <c r="H6" s="12">
        <f ca="1">SUM(H7:OFFSET(H7,50,0))</f>
        <v>1.6502809799999998</v>
      </c>
      <c r="I6" s="13">
        <f ca="1">IFERROR(G6/E6,0)</f>
        <v>0</v>
      </c>
      <c r="J6" s="14">
        <f ca="1">IFERROR(SUM(G6,H6)/E6,0)</f>
        <v>3.8823551664043464E-2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13</v>
      </c>
      <c r="C7" s="17" t="s">
        <v>267</v>
      </c>
      <c r="D7" s="18">
        <v>0</v>
      </c>
      <c r="E7" s="19">
        <v>2.2862309999999995</v>
      </c>
      <c r="F7" s="19">
        <f t="shared" ref="F7:F8" si="0">SUM(G7,H7)</f>
        <v>0.25426983999999997</v>
      </c>
      <c r="G7" s="19">
        <v>0</v>
      </c>
      <c r="H7" s="19">
        <v>0.25426983999999997</v>
      </c>
      <c r="I7" s="20">
        <f t="shared" ref="I7:I8" si="1">IFERROR(G7/E7,0)</f>
        <v>0</v>
      </c>
      <c r="J7" s="21">
        <f t="shared" ref="J7:J8" si="2">IFERROR(SUM(G7,H7)/E7,0)</f>
        <v>0.11121791280058753</v>
      </c>
      <c r="K7" s="4"/>
      <c r="L7" t="s">
        <v>267</v>
      </c>
      <c r="M7" s="5">
        <v>0.25426983999999997</v>
      </c>
      <c r="N7" s="69">
        <v>0.11121791280058753</v>
      </c>
    </row>
    <row r="8" spans="1:14" ht="15.75" thickBot="1" x14ac:dyDescent="0.3">
      <c r="A8" s="22"/>
      <c r="B8" s="54">
        <v>15</v>
      </c>
      <c r="C8" s="24" t="s">
        <v>269</v>
      </c>
      <c r="D8" s="25">
        <v>35.212091000000008</v>
      </c>
      <c r="E8" s="26">
        <v>40.220981999999992</v>
      </c>
      <c r="F8" s="26">
        <f t="shared" si="0"/>
        <v>1.3960111399999999</v>
      </c>
      <c r="G8" s="26">
        <v>0</v>
      </c>
      <c r="H8" s="26">
        <v>1.3960111399999999</v>
      </c>
      <c r="I8" s="27">
        <f t="shared" si="1"/>
        <v>0</v>
      </c>
      <c r="J8" s="28">
        <f t="shared" si="2"/>
        <v>3.4708529493387312E-2</v>
      </c>
      <c r="K8" s="4"/>
      <c r="L8" t="s">
        <v>269</v>
      </c>
      <c r="M8" s="5">
        <v>1.3960111399999999</v>
      </c>
      <c r="N8" s="69">
        <v>3.4708529493387312E-2</v>
      </c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8" width="0" hidden="1" customWidth="1"/>
  </cols>
  <sheetData>
    <row r="1" spans="1:11" ht="15.75" x14ac:dyDescent="0.25">
      <c r="A1" s="48">
        <v>140</v>
      </c>
      <c r="B1" s="47" t="s">
        <v>98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2246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35.212091000000008</v>
      </c>
      <c r="E6" s="12">
        <v>42.507212999999993</v>
      </c>
      <c r="F6" s="12">
        <v>1.6502809799999998</v>
      </c>
      <c r="G6" s="12">
        <v>0</v>
      </c>
      <c r="H6" s="12">
        <v>1.6502809799999998</v>
      </c>
      <c r="I6" s="13">
        <v>0</v>
      </c>
      <c r="J6" s="14">
        <v>3.8823551664043464E-2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35.212091000000001</v>
      </c>
      <c r="E7" s="36">
        <f ca="1">SUM(E8:OFFSET(E6,MATCH("PROYECTOS",$A$8:$A$50,0),0))</f>
        <v>42.507213</v>
      </c>
      <c r="F7" s="36">
        <f ca="1">SUM(F8:OFFSET(F6,MATCH("PROYECTOS",$A$8:$A$50,0),0))</f>
        <v>1.6502809799999998</v>
      </c>
      <c r="G7" s="36">
        <f ca="1">SUM(G8:OFFSET(G6,MATCH("PROYECTOS",$A$8:$A$50,0),0))</f>
        <v>0</v>
      </c>
      <c r="H7" s="36">
        <f ca="1">SUM(H8:OFFSET(H6,MATCH("PROYECTOS",$A$8:$A$50,0),0))</f>
        <v>1.6502809799999998</v>
      </c>
      <c r="I7" s="37">
        <f ca="1">IFERROR(G7/E7,0)</f>
        <v>0</v>
      </c>
      <c r="J7" s="38">
        <f ca="1">IFERROR(SUM(G7,H7)/E7,0)</f>
        <v>3.8823551664043457E-2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1.7370680000000001</v>
      </c>
      <c r="E8" s="19">
        <v>3.8742740000000002</v>
      </c>
      <c r="F8" s="19">
        <f t="shared" ref="F8:F12" si="0">SUM(G8,H8)</f>
        <v>0.24305614000000003</v>
      </c>
      <c r="G8" s="19">
        <v>0</v>
      </c>
      <c r="H8" s="19">
        <v>0.24305614000000003</v>
      </c>
      <c r="I8" s="20">
        <f t="shared" ref="I8:I13" si="1">IFERROR(G8/E8,0)</f>
        <v>0</v>
      </c>
      <c r="J8" s="21">
        <f t="shared" ref="J8:J13" si="2">IFERROR(SUM(G8,H8)/E8,0)</f>
        <v>6.2735919039283231E-2</v>
      </c>
      <c r="K8" s="4"/>
    </row>
    <row r="9" spans="1:11" ht="38.25" x14ac:dyDescent="0.25">
      <c r="A9" s="15"/>
      <c r="B9" s="17">
        <v>3000766</v>
      </c>
      <c r="C9" s="17" t="s">
        <v>2248</v>
      </c>
      <c r="D9" s="18">
        <v>8.4431919999999998</v>
      </c>
      <c r="E9" s="19">
        <v>8.4538849999999996</v>
      </c>
      <c r="F9" s="19">
        <f t="shared" si="0"/>
        <v>4.2318990000000001E-2</v>
      </c>
      <c r="G9" s="19">
        <v>0</v>
      </c>
      <c r="H9" s="19">
        <v>4.2318990000000001E-2</v>
      </c>
      <c r="I9" s="20">
        <f t="shared" si="1"/>
        <v>0</v>
      </c>
      <c r="J9" s="21">
        <f t="shared" si="2"/>
        <v>5.005862984888013E-3</v>
      </c>
      <c r="K9" s="4"/>
    </row>
    <row r="10" spans="1:11" ht="38.25" x14ac:dyDescent="0.25">
      <c r="A10" s="15"/>
      <c r="B10" s="17">
        <v>3000767</v>
      </c>
      <c r="C10" s="17" t="s">
        <v>2249</v>
      </c>
      <c r="D10" s="18">
        <v>10.813864000000002</v>
      </c>
      <c r="E10" s="19">
        <v>10.813863999999999</v>
      </c>
      <c r="F10" s="19">
        <f t="shared" si="0"/>
        <v>0.25546519000000001</v>
      </c>
      <c r="G10" s="19">
        <v>0</v>
      </c>
      <c r="H10" s="19">
        <v>0.25546519000000001</v>
      </c>
      <c r="I10" s="20">
        <f t="shared" si="1"/>
        <v>0</v>
      </c>
      <c r="J10" s="21">
        <f t="shared" si="2"/>
        <v>2.3623858224960111E-2</v>
      </c>
      <c r="K10" s="4"/>
    </row>
    <row r="11" spans="1:11" ht="51" x14ac:dyDescent="0.25">
      <c r="A11" s="15"/>
      <c r="B11" s="17">
        <v>3000768</v>
      </c>
      <c r="C11" s="17" t="s">
        <v>2250</v>
      </c>
      <c r="D11" s="18">
        <v>0.34048600000000001</v>
      </c>
      <c r="E11" s="19">
        <v>0.35338599999999998</v>
      </c>
      <c r="F11" s="19">
        <f t="shared" si="0"/>
        <v>2.3600689999999997E-2</v>
      </c>
      <c r="G11" s="19">
        <v>0</v>
      </c>
      <c r="H11" s="19">
        <v>2.3600689999999997E-2</v>
      </c>
      <c r="I11" s="20">
        <f t="shared" si="1"/>
        <v>0</v>
      </c>
      <c r="J11" s="21">
        <f t="shared" si="2"/>
        <v>6.678445099692687E-2</v>
      </c>
      <c r="K11" s="4"/>
    </row>
    <row r="12" spans="1:11" ht="38.25" x14ac:dyDescent="0.25">
      <c r="A12" s="15"/>
      <c r="B12" s="17">
        <v>3000773</v>
      </c>
      <c r="C12" s="17" t="s">
        <v>2251</v>
      </c>
      <c r="D12" s="18">
        <v>13.877481000000003</v>
      </c>
      <c r="E12" s="19">
        <v>19.011804000000001</v>
      </c>
      <c r="F12" s="19">
        <f t="shared" si="0"/>
        <v>1.0858399699999999</v>
      </c>
      <c r="G12" s="19">
        <v>0</v>
      </c>
      <c r="H12" s="19">
        <v>1.0858399699999999</v>
      </c>
      <c r="I12" s="20">
        <f t="shared" si="1"/>
        <v>0</v>
      </c>
      <c r="J12" s="21">
        <f t="shared" si="2"/>
        <v>5.7113989287918165E-2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</v>
      </c>
      <c r="E13" s="43">
        <f t="shared" ref="E13:H13" ca="1" si="3">OFFSET(E13,-MATCH("PROYECTOS",$A$8:$A$50,0)-1,0)-(OFFSET(E13,-MATCH("PROYECTOS",$A$8:$A$50,0),0))</f>
        <v>0</v>
      </c>
      <c r="F13" s="43">
        <f t="shared" ca="1" si="3"/>
        <v>0</v>
      </c>
      <c r="G13" s="43">
        <f t="shared" ca="1" si="3"/>
        <v>0</v>
      </c>
      <c r="H13" s="43">
        <f t="shared" ca="1" si="3"/>
        <v>0</v>
      </c>
      <c r="I13" s="44">
        <f t="shared" ca="1" si="1"/>
        <v>0</v>
      </c>
      <c r="J13" s="45">
        <f t="shared" ca="1" si="2"/>
        <v>0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2265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6.2735919039283231E-2</v>
      </c>
    </row>
    <row r="20" spans="1:4" ht="38.25" x14ac:dyDescent="0.25">
      <c r="A20" s="15"/>
      <c r="B20" s="17">
        <v>3000766</v>
      </c>
      <c r="C20" s="17" t="s">
        <v>2248</v>
      </c>
      <c r="D20" s="21">
        <v>5.005862984888013E-3</v>
      </c>
    </row>
    <row r="21" spans="1:4" ht="38.25" x14ac:dyDescent="0.25">
      <c r="A21" s="15"/>
      <c r="B21" s="17">
        <v>3000767</v>
      </c>
      <c r="C21" s="17" t="s">
        <v>2249</v>
      </c>
      <c r="D21" s="21">
        <v>2.3623858224960111E-2</v>
      </c>
    </row>
    <row r="22" spans="1:4" ht="51" x14ac:dyDescent="0.25">
      <c r="A22" s="15"/>
      <c r="B22" s="17">
        <v>3000768</v>
      </c>
      <c r="C22" s="17" t="s">
        <v>2250</v>
      </c>
      <c r="D22" s="21">
        <v>6.678445099692687E-2</v>
      </c>
    </row>
    <row r="23" spans="1:4" ht="39" thickBot="1" x14ac:dyDescent="0.3">
      <c r="A23" s="22"/>
      <c r="B23" s="24">
        <v>3000773</v>
      </c>
      <c r="C23" s="24" t="s">
        <v>2251</v>
      </c>
      <c r="D23" s="28">
        <v>5.7113989287918165E-2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32</v>
      </c>
      <c r="B1" s="48" t="s">
        <v>20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585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516.305204</v>
      </c>
      <c r="E6" s="12">
        <v>509.16943699999996</v>
      </c>
      <c r="F6" s="12">
        <v>12.38034223</v>
      </c>
      <c r="G6" s="12">
        <v>0</v>
      </c>
      <c r="H6" s="12">
        <v>12.38034223</v>
      </c>
      <c r="I6" s="13">
        <v>0</v>
      </c>
      <c r="J6" s="14">
        <v>2.4314778795334491E-2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516.305204</v>
      </c>
      <c r="E7" s="36">
        <f ca="1">SUM(E8:OFFSET(E6,MATCH("GOBIERNOS REGIONALES",$A$8:$A$50,0),0))</f>
        <v>509.16943700000007</v>
      </c>
      <c r="F7" s="36">
        <f ca="1">SUM(F8:OFFSET(F6,MATCH("GOBIERNOS REGIONALES",$A$8:$A$50,0),0))</f>
        <v>12.38034223</v>
      </c>
      <c r="G7" s="36">
        <f ca="1">SUM(G8:OFFSET(G6,MATCH("GOBIERNOS REGIONALES",$A$8:$A$50,0),0))</f>
        <v>0</v>
      </c>
      <c r="H7" s="36">
        <f ca="1">SUM(H8:OFFSET(H6,MATCH("GOBIERNOS REGIONALES",$A$8:$A$50,0),0))</f>
        <v>12.38034223</v>
      </c>
      <c r="I7" s="37">
        <f ca="1">IFERROR(G7/E7,0)</f>
        <v>0</v>
      </c>
      <c r="J7" s="38">
        <f ca="1">IFERROR(SUM(G7,H7)/E7,0)</f>
        <v>2.4314778795334484E-2</v>
      </c>
      <c r="K7" s="4"/>
    </row>
    <row r="8" spans="1:11" x14ac:dyDescent="0.25">
      <c r="A8" s="15"/>
      <c r="B8" s="16">
        <v>7</v>
      </c>
      <c r="C8" s="17" t="s">
        <v>109</v>
      </c>
      <c r="D8" s="18">
        <v>189.28964299999998</v>
      </c>
      <c r="E8" s="19">
        <v>182.15387600000003</v>
      </c>
      <c r="F8" s="19">
        <f t="shared" ref="F8:F11" si="0">SUM(G8,H8)</f>
        <v>12.02572223</v>
      </c>
      <c r="G8" s="19">
        <v>0</v>
      </c>
      <c r="H8" s="19">
        <v>12.02572223</v>
      </c>
      <c r="I8" s="20">
        <f t="shared" ref="I8:I11" si="1">IFERROR(G8/E8,0)</f>
        <v>0</v>
      </c>
      <c r="J8" s="21">
        <f t="shared" ref="J8:J11" si="2">IFERROR(SUM(G8,H8)/E8,0)</f>
        <v>6.6019579127704078E-2</v>
      </c>
      <c r="K8" s="4"/>
    </row>
    <row r="9" spans="1:11" x14ac:dyDescent="0.25">
      <c r="A9" s="15"/>
      <c r="B9" s="16">
        <v>26</v>
      </c>
      <c r="C9" s="17" t="s">
        <v>121</v>
      </c>
      <c r="D9" s="18">
        <v>327.01556099999999</v>
      </c>
      <c r="E9" s="19">
        <v>327.01556100000005</v>
      </c>
      <c r="F9" s="19">
        <f t="shared" si="0"/>
        <v>0.35461999999999999</v>
      </c>
      <c r="G9" s="19">
        <v>0</v>
      </c>
      <c r="H9" s="19">
        <v>0.35461999999999999</v>
      </c>
      <c r="I9" s="20">
        <f t="shared" si="1"/>
        <v>0</v>
      </c>
      <c r="J9" s="21">
        <f t="shared" si="2"/>
        <v>1.0844132276628877E-3</v>
      </c>
      <c r="K9" s="4"/>
    </row>
    <row r="10" spans="1:11" ht="15.75" thickBot="1" x14ac:dyDescent="0.3">
      <c r="A10" s="39" t="s">
        <v>211</v>
      </c>
      <c r="B10" s="56"/>
      <c r="C10" s="41"/>
      <c r="D10" s="42">
        <f ca="1">SUM(D11:OFFSET(D9,(MATCH("GOBIERNOS LOCALES",$A$8:$A$50,0)-MATCH("GOBIERNOS REGIONALES",$A$8:$A$50,0)),0))</f>
        <v>0</v>
      </c>
      <c r="E10" s="43">
        <f ca="1">SUM(E11:OFFSET(E9,(MATCH("GOBIERNOS LOCALES",$A$8:$A$50,0)-MATCH("GOBIERNOS REGIONALES",$A$8:$A$50,0)),0))</f>
        <v>0</v>
      </c>
      <c r="F10" s="43">
        <f ca="1">SUM(F11:OFFSET(F9,(MATCH("GOBIERNOS LOCALES",$A$8:$A$50,0)-MATCH("GOBIERNOS REGIONALES",$A$8:$A$50,0)),0))</f>
        <v>0</v>
      </c>
      <c r="G10" s="43">
        <f ca="1">SUM(G11:OFFSET(G9,(MATCH("GOBIERNOS LOCALES",$A$8:$A$50,0)-MATCH("GOBIERNOS REGIONALES",$A$8:$A$50,0)),0))</f>
        <v>0</v>
      </c>
      <c r="H10" s="43">
        <f ca="1">SUM(H11:OFFSET(H9,(MATCH("GOBIERNOS LOCALES",$A$8:$A$50,0)-MATCH("GOBIERNOS REGIONALES",$A$8:$A$50,0)),0))</f>
        <v>0</v>
      </c>
      <c r="I10" s="44">
        <f ca="1">IFERROR(G10/E10,0)</f>
        <v>0</v>
      </c>
      <c r="J10" s="45">
        <f ca="1">IFERROR(SUM(G10,H10)/E10,0)</f>
        <v>0</v>
      </c>
      <c r="K10" s="4"/>
    </row>
    <row r="11" spans="1:11" x14ac:dyDescent="0.25">
      <c r="A11" t="s">
        <v>238</v>
      </c>
      <c r="D11" s="5"/>
      <c r="E11" s="5"/>
      <c r="F11" s="5">
        <f t="shared" si="0"/>
        <v>0</v>
      </c>
      <c r="G11" s="5"/>
      <c r="H11" s="5"/>
      <c r="I11" s="4">
        <f t="shared" si="1"/>
        <v>0</v>
      </c>
      <c r="J11" s="4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140</v>
      </c>
      <c r="B1" s="47" t="s">
        <v>98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2247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35.212091000000008</v>
      </c>
      <c r="I6" s="12">
        <v>42.507212999999993</v>
      </c>
      <c r="J6" s="12">
        <v>1.6502809799999998</v>
      </c>
      <c r="K6" s="12">
        <v>0</v>
      </c>
      <c r="L6" s="12">
        <v>1.6502809799999998</v>
      </c>
      <c r="M6" s="13">
        <v>0</v>
      </c>
      <c r="N6" s="14">
        <v>3.8823551664043464E-2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35.212091000000001</v>
      </c>
      <c r="I7" s="36">
        <f ca="1">SUM(I8:OFFSET(I6,MATCH("PROYECTOS",$A$8:$A$50,0),0))</f>
        <v>42.507213</v>
      </c>
      <c r="J7" s="36">
        <f ca="1">SUM(J8:OFFSET(J6,MATCH("PROYECTOS",$A$8:$A$50,0),0))</f>
        <v>1.6502809800000002</v>
      </c>
      <c r="K7" s="36">
        <f ca="1">SUM(K8:OFFSET(K6,MATCH("PROYECTOS",$A$8:$A$50,0),0))</f>
        <v>0</v>
      </c>
      <c r="L7" s="36">
        <f ca="1">SUM(L8:OFFSET(L6,MATCH("PROYECTOS",$A$8:$A$50,0),0))</f>
        <v>1.6502809800000002</v>
      </c>
      <c r="M7" s="37">
        <f ca="1">IFERROR(K7/I7,0)</f>
        <v>0</v>
      </c>
      <c r="N7" s="38">
        <f ca="1">IFERROR(SUM(K7,L7)/I7,0)</f>
        <v>3.8823551664043471E-2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1.7370680000000001</v>
      </c>
      <c r="I8" s="19">
        <v>3.8742739999999998</v>
      </c>
      <c r="J8" s="19">
        <f t="shared" ref="J8:J18" si="0">SUM(K8,L8)</f>
        <v>0.24305613999999998</v>
      </c>
      <c r="K8" s="19">
        <v>0</v>
      </c>
      <c r="L8" s="19">
        <v>0.24305613999999998</v>
      </c>
      <c r="M8" s="20">
        <f t="shared" ref="M8:M19" si="1">IFERROR(K8/I8,0)</f>
        <v>0</v>
      </c>
      <c r="N8" s="21">
        <f t="shared" ref="N8:N19" si="2">IFERROR(SUM(K8,L8)/I8,0)</f>
        <v>6.2735919039283231E-2</v>
      </c>
      <c r="O8" s="68">
        <v>0.24368346000000002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5005769</v>
      </c>
      <c r="C9" s="17" t="s">
        <v>2252</v>
      </c>
      <c r="D9" s="66">
        <v>3000773</v>
      </c>
      <c r="E9" s="17" t="s">
        <v>2251</v>
      </c>
      <c r="F9" s="67">
        <v>1</v>
      </c>
      <c r="G9" s="17" t="s">
        <v>535</v>
      </c>
      <c r="H9" s="18">
        <v>0.43653600000000004</v>
      </c>
      <c r="I9" s="19">
        <v>0.83654600000000001</v>
      </c>
      <c r="J9" s="19">
        <f t="shared" si="0"/>
        <v>3.2764309999999998E-2</v>
      </c>
      <c r="K9" s="19">
        <v>0</v>
      </c>
      <c r="L9" s="19">
        <v>3.2764309999999998E-2</v>
      </c>
      <c r="M9" s="20">
        <f t="shared" si="1"/>
        <v>0</v>
      </c>
      <c r="N9" s="21">
        <f t="shared" si="2"/>
        <v>3.9166178548459975E-2</v>
      </c>
      <c r="O9" s="68">
        <v>7.1879109999999996E-2</v>
      </c>
      <c r="P9" s="19">
        <v>0</v>
      </c>
      <c r="Q9" s="21">
        <f t="shared" ref="Q9:Q18" si="3">IFERROR(P9/O9,0)</f>
        <v>0</v>
      </c>
    </row>
    <row r="10" spans="1:17" ht="38.25" x14ac:dyDescent="0.25">
      <c r="A10" s="15"/>
      <c r="B10" s="17">
        <v>5005770</v>
      </c>
      <c r="C10" s="17" t="s">
        <v>2253</v>
      </c>
      <c r="D10" s="66">
        <v>3000773</v>
      </c>
      <c r="E10" s="17" t="s">
        <v>2251</v>
      </c>
      <c r="F10" s="67">
        <v>1</v>
      </c>
      <c r="G10" s="17" t="s">
        <v>535</v>
      </c>
      <c r="H10" s="18">
        <v>0.26599200000000001</v>
      </c>
      <c r="I10" s="19">
        <v>0.258494</v>
      </c>
      <c r="J10" s="19">
        <f t="shared" si="0"/>
        <v>2.0367150000000001E-2</v>
      </c>
      <c r="K10" s="19">
        <v>0</v>
      </c>
      <c r="L10" s="19">
        <v>2.0367150000000001E-2</v>
      </c>
      <c r="M10" s="20">
        <f t="shared" si="1"/>
        <v>0</v>
      </c>
      <c r="N10" s="21">
        <f t="shared" si="2"/>
        <v>7.8791577367366361E-2</v>
      </c>
      <c r="O10" s="68">
        <v>2.036818E-2</v>
      </c>
      <c r="P10" s="19">
        <v>1</v>
      </c>
      <c r="Q10" s="21">
        <f t="shared" si="3"/>
        <v>49.096188270135087</v>
      </c>
    </row>
    <row r="11" spans="1:17" ht="38.25" x14ac:dyDescent="0.25">
      <c r="A11" s="15"/>
      <c r="B11" s="17">
        <v>5005771</v>
      </c>
      <c r="C11" s="17" t="s">
        <v>2254</v>
      </c>
      <c r="D11" s="66">
        <v>3000773</v>
      </c>
      <c r="E11" s="17" t="s">
        <v>2251</v>
      </c>
      <c r="F11" s="67">
        <v>48</v>
      </c>
      <c r="G11" s="17" t="s">
        <v>2262</v>
      </c>
      <c r="H11" s="18">
        <v>13.174953000000002</v>
      </c>
      <c r="I11" s="19">
        <v>17.916764000000001</v>
      </c>
      <c r="J11" s="19">
        <f t="shared" si="0"/>
        <v>1.03270851</v>
      </c>
      <c r="K11" s="19">
        <v>0</v>
      </c>
      <c r="L11" s="19">
        <v>1.03270851</v>
      </c>
      <c r="M11" s="20">
        <f t="shared" si="1"/>
        <v>0</v>
      </c>
      <c r="N11" s="21">
        <f t="shared" si="2"/>
        <v>5.763923161570917E-2</v>
      </c>
      <c r="O11" s="68">
        <v>1.4122557299999998</v>
      </c>
      <c r="P11" s="19">
        <v>13</v>
      </c>
      <c r="Q11" s="21">
        <f t="shared" si="3"/>
        <v>9.2051317079803958</v>
      </c>
    </row>
    <row r="12" spans="1:17" ht="38.25" x14ac:dyDescent="0.25">
      <c r="A12" s="15"/>
      <c r="B12" s="17">
        <v>5005772</v>
      </c>
      <c r="C12" s="17" t="s">
        <v>2255</v>
      </c>
      <c r="D12" s="66">
        <v>3000766</v>
      </c>
      <c r="E12" s="17" t="s">
        <v>2248</v>
      </c>
      <c r="F12" s="67">
        <v>1</v>
      </c>
      <c r="G12" s="17" t="s">
        <v>535</v>
      </c>
      <c r="H12" s="18">
        <v>6.2495999999999996E-2</v>
      </c>
      <c r="I12" s="19">
        <v>7.3265999999999998E-2</v>
      </c>
      <c r="J12" s="19">
        <f t="shared" si="0"/>
        <v>5.518369999999999E-3</v>
      </c>
      <c r="K12" s="19">
        <v>0</v>
      </c>
      <c r="L12" s="19">
        <v>5.518369999999999E-3</v>
      </c>
      <c r="M12" s="20">
        <f t="shared" si="1"/>
        <v>0</v>
      </c>
      <c r="N12" s="21">
        <f t="shared" si="2"/>
        <v>7.5319657139737387E-2</v>
      </c>
      <c r="O12" s="68">
        <v>5.5069099999999994E-3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5005773</v>
      </c>
      <c r="C13" s="17" t="s">
        <v>2256</v>
      </c>
      <c r="D13" s="66">
        <v>3000766</v>
      </c>
      <c r="E13" s="17" t="s">
        <v>2248</v>
      </c>
      <c r="F13" s="67">
        <v>10</v>
      </c>
      <c r="G13" s="17" t="s">
        <v>1492</v>
      </c>
      <c r="H13" s="18">
        <v>0.292296</v>
      </c>
      <c r="I13" s="19">
        <v>0.45526</v>
      </c>
      <c r="J13" s="19">
        <f t="shared" si="0"/>
        <v>2.0811169999999997E-2</v>
      </c>
      <c r="K13" s="19">
        <v>0</v>
      </c>
      <c r="L13" s="19">
        <v>2.0811169999999997E-2</v>
      </c>
      <c r="M13" s="20">
        <f t="shared" si="1"/>
        <v>0</v>
      </c>
      <c r="N13" s="21">
        <f t="shared" si="2"/>
        <v>4.5712713614198472E-2</v>
      </c>
      <c r="O13" s="68">
        <v>3.7546969999999999E-2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5005774</v>
      </c>
      <c r="C14" s="17" t="s">
        <v>2257</v>
      </c>
      <c r="D14" s="66">
        <v>3000766</v>
      </c>
      <c r="E14" s="17" t="s">
        <v>2248</v>
      </c>
      <c r="F14" s="67">
        <v>1</v>
      </c>
      <c r="G14" s="17" t="s">
        <v>535</v>
      </c>
      <c r="H14" s="18">
        <v>8.0884</v>
      </c>
      <c r="I14" s="19">
        <v>7.9253590000000003</v>
      </c>
      <c r="J14" s="19">
        <f t="shared" si="0"/>
        <v>1.5989449999999999E-2</v>
      </c>
      <c r="K14" s="19">
        <v>0</v>
      </c>
      <c r="L14" s="19">
        <v>1.5989449999999999E-2</v>
      </c>
      <c r="M14" s="20">
        <f t="shared" si="1"/>
        <v>0</v>
      </c>
      <c r="N14" s="21">
        <f t="shared" si="2"/>
        <v>2.017504822179033E-3</v>
      </c>
      <c r="O14" s="68">
        <v>1.5946149999999999E-2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5005775</v>
      </c>
      <c r="C15" s="17" t="s">
        <v>2258</v>
      </c>
      <c r="D15" s="66">
        <v>3000767</v>
      </c>
      <c r="E15" s="17" t="s">
        <v>2249</v>
      </c>
      <c r="F15" s="67">
        <v>10</v>
      </c>
      <c r="G15" s="17" t="s">
        <v>1492</v>
      </c>
      <c r="H15" s="18">
        <v>0.365232</v>
      </c>
      <c r="I15" s="19">
        <v>1.2210489999999998</v>
      </c>
      <c r="J15" s="19">
        <f t="shared" si="0"/>
        <v>2.730167E-2</v>
      </c>
      <c r="K15" s="19">
        <v>0</v>
      </c>
      <c r="L15" s="19">
        <v>2.730167E-2</v>
      </c>
      <c r="M15" s="20">
        <f t="shared" si="1"/>
        <v>0</v>
      </c>
      <c r="N15" s="21">
        <f t="shared" si="2"/>
        <v>2.2359192792426843E-2</v>
      </c>
      <c r="O15" s="68">
        <v>3.0535219999999998E-2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5005777</v>
      </c>
      <c r="C16" s="17" t="s">
        <v>2259</v>
      </c>
      <c r="D16" s="66">
        <v>3000767</v>
      </c>
      <c r="E16" s="17" t="s">
        <v>2249</v>
      </c>
      <c r="F16" s="67">
        <v>363</v>
      </c>
      <c r="G16" s="17" t="s">
        <v>2263</v>
      </c>
      <c r="H16" s="18">
        <v>10.448632000000002</v>
      </c>
      <c r="I16" s="19">
        <v>9.5928149999999999</v>
      </c>
      <c r="J16" s="19">
        <f t="shared" si="0"/>
        <v>0.22816352000000001</v>
      </c>
      <c r="K16" s="19">
        <v>0</v>
      </c>
      <c r="L16" s="19">
        <v>0.22816352000000001</v>
      </c>
      <c r="M16" s="20">
        <f t="shared" si="1"/>
        <v>0</v>
      </c>
      <c r="N16" s="21">
        <f t="shared" si="2"/>
        <v>2.3784834795625685E-2</v>
      </c>
      <c r="O16" s="68">
        <v>0.13509397999999997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5005778</v>
      </c>
      <c r="C17" s="17" t="s">
        <v>2260</v>
      </c>
      <c r="D17" s="66">
        <v>3000768</v>
      </c>
      <c r="E17" s="17" t="s">
        <v>2250</v>
      </c>
      <c r="F17" s="67">
        <v>36</v>
      </c>
      <c r="G17" s="17" t="s">
        <v>537</v>
      </c>
      <c r="H17" s="18">
        <v>0.123695</v>
      </c>
      <c r="I17" s="19">
        <v>0.153641</v>
      </c>
      <c r="J17" s="19">
        <f t="shared" si="0"/>
        <v>1.259356E-2</v>
      </c>
      <c r="K17" s="19">
        <v>0</v>
      </c>
      <c r="L17" s="19">
        <v>1.259356E-2</v>
      </c>
      <c r="M17" s="20">
        <f t="shared" si="1"/>
        <v>0</v>
      </c>
      <c r="N17" s="21">
        <f t="shared" si="2"/>
        <v>8.1967443586021968E-2</v>
      </c>
      <c r="O17" s="68">
        <v>1.2535019999999999E-2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5005779</v>
      </c>
      <c r="C18" s="17" t="s">
        <v>2261</v>
      </c>
      <c r="D18" s="66">
        <v>3000768</v>
      </c>
      <c r="E18" s="17" t="s">
        <v>2250</v>
      </c>
      <c r="F18" s="67">
        <v>194</v>
      </c>
      <c r="G18" s="17" t="s">
        <v>1089</v>
      </c>
      <c r="H18" s="18">
        <v>0.21679100000000001</v>
      </c>
      <c r="I18" s="19">
        <v>0.19974500000000001</v>
      </c>
      <c r="J18" s="19">
        <f t="shared" si="0"/>
        <v>1.100713E-2</v>
      </c>
      <c r="K18" s="19">
        <v>0</v>
      </c>
      <c r="L18" s="19">
        <v>1.100713E-2</v>
      </c>
      <c r="M18" s="20">
        <f t="shared" si="1"/>
        <v>0</v>
      </c>
      <c r="N18" s="21">
        <f t="shared" si="2"/>
        <v>5.5105910035295004E-2</v>
      </c>
      <c r="O18" s="68">
        <v>1.4357959999999999E-2</v>
      </c>
      <c r="P18" s="19">
        <v>0</v>
      </c>
      <c r="Q18" s="21">
        <f t="shared" si="3"/>
        <v>0</v>
      </c>
    </row>
    <row r="19" spans="1:17" ht="15.75" thickBot="1" x14ac:dyDescent="0.3">
      <c r="A19" s="39" t="s">
        <v>299</v>
      </c>
      <c r="B19" s="41"/>
      <c r="C19" s="41"/>
      <c r="D19" s="63"/>
      <c r="E19" s="41"/>
      <c r="F19" s="64"/>
      <c r="G19" s="41"/>
      <c r="H19" s="42">
        <f ca="1">OFFSET(H19,-MATCH("PROYECTOS",$A$8:$A$50,0)-1,0)-(OFFSET(H19,-MATCH("PROYECTOS",$A$8:$A$50,0),0))</f>
        <v>0</v>
      </c>
      <c r="I19" s="43">
        <f t="shared" ref="I19:L19" ca="1" si="4">OFFSET(I19,-MATCH("PROYECTOS",$A$8:$A$50,0)-1,0)-(OFFSET(I19,-MATCH("PROYECTOS",$A$8:$A$50,0),0))</f>
        <v>0</v>
      </c>
      <c r="J19" s="43">
        <f t="shared" ca="1" si="4"/>
        <v>0</v>
      </c>
      <c r="K19" s="43">
        <f t="shared" ca="1" si="4"/>
        <v>0</v>
      </c>
      <c r="L19" s="43">
        <f t="shared" ca="1" si="4"/>
        <v>0</v>
      </c>
      <c r="M19" s="44">
        <f t="shared" ca="1" si="1"/>
        <v>0</v>
      </c>
      <c r="N19" s="45">
        <f t="shared" ca="1" si="2"/>
        <v>0</v>
      </c>
      <c r="O19" s="65"/>
      <c r="P19" s="43"/>
      <c r="Q19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141</v>
      </c>
      <c r="B1" s="48" t="s">
        <v>99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2266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20.707214999999998</v>
      </c>
      <c r="E6" s="12">
        <v>20.707214999999998</v>
      </c>
      <c r="F6" s="12">
        <v>1.37883234</v>
      </c>
      <c r="G6" s="12">
        <v>0</v>
      </c>
      <c r="H6" s="12">
        <v>1.37883234</v>
      </c>
      <c r="I6" s="13">
        <v>0</v>
      </c>
      <c r="J6" s="14">
        <v>6.6587049006831683E-2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20.707214999999998</v>
      </c>
      <c r="E7" s="36">
        <f ca="1">SUM(E8:OFFSET(E6,MATCH("GOBIERNOS REGIONALES",$A$8:$A$50,0),0))</f>
        <v>20.707214999999998</v>
      </c>
      <c r="F7" s="36">
        <f ca="1">SUM(F8:OFFSET(F6,MATCH("GOBIERNOS REGIONALES",$A$8:$A$50,0),0))</f>
        <v>1.37883234</v>
      </c>
      <c r="G7" s="36">
        <f ca="1">SUM(G8:OFFSET(G6,MATCH("GOBIERNOS REGIONALES",$A$8:$A$50,0),0))</f>
        <v>0</v>
      </c>
      <c r="H7" s="36">
        <f ca="1">SUM(H8:OFFSET(H6,MATCH("GOBIERNOS REGIONALES",$A$8:$A$50,0),0))</f>
        <v>1.37883234</v>
      </c>
      <c r="I7" s="37">
        <f ca="1">IFERROR(G7/E7,0)</f>
        <v>0</v>
      </c>
      <c r="J7" s="38">
        <f ca="1">IFERROR(SUM(G7,H7)/E7,0)</f>
        <v>6.6587049006831683E-2</v>
      </c>
      <c r="K7" s="4"/>
    </row>
    <row r="8" spans="1:11" ht="38.25" x14ac:dyDescent="0.25">
      <c r="A8" s="15"/>
      <c r="B8" s="16">
        <v>183</v>
      </c>
      <c r="C8" s="17" t="s">
        <v>154</v>
      </c>
      <c r="D8" s="18">
        <v>20.707214999999998</v>
      </c>
      <c r="E8" s="19">
        <v>20.707214999999998</v>
      </c>
      <c r="F8" s="19">
        <f t="shared" ref="F8:F10" si="0">SUM(G8,H8)</f>
        <v>1.37883234</v>
      </c>
      <c r="G8" s="19">
        <v>0</v>
      </c>
      <c r="H8" s="19">
        <v>1.37883234</v>
      </c>
      <c r="I8" s="20">
        <f t="shared" ref="I8:I10" si="1">IFERROR(G8/E8,0)</f>
        <v>0</v>
      </c>
      <c r="J8" s="21">
        <f t="shared" ref="J8:J10" si="2">IFERROR(SUM(G8,H8)/E8,0)</f>
        <v>6.6587049006831683E-2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141</v>
      </c>
      <c r="B1" s="49" t="s">
        <v>99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2267</v>
      </c>
      <c r="L2" s="70" t="s">
        <v>2281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20.707214999999998</v>
      </c>
      <c r="E6" s="12">
        <f ca="1">SUM(E7:OFFSET(E7,50,0))</f>
        <v>20.707214999999998</v>
      </c>
      <c r="F6" s="12">
        <f ca="1">SUM(F7:OFFSET(F7,50,0))</f>
        <v>1.37883234</v>
      </c>
      <c r="G6" s="12">
        <f ca="1">SUM(G7:OFFSET(G7,50,0))</f>
        <v>0</v>
      </c>
      <c r="H6" s="12">
        <f ca="1">SUM(H7:OFFSET(H7,50,0))</f>
        <v>1.37883234</v>
      </c>
      <c r="I6" s="13">
        <f ca="1">IFERROR(G6/E6,0)</f>
        <v>0</v>
      </c>
      <c r="J6" s="14">
        <f ca="1">IFERROR(SUM(G6,H6)/E6,0)</f>
        <v>6.6587049006831683E-2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20.707214999999998</v>
      </c>
      <c r="E7" s="26">
        <v>20.707214999999998</v>
      </c>
      <c r="F7" s="26">
        <f>SUM(G7,H7)</f>
        <v>1.37883234</v>
      </c>
      <c r="G7" s="26">
        <v>0</v>
      </c>
      <c r="H7" s="26">
        <v>1.37883234</v>
      </c>
      <c r="I7" s="27">
        <f>IFERROR(G7/E7,0)</f>
        <v>0</v>
      </c>
      <c r="J7" s="28">
        <f>IFERROR(SUM(G7,H7)/E7,0)</f>
        <v>6.6587049006831683E-2</v>
      </c>
      <c r="K7" s="4"/>
      <c r="L7" t="s">
        <v>269</v>
      </c>
      <c r="M7" s="5">
        <v>1.37883234</v>
      </c>
      <c r="N7" s="69">
        <v>6.6587049006831683E-2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141</v>
      </c>
      <c r="B1" s="47" t="s">
        <v>99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2268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20.707214999999998</v>
      </c>
      <c r="E6" s="12">
        <v>20.707214999999998</v>
      </c>
      <c r="F6" s="12">
        <v>1.37883234</v>
      </c>
      <c r="G6" s="12">
        <v>0</v>
      </c>
      <c r="H6" s="12">
        <v>1.37883234</v>
      </c>
      <c r="I6" s="13">
        <v>0</v>
      </c>
      <c r="J6" s="14">
        <v>6.6587049006831683E-2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20.707215000000001</v>
      </c>
      <c r="E7" s="36">
        <f ca="1">SUM(E8:OFFSET(E6,MATCH("PROYECTOS",$A$8:$A$50,0),0))</f>
        <v>20.707215000000001</v>
      </c>
      <c r="F7" s="36">
        <f ca="1">SUM(F8:OFFSET(F6,MATCH("PROYECTOS",$A$8:$A$50,0),0))</f>
        <v>1.37883234</v>
      </c>
      <c r="G7" s="36">
        <f ca="1">SUM(G8:OFFSET(G6,MATCH("PROYECTOS",$A$8:$A$50,0),0))</f>
        <v>0</v>
      </c>
      <c r="H7" s="36">
        <f ca="1">SUM(H8:OFFSET(H6,MATCH("PROYECTOS",$A$8:$A$50,0),0))</f>
        <v>1.37883234</v>
      </c>
      <c r="I7" s="37">
        <f ca="1">IFERROR(G7/E7,0)</f>
        <v>0</v>
      </c>
      <c r="J7" s="38">
        <f ca="1">IFERROR(SUM(G7,H7)/E7,0)</f>
        <v>6.6587049006831669E-2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0.154</v>
      </c>
      <c r="E8" s="19">
        <v>0.154</v>
      </c>
      <c r="F8" s="19">
        <f t="shared" ref="F8:F12" si="0">SUM(G8,H8)</f>
        <v>0</v>
      </c>
      <c r="G8" s="19">
        <v>0</v>
      </c>
      <c r="H8" s="19">
        <v>0</v>
      </c>
      <c r="I8" s="20">
        <f t="shared" ref="I8:I13" si="1">IFERROR(G8/E8,0)</f>
        <v>0</v>
      </c>
      <c r="J8" s="21">
        <f t="shared" ref="J8:J13" si="2">IFERROR(SUM(G8,H8)/E8,0)</f>
        <v>0</v>
      </c>
      <c r="K8" s="4"/>
    </row>
    <row r="9" spans="1:11" ht="51" x14ac:dyDescent="0.25">
      <c r="A9" s="15"/>
      <c r="B9" s="17">
        <v>3000769</v>
      </c>
      <c r="C9" s="17" t="s">
        <v>2270</v>
      </c>
      <c r="D9" s="18">
        <v>0.29735999999999996</v>
      </c>
      <c r="E9" s="19">
        <v>0.29735999999999996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51" x14ac:dyDescent="0.25">
      <c r="A10" s="15"/>
      <c r="B10" s="17">
        <v>3000770</v>
      </c>
      <c r="C10" s="17" t="s">
        <v>2271</v>
      </c>
      <c r="D10" s="18">
        <v>1.6008390000000001</v>
      </c>
      <c r="E10" s="19">
        <v>1.6008390000000001</v>
      </c>
      <c r="F10" s="19">
        <f t="shared" si="0"/>
        <v>2.1794279999999999E-2</v>
      </c>
      <c r="G10" s="19">
        <v>0</v>
      </c>
      <c r="H10" s="19">
        <v>2.1794279999999999E-2</v>
      </c>
      <c r="I10" s="20">
        <f t="shared" si="1"/>
        <v>0</v>
      </c>
      <c r="J10" s="21">
        <f t="shared" si="2"/>
        <v>1.3614286008774148E-2</v>
      </c>
      <c r="K10" s="4"/>
    </row>
    <row r="11" spans="1:11" ht="38.25" x14ac:dyDescent="0.25">
      <c r="A11" s="15"/>
      <c r="B11" s="17">
        <v>3000771</v>
      </c>
      <c r="C11" s="17" t="s">
        <v>2272</v>
      </c>
      <c r="D11" s="18">
        <v>18.442095999999999</v>
      </c>
      <c r="E11" s="19">
        <v>18.442095999999999</v>
      </c>
      <c r="F11" s="19">
        <f t="shared" si="0"/>
        <v>1.35703806</v>
      </c>
      <c r="G11" s="19">
        <v>0</v>
      </c>
      <c r="H11" s="19">
        <v>1.35703806</v>
      </c>
      <c r="I11" s="20">
        <f t="shared" si="1"/>
        <v>0</v>
      </c>
      <c r="J11" s="21">
        <f t="shared" si="2"/>
        <v>7.3583721720134207E-2</v>
      </c>
      <c r="K11" s="4"/>
    </row>
    <row r="12" spans="1:11" ht="25.5" x14ac:dyDescent="0.25">
      <c r="A12" s="15"/>
      <c r="B12" s="17">
        <v>3000772</v>
      </c>
      <c r="C12" s="17" t="s">
        <v>2273</v>
      </c>
      <c r="D12" s="18">
        <v>0.21292000000000003</v>
      </c>
      <c r="E12" s="19">
        <v>0.21292000000000003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</v>
      </c>
      <c r="E13" s="43">
        <f t="shared" ref="E13:H13" ca="1" si="3">OFFSET(E13,-MATCH("PROYECTOS",$A$8:$A$50,0)-1,0)-(OFFSET(E13,-MATCH("PROYECTOS",$A$8:$A$50,0),0))</f>
        <v>0</v>
      </c>
      <c r="F13" s="43">
        <f t="shared" ca="1" si="3"/>
        <v>0</v>
      </c>
      <c r="G13" s="43">
        <f t="shared" ca="1" si="3"/>
        <v>0</v>
      </c>
      <c r="H13" s="43">
        <f t="shared" ca="1" si="3"/>
        <v>0</v>
      </c>
      <c r="I13" s="44">
        <f t="shared" ca="1" si="1"/>
        <v>0</v>
      </c>
      <c r="J13" s="45">
        <f t="shared" ca="1" si="2"/>
        <v>0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2282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0</v>
      </c>
    </row>
    <row r="20" spans="1:4" ht="51" x14ac:dyDescent="0.25">
      <c r="A20" s="15"/>
      <c r="B20" s="17">
        <v>3000769</v>
      </c>
      <c r="C20" s="17" t="s">
        <v>2270</v>
      </c>
      <c r="D20" s="21">
        <v>0</v>
      </c>
    </row>
    <row r="21" spans="1:4" ht="51" x14ac:dyDescent="0.25">
      <c r="A21" s="15"/>
      <c r="B21" s="17">
        <v>3000770</v>
      </c>
      <c r="C21" s="17" t="s">
        <v>2271</v>
      </c>
      <c r="D21" s="21">
        <v>1.3614286008774148E-2</v>
      </c>
    </row>
    <row r="22" spans="1:4" ht="38.25" x14ac:dyDescent="0.25">
      <c r="A22" s="15"/>
      <c r="B22" s="17">
        <v>3000771</v>
      </c>
      <c r="C22" s="17" t="s">
        <v>2272</v>
      </c>
      <c r="D22" s="21">
        <v>7.3583721720134207E-2</v>
      </c>
    </row>
    <row r="23" spans="1:4" ht="26.25" thickBot="1" x14ac:dyDescent="0.3">
      <c r="A23" s="22"/>
      <c r="B23" s="24">
        <v>3000772</v>
      </c>
      <c r="C23" s="24" t="s">
        <v>2273</v>
      </c>
      <c r="D23" s="28">
        <v>0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141</v>
      </c>
      <c r="B1" s="47" t="s">
        <v>99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2269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20.707214999999998</v>
      </c>
      <c r="I6" s="12">
        <v>20.707214999999998</v>
      </c>
      <c r="J6" s="12">
        <v>1.37883234</v>
      </c>
      <c r="K6" s="12">
        <v>0</v>
      </c>
      <c r="L6" s="12">
        <v>1.37883234</v>
      </c>
      <c r="M6" s="13">
        <v>0</v>
      </c>
      <c r="N6" s="14">
        <v>6.6587049006831683E-2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20.707215000000001</v>
      </c>
      <c r="I7" s="36">
        <f ca="1">SUM(I8:OFFSET(I6,MATCH("PROYECTOS",$A$8:$A$50,0),0))</f>
        <v>20.707215000000001</v>
      </c>
      <c r="J7" s="36">
        <f ca="1">SUM(J8:OFFSET(J6,MATCH("PROYECTOS",$A$8:$A$50,0),0))</f>
        <v>1.37883234</v>
      </c>
      <c r="K7" s="36">
        <f ca="1">SUM(K8:OFFSET(K6,MATCH("PROYECTOS",$A$8:$A$50,0),0))</f>
        <v>0</v>
      </c>
      <c r="L7" s="36">
        <f ca="1">SUM(L8:OFFSET(L6,MATCH("PROYECTOS",$A$8:$A$50,0),0))</f>
        <v>1.37883234</v>
      </c>
      <c r="M7" s="37">
        <f ca="1">IFERROR(K7/I7,0)</f>
        <v>0</v>
      </c>
      <c r="N7" s="38">
        <f ca="1">IFERROR(SUM(K7,L7)/I7,0)</f>
        <v>6.6587049006831669E-2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0.154</v>
      </c>
      <c r="I8" s="19">
        <v>0.154</v>
      </c>
      <c r="J8" s="19">
        <f t="shared" ref="J8:J15" si="0">SUM(K8,L8)</f>
        <v>0</v>
      </c>
      <c r="K8" s="19">
        <v>0</v>
      </c>
      <c r="L8" s="19">
        <v>0</v>
      </c>
      <c r="M8" s="20">
        <f t="shared" ref="M8:M16" si="1">IFERROR(K8/I8,0)</f>
        <v>0</v>
      </c>
      <c r="N8" s="21">
        <f t="shared" ref="N8:N16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5005780</v>
      </c>
      <c r="C9" s="17" t="s">
        <v>2274</v>
      </c>
      <c r="D9" s="66">
        <v>3000769</v>
      </c>
      <c r="E9" s="17" t="s">
        <v>2270</v>
      </c>
      <c r="F9" s="67">
        <v>36</v>
      </c>
      <c r="G9" s="17" t="s">
        <v>537</v>
      </c>
      <c r="H9" s="18">
        <v>6.2359999999999999E-2</v>
      </c>
      <c r="I9" s="19">
        <v>6.2359999999999999E-2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5" si="3">IFERROR(P9/O9,0)</f>
        <v>0</v>
      </c>
    </row>
    <row r="10" spans="1:17" ht="51" x14ac:dyDescent="0.25">
      <c r="A10" s="15"/>
      <c r="B10" s="17">
        <v>5005781</v>
      </c>
      <c r="C10" s="17" t="s">
        <v>2275</v>
      </c>
      <c r="D10" s="66">
        <v>3000769</v>
      </c>
      <c r="E10" s="17" t="s">
        <v>2270</v>
      </c>
      <c r="F10" s="67">
        <v>86</v>
      </c>
      <c r="G10" s="17" t="s">
        <v>504</v>
      </c>
      <c r="H10" s="18">
        <v>0.23499999999999999</v>
      </c>
      <c r="I10" s="19">
        <v>0.23499999999999999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1.053043E-2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5005782</v>
      </c>
      <c r="C11" s="17" t="s">
        <v>2276</v>
      </c>
      <c r="D11" s="66">
        <v>3000770</v>
      </c>
      <c r="E11" s="17" t="s">
        <v>2271</v>
      </c>
      <c r="F11" s="67">
        <v>107</v>
      </c>
      <c r="G11" s="17" t="s">
        <v>1222</v>
      </c>
      <c r="H11" s="18">
        <v>1.1810670000000001</v>
      </c>
      <c r="I11" s="19">
        <v>1.1810670000000001</v>
      </c>
      <c r="J11" s="19">
        <f t="shared" si="0"/>
        <v>2.1794279999999999E-2</v>
      </c>
      <c r="K11" s="19">
        <v>0</v>
      </c>
      <c r="L11" s="19">
        <v>2.1794279999999999E-2</v>
      </c>
      <c r="M11" s="20">
        <f t="shared" si="1"/>
        <v>0</v>
      </c>
      <c r="N11" s="21">
        <f t="shared" si="2"/>
        <v>1.8453042884103949E-2</v>
      </c>
      <c r="O11" s="68">
        <v>0.10356431999999999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5005783</v>
      </c>
      <c r="C12" s="17" t="s">
        <v>2277</v>
      </c>
      <c r="D12" s="66">
        <v>3000770</v>
      </c>
      <c r="E12" s="17" t="s">
        <v>2271</v>
      </c>
      <c r="F12" s="67">
        <v>86</v>
      </c>
      <c r="G12" s="17" t="s">
        <v>504</v>
      </c>
      <c r="H12" s="18">
        <v>0.36599999999999999</v>
      </c>
      <c r="I12" s="19">
        <v>0.36599999999999999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5005784</v>
      </c>
      <c r="C13" s="17" t="s">
        <v>2278</v>
      </c>
      <c r="D13" s="66">
        <v>3000770</v>
      </c>
      <c r="E13" s="17" t="s">
        <v>2271</v>
      </c>
      <c r="F13" s="67">
        <v>86</v>
      </c>
      <c r="G13" s="17" t="s">
        <v>504</v>
      </c>
      <c r="H13" s="18">
        <v>5.3772E-2</v>
      </c>
      <c r="I13" s="19">
        <v>5.3772E-2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5005785</v>
      </c>
      <c r="C14" s="17" t="s">
        <v>2279</v>
      </c>
      <c r="D14" s="66">
        <v>3000771</v>
      </c>
      <c r="E14" s="17" t="s">
        <v>2272</v>
      </c>
      <c r="F14" s="67">
        <v>476</v>
      </c>
      <c r="G14" s="17" t="s">
        <v>814</v>
      </c>
      <c r="H14" s="18">
        <v>18.442095999999999</v>
      </c>
      <c r="I14" s="19">
        <v>18.442095999999999</v>
      </c>
      <c r="J14" s="19">
        <f t="shared" si="0"/>
        <v>1.35703806</v>
      </c>
      <c r="K14" s="19">
        <v>0</v>
      </c>
      <c r="L14" s="19">
        <v>1.35703806</v>
      </c>
      <c r="M14" s="20">
        <f t="shared" si="1"/>
        <v>0</v>
      </c>
      <c r="N14" s="21">
        <f t="shared" si="2"/>
        <v>7.3583721720134207E-2</v>
      </c>
      <c r="O14" s="68">
        <v>1.2369086499999999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5005787</v>
      </c>
      <c r="C15" s="17" t="s">
        <v>2280</v>
      </c>
      <c r="D15" s="66">
        <v>3000772</v>
      </c>
      <c r="E15" s="17" t="s">
        <v>2273</v>
      </c>
      <c r="F15" s="67">
        <v>63</v>
      </c>
      <c r="G15" s="17" t="s">
        <v>833</v>
      </c>
      <c r="H15" s="18">
        <v>0.21292000000000003</v>
      </c>
      <c r="I15" s="19">
        <v>0.21292000000000003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0</v>
      </c>
      <c r="I16" s="43">
        <f t="shared" ref="I16:L16" ca="1" si="4">OFFSET(I16,-MATCH("PROYECTOS",$A$8:$A$50,0)-1,0)-(OFFSET(I16,-MATCH("PROYECTOS",$A$8:$A$50,0),0))</f>
        <v>0</v>
      </c>
      <c r="J16" s="43">
        <f t="shared" ca="1" si="4"/>
        <v>0</v>
      </c>
      <c r="K16" s="43">
        <f t="shared" ca="1" si="4"/>
        <v>0</v>
      </c>
      <c r="L16" s="43">
        <f t="shared" ca="1" si="4"/>
        <v>0</v>
      </c>
      <c r="M16" s="44">
        <f t="shared" ca="1" si="1"/>
        <v>0</v>
      </c>
      <c r="N16" s="45">
        <f t="shared" ca="1" si="2"/>
        <v>0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142</v>
      </c>
      <c r="B1" s="48" t="s">
        <v>100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2283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12.547518999999999</v>
      </c>
      <c r="E6" s="12">
        <v>13.122781</v>
      </c>
      <c r="F6" s="12">
        <v>0.32613511999999995</v>
      </c>
      <c r="G6" s="12">
        <v>0</v>
      </c>
      <c r="H6" s="12">
        <v>0.32613511999999995</v>
      </c>
      <c r="I6" s="13">
        <v>0</v>
      </c>
      <c r="J6" s="14">
        <v>2.4852591840098526E-2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11.630438999999997</v>
      </c>
      <c r="E7" s="36">
        <f ca="1">SUM(E8:OFFSET(E6,MATCH("GOBIERNOS REGIONALES",$A$8:$A$50,0),0))</f>
        <v>12.718472999999998</v>
      </c>
      <c r="F7" s="36">
        <f ca="1">SUM(F8:OFFSET(F6,MATCH("GOBIERNOS REGIONALES",$A$8:$A$50,0),0))</f>
        <v>0.32613511999999995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0.32613511999999995</v>
      </c>
      <c r="I7" s="37">
        <f ca="1">IFERROR(G7/E7,0)</f>
        <v>0</v>
      </c>
      <c r="J7" s="38">
        <f ca="1">IFERROR(SUM(G7,H7)/E7,0)</f>
        <v>2.5642631784491738E-2</v>
      </c>
      <c r="K7" s="4"/>
    </row>
    <row r="8" spans="1:11" ht="25.5" x14ac:dyDescent="0.25">
      <c r="A8" s="15"/>
      <c r="B8" s="16">
        <v>39</v>
      </c>
      <c r="C8" s="17" t="s">
        <v>128</v>
      </c>
      <c r="D8" s="18">
        <v>11.630438999999997</v>
      </c>
      <c r="E8" s="19">
        <v>12.718472999999998</v>
      </c>
      <c r="F8" s="19">
        <f t="shared" ref="F8:F10" si="0">SUM(G8,H8)</f>
        <v>0.32613511999999995</v>
      </c>
      <c r="G8" s="19">
        <v>0</v>
      </c>
      <c r="H8" s="19">
        <v>0.32613511999999995</v>
      </c>
      <c r="I8" s="20">
        <f t="shared" ref="I8:I10" si="1">IFERROR(G8/E8,0)</f>
        <v>0</v>
      </c>
      <c r="J8" s="21">
        <f t="shared" ref="J8:J10" si="2">IFERROR(SUM(G8,H8)/E8,0)</f>
        <v>2.5642631784491738E-2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4"/>
    </row>
    <row r="10" spans="1:11" ht="15.75" thickBot="1" x14ac:dyDescent="0.3">
      <c r="A10" s="39" t="s">
        <v>238</v>
      </c>
      <c r="B10" s="56"/>
      <c r="C10" s="41"/>
      <c r="D10" s="42">
        <v>0.91708000000000001</v>
      </c>
      <c r="E10" s="43">
        <v>0.404308</v>
      </c>
      <c r="F10" s="43">
        <f t="shared" si="0"/>
        <v>0</v>
      </c>
      <c r="G10" s="43">
        <v>0</v>
      </c>
      <c r="H10" s="43">
        <v>0</v>
      </c>
      <c r="I10" s="44">
        <f t="shared" si="1"/>
        <v>0</v>
      </c>
      <c r="J10" s="45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142</v>
      </c>
      <c r="B1" s="49" t="s">
        <v>100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2284</v>
      </c>
      <c r="L2" s="70" t="s">
        <v>2296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12.547518999999999</v>
      </c>
      <c r="E6" s="12">
        <f ca="1">SUM(E7:OFFSET(E7,50,0))</f>
        <v>13.122781</v>
      </c>
      <c r="F6" s="12">
        <f ca="1">SUM(F7:OFFSET(F7,50,0))</f>
        <v>0.32613511999999995</v>
      </c>
      <c r="G6" s="12">
        <f ca="1">SUM(G7:OFFSET(G7,50,0))</f>
        <v>0</v>
      </c>
      <c r="H6" s="12">
        <f ca="1">SUM(H7:OFFSET(H7,50,0))</f>
        <v>0.32613511999999995</v>
      </c>
      <c r="I6" s="13">
        <f ca="1">IFERROR(G6/E6,0)</f>
        <v>0</v>
      </c>
      <c r="J6" s="14">
        <f ca="1">IFERROR(SUM(G6,H6)/E6,0)</f>
        <v>2.4852591840098526E-2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</v>
      </c>
      <c r="E7" s="19">
        <v>5.849E-3</v>
      </c>
      <c r="F7" s="19">
        <f t="shared" ref="F7:F22" si="0">SUM(G7,H7)</f>
        <v>0</v>
      </c>
      <c r="G7" s="19">
        <v>0</v>
      </c>
      <c r="H7" s="19">
        <v>0</v>
      </c>
      <c r="I7" s="20">
        <f t="shared" ref="I7:I22" si="1">IFERROR(G7/E7,0)</f>
        <v>0</v>
      </c>
      <c r="J7" s="21">
        <f t="shared" ref="J7:J22" si="2">IFERROR(SUM(G7,H7)/E7,0)</f>
        <v>0</v>
      </c>
      <c r="K7" s="4"/>
      <c r="L7" t="s">
        <v>269</v>
      </c>
      <c r="M7" s="5">
        <v>0.32613511999999995</v>
      </c>
      <c r="N7" s="69">
        <v>2.5735470691394459E-2</v>
      </c>
    </row>
    <row r="8" spans="1:14" x14ac:dyDescent="0.25">
      <c r="A8" s="15"/>
      <c r="B8" s="53">
        <v>2</v>
      </c>
      <c r="C8" s="17" t="s">
        <v>256</v>
      </c>
      <c r="D8" s="18">
        <v>0</v>
      </c>
      <c r="E8" s="19">
        <v>4.5579999999999996E-3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255</v>
      </c>
      <c r="M8" s="5">
        <v>0</v>
      </c>
      <c r="N8" s="69">
        <v>0</v>
      </c>
    </row>
    <row r="9" spans="1:14" x14ac:dyDescent="0.25">
      <c r="A9" s="15"/>
      <c r="B9" s="53">
        <v>5</v>
      </c>
      <c r="C9" s="17" t="s">
        <v>259</v>
      </c>
      <c r="D9" s="18">
        <v>1.7080000000000001E-2</v>
      </c>
      <c r="E9" s="19">
        <v>7.5877E-2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256</v>
      </c>
      <c r="M9" s="5">
        <v>0</v>
      </c>
      <c r="N9" s="69">
        <v>0</v>
      </c>
    </row>
    <row r="10" spans="1:14" x14ac:dyDescent="0.25">
      <c r="A10" s="15"/>
      <c r="B10" s="53">
        <v>8</v>
      </c>
      <c r="C10" s="17" t="s">
        <v>262</v>
      </c>
      <c r="D10" s="18">
        <v>0.9</v>
      </c>
      <c r="E10" s="19">
        <v>0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259</v>
      </c>
      <c r="M10" s="5">
        <v>0</v>
      </c>
      <c r="N10" s="69">
        <v>0</v>
      </c>
    </row>
    <row r="11" spans="1:14" x14ac:dyDescent="0.25">
      <c r="A11" s="15"/>
      <c r="B11" s="53">
        <v>9</v>
      </c>
      <c r="C11" s="17" t="s">
        <v>263</v>
      </c>
      <c r="D11" s="18">
        <v>0</v>
      </c>
      <c r="E11" s="19">
        <v>1.3200000000000002E-2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262</v>
      </c>
      <c r="M11" s="5">
        <v>0</v>
      </c>
      <c r="N11" s="69">
        <v>0</v>
      </c>
    </row>
    <row r="12" spans="1:14" x14ac:dyDescent="0.25">
      <c r="A12" s="15"/>
      <c r="B12" s="53">
        <v>10</v>
      </c>
      <c r="C12" s="17" t="s">
        <v>264</v>
      </c>
      <c r="D12" s="18">
        <v>0</v>
      </c>
      <c r="E12" s="19">
        <v>1.3849999999999999E-3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263</v>
      </c>
      <c r="M12" s="5">
        <v>0</v>
      </c>
      <c r="N12" s="69">
        <v>0</v>
      </c>
    </row>
    <row r="13" spans="1:14" x14ac:dyDescent="0.25">
      <c r="A13" s="15"/>
      <c r="B13" s="53">
        <v>11</v>
      </c>
      <c r="C13" s="17" t="s">
        <v>265</v>
      </c>
      <c r="D13" s="18">
        <v>0</v>
      </c>
      <c r="E13" s="19">
        <v>2.1085E-2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264</v>
      </c>
      <c r="M13" s="5">
        <v>0</v>
      </c>
      <c r="N13" s="69">
        <v>0</v>
      </c>
    </row>
    <row r="14" spans="1:14" x14ac:dyDescent="0.25">
      <c r="A14" s="15"/>
      <c r="B14" s="53">
        <v>12</v>
      </c>
      <c r="C14" s="17" t="s">
        <v>266</v>
      </c>
      <c r="D14" s="18">
        <v>0</v>
      </c>
      <c r="E14" s="19">
        <v>2.6180000000000001E-3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  <c r="L14" t="s">
        <v>265</v>
      </c>
      <c r="M14" s="5">
        <v>0</v>
      </c>
      <c r="N14" s="69">
        <v>0</v>
      </c>
    </row>
    <row r="15" spans="1:14" x14ac:dyDescent="0.25">
      <c r="A15" s="15"/>
      <c r="B15" s="53">
        <v>13</v>
      </c>
      <c r="C15" s="17" t="s">
        <v>267</v>
      </c>
      <c r="D15" s="18">
        <v>0</v>
      </c>
      <c r="E15" s="19">
        <v>0.20642500000000003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266</v>
      </c>
      <c r="M15" s="5">
        <v>0</v>
      </c>
      <c r="N15" s="69">
        <v>0</v>
      </c>
    </row>
    <row r="16" spans="1:14" x14ac:dyDescent="0.25">
      <c r="A16" s="15"/>
      <c r="B16" s="53">
        <v>15</v>
      </c>
      <c r="C16" s="17" t="s">
        <v>269</v>
      </c>
      <c r="D16" s="18">
        <v>11.630438999999999</v>
      </c>
      <c r="E16" s="19">
        <v>12.672592000000002</v>
      </c>
      <c r="F16" s="19">
        <f t="shared" si="0"/>
        <v>0.32613511999999995</v>
      </c>
      <c r="G16" s="19">
        <v>0</v>
      </c>
      <c r="H16" s="19">
        <v>0.32613511999999995</v>
      </c>
      <c r="I16" s="20">
        <f t="shared" si="1"/>
        <v>0</v>
      </c>
      <c r="J16" s="21">
        <f t="shared" si="2"/>
        <v>2.5735470691394459E-2</v>
      </c>
      <c r="K16" s="4"/>
      <c r="L16" t="s">
        <v>267</v>
      </c>
      <c r="M16" s="5">
        <v>0</v>
      </c>
      <c r="N16" s="69">
        <v>0</v>
      </c>
    </row>
    <row r="17" spans="1:14" x14ac:dyDescent="0.25">
      <c r="A17" s="15"/>
      <c r="B17" s="53">
        <v>16</v>
      </c>
      <c r="C17" s="17" t="s">
        <v>270</v>
      </c>
      <c r="D17" s="18">
        <v>0</v>
      </c>
      <c r="E17" s="19">
        <v>1.0417000000000001E-2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  <c r="L17" t="s">
        <v>270</v>
      </c>
      <c r="M17" s="5">
        <v>0</v>
      </c>
      <c r="N17" s="69">
        <v>0</v>
      </c>
    </row>
    <row r="18" spans="1:14" x14ac:dyDescent="0.25">
      <c r="A18" s="15"/>
      <c r="B18" s="53">
        <v>18</v>
      </c>
      <c r="C18" s="17" t="s">
        <v>272</v>
      </c>
      <c r="D18" s="18">
        <v>0</v>
      </c>
      <c r="E18" s="19">
        <v>5.0597000000000003E-2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272</v>
      </c>
      <c r="M18" s="5">
        <v>0</v>
      </c>
      <c r="N18" s="69">
        <v>0</v>
      </c>
    </row>
    <row r="19" spans="1:14" x14ac:dyDescent="0.25">
      <c r="A19" s="15"/>
      <c r="B19" s="53">
        <v>20</v>
      </c>
      <c r="C19" s="17" t="s">
        <v>274</v>
      </c>
      <c r="D19" s="18">
        <v>0</v>
      </c>
      <c r="E19" s="19">
        <v>3.2126000000000002E-2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274</v>
      </c>
      <c r="M19" s="5">
        <v>0</v>
      </c>
      <c r="N19" s="69">
        <v>0</v>
      </c>
    </row>
    <row r="20" spans="1:14" x14ac:dyDescent="0.25">
      <c r="A20" s="15"/>
      <c r="B20" s="53">
        <v>21</v>
      </c>
      <c r="C20" s="17" t="s">
        <v>275</v>
      </c>
      <c r="D20" s="18">
        <v>0</v>
      </c>
      <c r="E20" s="19">
        <v>8.8730000000000007E-3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  <c r="L20" t="s">
        <v>275</v>
      </c>
      <c r="M20" s="5">
        <v>0</v>
      </c>
      <c r="N20" s="69">
        <v>0</v>
      </c>
    </row>
    <row r="21" spans="1:14" x14ac:dyDescent="0.25">
      <c r="A21" s="15"/>
      <c r="B21" s="53">
        <v>23</v>
      </c>
      <c r="C21" s="17" t="s">
        <v>277</v>
      </c>
      <c r="D21" s="18">
        <v>0</v>
      </c>
      <c r="E21" s="19">
        <v>6.1790000000000005E-3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  <c r="L21" t="s">
        <v>277</v>
      </c>
      <c r="M21" s="5">
        <v>0</v>
      </c>
      <c r="N21" s="69">
        <v>0</v>
      </c>
    </row>
    <row r="22" spans="1:14" ht="15.75" thickBot="1" x14ac:dyDescent="0.3">
      <c r="A22" s="22"/>
      <c r="B22" s="54">
        <v>24</v>
      </c>
      <c r="C22" s="24" t="s">
        <v>278</v>
      </c>
      <c r="D22" s="25">
        <v>0</v>
      </c>
      <c r="E22" s="26">
        <v>1.0999999999999999E-2</v>
      </c>
      <c r="F22" s="26">
        <f t="shared" si="0"/>
        <v>0</v>
      </c>
      <c r="G22" s="26">
        <v>0</v>
      </c>
      <c r="H22" s="26">
        <v>0</v>
      </c>
      <c r="I22" s="27">
        <f t="shared" si="1"/>
        <v>0</v>
      </c>
      <c r="J22" s="28">
        <f t="shared" si="2"/>
        <v>0</v>
      </c>
      <c r="K22" s="4"/>
      <c r="L22" t="s">
        <v>278</v>
      </c>
      <c r="M22" s="5">
        <v>0</v>
      </c>
      <c r="N22" s="69">
        <v>0</v>
      </c>
    </row>
    <row r="23" spans="1:14" x14ac:dyDescent="0.25">
      <c r="M23" s="5"/>
      <c r="N23" s="69"/>
    </row>
    <row r="24" spans="1:14" x14ac:dyDescent="0.25">
      <c r="M24" s="5"/>
      <c r="N24" s="69"/>
    </row>
    <row r="25" spans="1:14" x14ac:dyDescent="0.25">
      <c r="M25" s="5"/>
      <c r="N25" s="69"/>
    </row>
    <row r="26" spans="1:14" x14ac:dyDescent="0.25">
      <c r="M26" s="5"/>
      <c r="N26" s="69"/>
    </row>
    <row r="27" spans="1:14" x14ac:dyDescent="0.25">
      <c r="M27" s="5"/>
      <c r="N27" s="69"/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" customWidth="1"/>
    <col min="6" max="6" width="13.5703125" customWidth="1"/>
    <col min="7" max="8" width="0" hidden="1" customWidth="1"/>
  </cols>
  <sheetData>
    <row r="1" spans="1:11" ht="15.75" x14ac:dyDescent="0.25">
      <c r="A1" s="48">
        <v>142</v>
      </c>
      <c r="B1" s="47" t="s">
        <v>100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2285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12.547518999999999</v>
      </c>
      <c r="E6" s="12">
        <v>13.122781</v>
      </c>
      <c r="F6" s="12">
        <v>0.32613511999999995</v>
      </c>
      <c r="G6" s="12">
        <v>0</v>
      </c>
      <c r="H6" s="12">
        <v>0.32613511999999995</v>
      </c>
      <c r="I6" s="13">
        <v>0</v>
      </c>
      <c r="J6" s="14">
        <v>2.4852591840098526E-2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11.647518999999999</v>
      </c>
      <c r="E7" s="36">
        <f ca="1">SUM(E8:OFFSET(E6,MATCH("PROYECTOS",$A$8:$A$50,0),0))</f>
        <v>13.061183999999997</v>
      </c>
      <c r="F7" s="36">
        <f ca="1">SUM(F8:OFFSET(F6,MATCH("PROYECTOS",$A$8:$A$50,0),0))</f>
        <v>0.32613511999999995</v>
      </c>
      <c r="G7" s="36">
        <f ca="1">SUM(G8:OFFSET(G6,MATCH("PROYECTOS",$A$8:$A$50,0),0))</f>
        <v>0</v>
      </c>
      <c r="H7" s="36">
        <f ca="1">SUM(H8:OFFSET(H6,MATCH("PROYECTOS",$A$8:$A$50,0),0))</f>
        <v>0.32613511999999995</v>
      </c>
      <c r="I7" s="37">
        <f ca="1">IFERROR(G7/E7,0)</f>
        <v>0</v>
      </c>
      <c r="J7" s="38">
        <f ca="1">IFERROR(SUM(G7,H7)/E7,0)</f>
        <v>2.4969797531372347E-2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1.4933490000000003</v>
      </c>
      <c r="E8" s="19">
        <v>1.493349</v>
      </c>
      <c r="F8" s="19">
        <f t="shared" ref="F8:F10" si="0">SUM(G8,H8)</f>
        <v>4.4839819999999996E-2</v>
      </c>
      <c r="G8" s="19">
        <v>0</v>
      </c>
      <c r="H8" s="19">
        <v>4.4839819999999996E-2</v>
      </c>
      <c r="I8" s="20">
        <f t="shared" ref="I8:I11" si="1">IFERROR(G8/E8,0)</f>
        <v>0</v>
      </c>
      <c r="J8" s="21">
        <f t="shared" ref="J8:J11" si="2">IFERROR(SUM(G8,H8)/E8,0)</f>
        <v>3.0026350169987052E-2</v>
      </c>
      <c r="K8" s="4"/>
    </row>
    <row r="9" spans="1:11" ht="38.25" x14ac:dyDescent="0.25">
      <c r="A9" s="15"/>
      <c r="B9" s="17">
        <v>3000775</v>
      </c>
      <c r="C9" s="17" t="s">
        <v>2287</v>
      </c>
      <c r="D9" s="18">
        <v>0.12</v>
      </c>
      <c r="E9" s="19">
        <v>0.12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38.25" x14ac:dyDescent="0.25">
      <c r="A10" s="15"/>
      <c r="B10" s="17">
        <v>3000776</v>
      </c>
      <c r="C10" s="17" t="s">
        <v>2288</v>
      </c>
      <c r="D10" s="18">
        <v>10.03417</v>
      </c>
      <c r="E10" s="19">
        <v>11.447834999999998</v>
      </c>
      <c r="F10" s="19">
        <f t="shared" si="0"/>
        <v>0.28129529999999997</v>
      </c>
      <c r="G10" s="19">
        <v>0</v>
      </c>
      <c r="H10" s="19">
        <v>0.28129529999999997</v>
      </c>
      <c r="I10" s="20">
        <f t="shared" si="1"/>
        <v>0</v>
      </c>
      <c r="J10" s="21">
        <f t="shared" si="2"/>
        <v>2.4571921241003214E-2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0.90000000000000036</v>
      </c>
      <c r="E11" s="43">
        <f t="shared" ref="E11:H11" ca="1" si="3">OFFSET(E11,-MATCH("PROYECTOS",$A$8:$A$50,0)-1,0)-(OFFSET(E11,-MATCH("PROYECTOS",$A$8:$A$50,0),0))</f>
        <v>6.1597000000002566E-2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2297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3.0026350169987052E-2</v>
      </c>
    </row>
    <row r="18" spans="1:4" ht="38.25" x14ac:dyDescent="0.25">
      <c r="A18" s="15"/>
      <c r="B18" s="17">
        <v>3000775</v>
      </c>
      <c r="C18" s="17" t="s">
        <v>2287</v>
      </c>
      <c r="D18" s="21">
        <v>0</v>
      </c>
    </row>
    <row r="19" spans="1:4" ht="39" thickBot="1" x14ac:dyDescent="0.3">
      <c r="A19" s="22"/>
      <c r="B19" s="24">
        <v>3000776</v>
      </c>
      <c r="C19" s="24" t="s">
        <v>2288</v>
      </c>
      <c r="D19" s="28">
        <v>2.4571921241003214E-2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142</v>
      </c>
      <c r="B1" s="47" t="s">
        <v>100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2286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12.547518999999999</v>
      </c>
      <c r="I6" s="12">
        <v>13.122781</v>
      </c>
      <c r="J6" s="12">
        <v>0.32613511999999995</v>
      </c>
      <c r="K6" s="12">
        <v>0</v>
      </c>
      <c r="L6" s="12">
        <v>0.32613511999999995</v>
      </c>
      <c r="M6" s="13">
        <v>0</v>
      </c>
      <c r="N6" s="14">
        <v>2.4852591840098526E-2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11.647519000000001</v>
      </c>
      <c r="I7" s="36">
        <f ca="1">SUM(I8:OFFSET(I6,MATCH("PROYECTOS",$A$8:$A$50,0),0))</f>
        <v>13.061184000000003</v>
      </c>
      <c r="J7" s="36">
        <f ca="1">SUM(J8:OFFSET(J6,MATCH("PROYECTOS",$A$8:$A$50,0),0))</f>
        <v>0.32613512</v>
      </c>
      <c r="K7" s="36">
        <f ca="1">SUM(K8:OFFSET(K6,MATCH("PROYECTOS",$A$8:$A$50,0),0))</f>
        <v>0</v>
      </c>
      <c r="L7" s="36">
        <f ca="1">SUM(L8:OFFSET(L6,MATCH("PROYECTOS",$A$8:$A$50,0),0))</f>
        <v>0.32613512</v>
      </c>
      <c r="M7" s="37">
        <f ca="1">IFERROR(K7/I7,0)</f>
        <v>0</v>
      </c>
      <c r="N7" s="38">
        <f ca="1">IFERROR(SUM(K7,L7)/I7,0)</f>
        <v>2.4969797531372344E-2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1.3677490000000001</v>
      </c>
      <c r="I8" s="19">
        <v>1.3677489999999999</v>
      </c>
      <c r="J8" s="19">
        <f t="shared" ref="J8:J17" si="0">SUM(K8,L8)</f>
        <v>4.4839819999999996E-2</v>
      </c>
      <c r="K8" s="19">
        <v>0</v>
      </c>
      <c r="L8" s="19">
        <v>4.4839819999999996E-2</v>
      </c>
      <c r="M8" s="20">
        <f t="shared" ref="M8:M18" si="1">IFERROR(K8/I8,0)</f>
        <v>0</v>
      </c>
      <c r="N8" s="21">
        <f t="shared" ref="N8:N18" si="2">IFERROR(SUM(K8,L8)/I8,0)</f>
        <v>3.2783661329673794E-2</v>
      </c>
      <c r="O8" s="68">
        <v>7.4779800000000007E-2</v>
      </c>
      <c r="P8" s="19">
        <v>6</v>
      </c>
      <c r="Q8" s="21">
        <f>IFERROR(P8/O8,0)</f>
        <v>80.235571638330129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6.3600000000000004E-2</v>
      </c>
      <c r="I9" s="19">
        <v>6.3600000000000004E-2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7" si="3">IFERROR(P9/O9,0)</f>
        <v>0</v>
      </c>
    </row>
    <row r="10" spans="1:17" ht="25.5" x14ac:dyDescent="0.25">
      <c r="A10" s="15"/>
      <c r="B10" s="17">
        <v>5003461</v>
      </c>
      <c r="C10" s="17" t="s">
        <v>1155</v>
      </c>
      <c r="D10" s="66">
        <v>3000001</v>
      </c>
      <c r="E10" s="17" t="s">
        <v>281</v>
      </c>
      <c r="F10" s="67">
        <v>86</v>
      </c>
      <c r="G10" s="17" t="s">
        <v>504</v>
      </c>
      <c r="H10" s="18">
        <v>6.2E-2</v>
      </c>
      <c r="I10" s="19">
        <v>6.2E-2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5005796</v>
      </c>
      <c r="C11" s="17" t="s">
        <v>2289</v>
      </c>
      <c r="D11" s="66">
        <v>3000775</v>
      </c>
      <c r="E11" s="17" t="s">
        <v>2287</v>
      </c>
      <c r="F11" s="67">
        <v>86</v>
      </c>
      <c r="G11" s="17" t="s">
        <v>504</v>
      </c>
      <c r="H11" s="18">
        <v>0.06</v>
      </c>
      <c r="I11" s="19">
        <v>0.06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500</v>
      </c>
      <c r="Q11" s="21">
        <f t="shared" si="3"/>
        <v>0</v>
      </c>
    </row>
    <row r="12" spans="1:17" ht="38.25" x14ac:dyDescent="0.25">
      <c r="A12" s="15"/>
      <c r="B12" s="17">
        <v>5005797</v>
      </c>
      <c r="C12" s="17" t="s">
        <v>2290</v>
      </c>
      <c r="D12" s="66">
        <v>3000775</v>
      </c>
      <c r="E12" s="17" t="s">
        <v>2287</v>
      </c>
      <c r="F12" s="67">
        <v>86</v>
      </c>
      <c r="G12" s="17" t="s">
        <v>504</v>
      </c>
      <c r="H12" s="18">
        <v>0.06</v>
      </c>
      <c r="I12" s="19">
        <v>0.06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100</v>
      </c>
      <c r="Q12" s="21">
        <f t="shared" si="3"/>
        <v>0</v>
      </c>
    </row>
    <row r="13" spans="1:17" ht="38.25" x14ac:dyDescent="0.25">
      <c r="A13" s="15"/>
      <c r="B13" s="17">
        <v>5005798</v>
      </c>
      <c r="C13" s="17" t="s">
        <v>2291</v>
      </c>
      <c r="D13" s="66">
        <v>3000776</v>
      </c>
      <c r="E13" s="17" t="s">
        <v>2288</v>
      </c>
      <c r="F13" s="67">
        <v>86</v>
      </c>
      <c r="G13" s="17" t="s">
        <v>504</v>
      </c>
      <c r="H13" s="18">
        <v>1.9540990000000003</v>
      </c>
      <c r="I13" s="19">
        <v>1.954099</v>
      </c>
      <c r="J13" s="19">
        <f t="shared" si="0"/>
        <v>0.10812954999999999</v>
      </c>
      <c r="K13" s="19">
        <v>0</v>
      </c>
      <c r="L13" s="19">
        <v>0.10812954999999999</v>
      </c>
      <c r="M13" s="20">
        <f t="shared" si="1"/>
        <v>0</v>
      </c>
      <c r="N13" s="21">
        <f t="shared" si="2"/>
        <v>5.5334734831756216E-2</v>
      </c>
      <c r="O13" s="68">
        <v>0.10861567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5005799</v>
      </c>
      <c r="C14" s="17" t="s">
        <v>2292</v>
      </c>
      <c r="D14" s="66">
        <v>3000776</v>
      </c>
      <c r="E14" s="17" t="s">
        <v>2288</v>
      </c>
      <c r="F14" s="67">
        <v>86</v>
      </c>
      <c r="G14" s="17" t="s">
        <v>504</v>
      </c>
      <c r="H14" s="18">
        <v>4.4792649999999998</v>
      </c>
      <c r="I14" s="19">
        <v>4.4792649999999998</v>
      </c>
      <c r="J14" s="19">
        <f t="shared" si="0"/>
        <v>4.4999999999999997E-3</v>
      </c>
      <c r="K14" s="19">
        <v>0</v>
      </c>
      <c r="L14" s="19">
        <v>4.4999999999999997E-3</v>
      </c>
      <c r="M14" s="20">
        <f t="shared" si="1"/>
        <v>0</v>
      </c>
      <c r="N14" s="21">
        <f t="shared" si="2"/>
        <v>1.004629107677264E-3</v>
      </c>
      <c r="O14" s="68">
        <v>0.22786972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5005800</v>
      </c>
      <c r="C15" s="17" t="s">
        <v>2293</v>
      </c>
      <c r="D15" s="66">
        <v>3000776</v>
      </c>
      <c r="E15" s="17" t="s">
        <v>2288</v>
      </c>
      <c r="F15" s="67">
        <v>86</v>
      </c>
      <c r="G15" s="17" t="s">
        <v>504</v>
      </c>
      <c r="H15" s="18">
        <v>2.0024210000000005</v>
      </c>
      <c r="I15" s="19">
        <v>2.7183020000000004</v>
      </c>
      <c r="J15" s="19">
        <f t="shared" si="0"/>
        <v>0.16866575</v>
      </c>
      <c r="K15" s="19">
        <v>0</v>
      </c>
      <c r="L15" s="19">
        <v>0.16866575</v>
      </c>
      <c r="M15" s="20">
        <f t="shared" si="1"/>
        <v>0</v>
      </c>
      <c r="N15" s="21">
        <f t="shared" si="2"/>
        <v>6.2048201413970917E-2</v>
      </c>
      <c r="O15" s="68">
        <v>0.20745688000000004</v>
      </c>
      <c r="P15" s="19">
        <v>118</v>
      </c>
      <c r="Q15" s="21">
        <f t="shared" si="3"/>
        <v>568.79289807115572</v>
      </c>
    </row>
    <row r="16" spans="1:17" ht="38.25" x14ac:dyDescent="0.25">
      <c r="A16" s="15"/>
      <c r="B16" s="17">
        <v>5005801</v>
      </c>
      <c r="C16" s="17" t="s">
        <v>2294</v>
      </c>
      <c r="D16" s="66">
        <v>3000776</v>
      </c>
      <c r="E16" s="17" t="s">
        <v>2288</v>
      </c>
      <c r="F16" s="67">
        <v>86</v>
      </c>
      <c r="G16" s="17" t="s">
        <v>504</v>
      </c>
      <c r="H16" s="18">
        <v>1.5725049999999998</v>
      </c>
      <c r="I16" s="19">
        <v>1.944658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3.7226719999999998E-2</v>
      </c>
      <c r="P16" s="19">
        <v>1007</v>
      </c>
      <c r="Q16" s="21">
        <f t="shared" si="3"/>
        <v>27050.462678420234</v>
      </c>
    </row>
    <row r="17" spans="1:17" ht="38.25" x14ac:dyDescent="0.25">
      <c r="A17" s="15"/>
      <c r="B17" s="17">
        <v>5005802</v>
      </c>
      <c r="C17" s="17" t="s">
        <v>2295</v>
      </c>
      <c r="D17" s="66">
        <v>3000776</v>
      </c>
      <c r="E17" s="17" t="s">
        <v>2288</v>
      </c>
      <c r="F17" s="67">
        <v>86</v>
      </c>
      <c r="G17" s="17" t="s">
        <v>504</v>
      </c>
      <c r="H17" s="18">
        <v>2.588E-2</v>
      </c>
      <c r="I17" s="19">
        <v>0.35151100000000002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1.4825099999999999E-2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0.89999999999999858</v>
      </c>
      <c r="I18" s="43">
        <f t="shared" ref="I18:L18" ca="1" si="4">OFFSET(I18,-MATCH("PROYECTOS",$A$8:$A$50,0)-1,0)-(OFFSET(I18,-MATCH("PROYECTOS",$A$8:$A$50,0),0))</f>
        <v>6.1596999999997237E-2</v>
      </c>
      <c r="J18" s="43">
        <f t="shared" ca="1" si="4"/>
        <v>0</v>
      </c>
      <c r="K18" s="43">
        <f t="shared" ca="1" si="4"/>
        <v>0</v>
      </c>
      <c r="L18" s="43">
        <f t="shared" ca="1" si="4"/>
        <v>0</v>
      </c>
      <c r="M18" s="44">
        <f t="shared" ca="1" si="1"/>
        <v>0</v>
      </c>
      <c r="N18" s="45">
        <f t="shared" ca="1" si="2"/>
        <v>0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32</v>
      </c>
      <c r="B1" s="49" t="s">
        <v>20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586</v>
      </c>
      <c r="L2" s="70" t="s">
        <v>600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516.305204</v>
      </c>
      <c r="E6" s="12">
        <f ca="1">SUM(E7:OFFSET(E7,50,0))</f>
        <v>509.16943699999996</v>
      </c>
      <c r="F6" s="12">
        <f ca="1">SUM(F7:OFFSET(F7,50,0))</f>
        <v>12.38034223</v>
      </c>
      <c r="G6" s="12">
        <f ca="1">SUM(G7:OFFSET(G7,50,0))</f>
        <v>0</v>
      </c>
      <c r="H6" s="12">
        <f ca="1">SUM(H7:OFFSET(H7,50,0))</f>
        <v>12.38034223</v>
      </c>
      <c r="I6" s="13">
        <f ca="1">IFERROR(G6/E6,0)</f>
        <v>0</v>
      </c>
      <c r="J6" s="14">
        <f ca="1">IFERROR(SUM(G6,H6)/E6,0)</f>
        <v>2.4314778795334491E-2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5</v>
      </c>
      <c r="C7" s="17" t="s">
        <v>259</v>
      </c>
      <c r="D7" s="18">
        <v>3.8747319999999998</v>
      </c>
      <c r="E7" s="19">
        <v>3.8747319999999998</v>
      </c>
      <c r="F7" s="19">
        <f t="shared" ref="F7:F13" si="0">SUM(G7,H7)</f>
        <v>0</v>
      </c>
      <c r="G7" s="19">
        <v>0</v>
      </c>
      <c r="H7" s="19">
        <v>0</v>
      </c>
      <c r="I7" s="20">
        <f t="shared" ref="I7:I13" si="1">IFERROR(G7/E7,0)</f>
        <v>0</v>
      </c>
      <c r="J7" s="21">
        <f t="shared" ref="J7:J13" si="2">IFERROR(SUM(G7,H7)/E7,0)</f>
        <v>0</v>
      </c>
      <c r="K7" s="4"/>
      <c r="L7" t="s">
        <v>276</v>
      </c>
      <c r="M7" s="5">
        <v>4.6999764800000001</v>
      </c>
      <c r="N7" s="69">
        <v>8.348622900195371E-2</v>
      </c>
    </row>
    <row r="8" spans="1:14" x14ac:dyDescent="0.25">
      <c r="A8" s="15"/>
      <c r="B8" s="53">
        <v>7</v>
      </c>
      <c r="C8" s="17" t="s">
        <v>261</v>
      </c>
      <c r="D8" s="18">
        <v>0</v>
      </c>
      <c r="E8" s="19">
        <v>17.674998000000002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269</v>
      </c>
      <c r="M8" s="5">
        <v>2.0086090400000001</v>
      </c>
      <c r="N8" s="69">
        <v>6.1015411440565985E-2</v>
      </c>
    </row>
    <row r="9" spans="1:14" x14ac:dyDescent="0.25">
      <c r="A9" s="15"/>
      <c r="B9" s="53">
        <v>8</v>
      </c>
      <c r="C9" s="17" t="s">
        <v>262</v>
      </c>
      <c r="D9" s="18">
        <v>405.16763300000002</v>
      </c>
      <c r="E9" s="19">
        <v>380.561868</v>
      </c>
      <c r="F9" s="19">
        <f t="shared" si="0"/>
        <v>5.6717567099999995</v>
      </c>
      <c r="G9" s="19">
        <v>0</v>
      </c>
      <c r="H9" s="19">
        <v>5.6717567099999995</v>
      </c>
      <c r="I9" s="20">
        <f t="shared" si="1"/>
        <v>0</v>
      </c>
      <c r="J9" s="21">
        <f t="shared" si="2"/>
        <v>1.4903639031958923E-2</v>
      </c>
      <c r="K9" s="4"/>
      <c r="L9" t="s">
        <v>262</v>
      </c>
      <c r="M9" s="5">
        <v>5.6717567099999995</v>
      </c>
      <c r="N9" s="69">
        <v>1.4903639031958923E-2</v>
      </c>
    </row>
    <row r="10" spans="1:14" x14ac:dyDescent="0.25">
      <c r="A10" s="15"/>
      <c r="B10" s="53">
        <v>9</v>
      </c>
      <c r="C10" s="17" t="s">
        <v>263</v>
      </c>
      <c r="D10" s="18">
        <v>3.9858470000000001</v>
      </c>
      <c r="E10" s="19">
        <v>3.9858470000000001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259</v>
      </c>
      <c r="M10" s="5">
        <v>0</v>
      </c>
      <c r="N10" s="69">
        <v>0</v>
      </c>
    </row>
    <row r="11" spans="1:14" x14ac:dyDescent="0.25">
      <c r="A11" s="15"/>
      <c r="B11" s="53">
        <v>12</v>
      </c>
      <c r="C11" s="17" t="s">
        <v>266</v>
      </c>
      <c r="D11" s="18">
        <v>13.855864</v>
      </c>
      <c r="E11" s="19">
        <v>13.855864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261</v>
      </c>
      <c r="M11" s="5">
        <v>0</v>
      </c>
      <c r="N11" s="69">
        <v>0</v>
      </c>
    </row>
    <row r="12" spans="1:14" x14ac:dyDescent="0.25">
      <c r="A12" s="15"/>
      <c r="B12" s="53">
        <v>15</v>
      </c>
      <c r="C12" s="17" t="s">
        <v>269</v>
      </c>
      <c r="D12" s="18">
        <v>32.919699999999992</v>
      </c>
      <c r="E12" s="19">
        <v>32.919699999999999</v>
      </c>
      <c r="F12" s="19">
        <f t="shared" si="0"/>
        <v>2.0086090400000001</v>
      </c>
      <c r="G12" s="19">
        <v>0</v>
      </c>
      <c r="H12" s="19">
        <v>2.0086090400000001</v>
      </c>
      <c r="I12" s="20">
        <f t="shared" si="1"/>
        <v>0</v>
      </c>
      <c r="J12" s="21">
        <f t="shared" si="2"/>
        <v>6.1015411440565985E-2</v>
      </c>
      <c r="K12" s="4"/>
      <c r="L12" t="s">
        <v>263</v>
      </c>
      <c r="M12" s="5">
        <v>0</v>
      </c>
      <c r="N12" s="69">
        <v>0</v>
      </c>
    </row>
    <row r="13" spans="1:14" ht="15.75" thickBot="1" x14ac:dyDescent="0.3">
      <c r="A13" s="22"/>
      <c r="B13" s="54">
        <v>22</v>
      </c>
      <c r="C13" s="24" t="s">
        <v>276</v>
      </c>
      <c r="D13" s="25">
        <v>56.501428000000018</v>
      </c>
      <c r="E13" s="26">
        <v>56.296428000000013</v>
      </c>
      <c r="F13" s="26">
        <f t="shared" si="0"/>
        <v>4.6999764800000001</v>
      </c>
      <c r="G13" s="26">
        <v>0</v>
      </c>
      <c r="H13" s="26">
        <v>4.6999764800000001</v>
      </c>
      <c r="I13" s="27">
        <f t="shared" si="1"/>
        <v>0</v>
      </c>
      <c r="J13" s="28">
        <f t="shared" si="2"/>
        <v>8.348622900195371E-2</v>
      </c>
      <c r="K13" s="4"/>
      <c r="L13" t="s">
        <v>266</v>
      </c>
      <c r="M13" s="5">
        <v>0</v>
      </c>
      <c r="N13" s="69">
        <v>0</v>
      </c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8" width="0" hidden="1" customWidth="1"/>
  </cols>
  <sheetData>
    <row r="1" spans="1:11" ht="15.75" x14ac:dyDescent="0.25">
      <c r="A1" s="48">
        <v>32</v>
      </c>
      <c r="B1" s="47" t="s">
        <v>20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587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516.305204</v>
      </c>
      <c r="E6" s="12">
        <v>509.16943699999996</v>
      </c>
      <c r="F6" s="12">
        <v>12.38034223</v>
      </c>
      <c r="G6" s="12">
        <v>0</v>
      </c>
      <c r="H6" s="12">
        <v>12.38034223</v>
      </c>
      <c r="I6" s="13">
        <v>0</v>
      </c>
      <c r="J6" s="14">
        <v>2.4314778795334491E-2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438.09333900000007</v>
      </c>
      <c r="E7" s="36">
        <f ca="1">SUM(E8:OFFSET(E6,MATCH("PROYECTOS",$A$8:$A$50,0),0))</f>
        <v>438.09333900000001</v>
      </c>
      <c r="F7" s="36">
        <f ca="1">SUM(F8:OFFSET(F6,MATCH("PROYECTOS",$A$8:$A$50,0),0))</f>
        <v>12.38034223</v>
      </c>
      <c r="G7" s="36">
        <f ca="1">SUM(G8:OFFSET(G6,MATCH("PROYECTOS",$A$8:$A$50,0),0))</f>
        <v>0</v>
      </c>
      <c r="H7" s="36">
        <f ca="1">SUM(H8:OFFSET(H6,MATCH("PROYECTOS",$A$8:$A$50,0),0))</f>
        <v>12.38034223</v>
      </c>
      <c r="I7" s="37">
        <f ca="1">IFERROR(G7/E7,0)</f>
        <v>0</v>
      </c>
      <c r="J7" s="38">
        <f ca="1">IFERROR(SUM(G7,H7)/E7,0)</f>
        <v>2.8259599331639233E-2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25.403276999999999</v>
      </c>
      <c r="E8" s="19">
        <v>25.403277000000003</v>
      </c>
      <c r="F8" s="19">
        <f t="shared" ref="F8:F10" si="0">SUM(G8,H8)</f>
        <v>0</v>
      </c>
      <c r="G8" s="19">
        <v>0</v>
      </c>
      <c r="H8" s="19">
        <v>0</v>
      </c>
      <c r="I8" s="20">
        <f t="shared" ref="I8:I11" si="1">IFERROR(G8/E8,0)</f>
        <v>0</v>
      </c>
      <c r="J8" s="21">
        <f t="shared" ref="J8:J11" si="2">IFERROR(SUM(G8,H8)/E8,0)</f>
        <v>0</v>
      </c>
      <c r="K8" s="4"/>
    </row>
    <row r="9" spans="1:11" ht="25.5" x14ac:dyDescent="0.25">
      <c r="A9" s="15"/>
      <c r="B9" s="17">
        <v>3000595</v>
      </c>
      <c r="C9" s="17" t="s">
        <v>589</v>
      </c>
      <c r="D9" s="18">
        <v>60.367816000000005</v>
      </c>
      <c r="E9" s="19">
        <v>60.367816999999995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7">
        <v>3000596</v>
      </c>
      <c r="C10" s="17" t="s">
        <v>590</v>
      </c>
      <c r="D10" s="18">
        <v>352.32224600000006</v>
      </c>
      <c r="E10" s="19">
        <v>352.32224500000001</v>
      </c>
      <c r="F10" s="19">
        <f t="shared" si="0"/>
        <v>12.38034223</v>
      </c>
      <c r="G10" s="19">
        <v>0</v>
      </c>
      <c r="H10" s="19">
        <v>12.38034223</v>
      </c>
      <c r="I10" s="20">
        <f t="shared" si="1"/>
        <v>0</v>
      </c>
      <c r="J10" s="21">
        <f t="shared" si="2"/>
        <v>3.5139257897269585E-2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78.211864999999932</v>
      </c>
      <c r="E11" s="43">
        <f t="shared" ref="E11:H11" ca="1" si="3">OFFSET(E11,-MATCH("PROYECTOS",$A$8:$A$50,0)-1,0)-(OFFSET(E11,-MATCH("PROYECTOS",$A$8:$A$50,0),0))</f>
        <v>71.076097999999945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601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0</v>
      </c>
    </row>
    <row r="18" spans="1:4" ht="25.5" x14ac:dyDescent="0.25">
      <c r="A18" s="15"/>
      <c r="B18" s="17">
        <v>3000595</v>
      </c>
      <c r="C18" s="17" t="s">
        <v>589</v>
      </c>
      <c r="D18" s="21">
        <v>0</v>
      </c>
    </row>
    <row r="19" spans="1:4" ht="26.25" thickBot="1" x14ac:dyDescent="0.3">
      <c r="A19" s="22"/>
      <c r="B19" s="24">
        <v>3000596</v>
      </c>
      <c r="C19" s="24" t="s">
        <v>590</v>
      </c>
      <c r="D19" s="28">
        <v>3.5139257897269585E-2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32</v>
      </c>
      <c r="B1" s="47" t="s">
        <v>20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588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516.305204</v>
      </c>
      <c r="I6" s="12">
        <v>509.16943699999996</v>
      </c>
      <c r="J6" s="12">
        <v>12.38034223</v>
      </c>
      <c r="K6" s="12">
        <v>0</v>
      </c>
      <c r="L6" s="12">
        <v>12.38034223</v>
      </c>
      <c r="M6" s="13">
        <v>0</v>
      </c>
      <c r="N6" s="14">
        <v>2.4314778795334491E-2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438.09333899999996</v>
      </c>
      <c r="I7" s="36">
        <f ca="1">SUM(I8:OFFSET(I6,MATCH("PROYECTOS",$A$8:$A$50,0),0))</f>
        <v>438.09333900000001</v>
      </c>
      <c r="J7" s="36">
        <f ca="1">SUM(J8:OFFSET(J6,MATCH("PROYECTOS",$A$8:$A$50,0),0))</f>
        <v>12.38034223</v>
      </c>
      <c r="K7" s="36">
        <f ca="1">SUM(K8:OFFSET(K6,MATCH("PROYECTOS",$A$8:$A$50,0),0))</f>
        <v>0</v>
      </c>
      <c r="L7" s="36">
        <f ca="1">SUM(L8:OFFSET(L6,MATCH("PROYECTOS",$A$8:$A$50,0),0))</f>
        <v>12.38034223</v>
      </c>
      <c r="M7" s="37">
        <f ca="1">IFERROR(K7/I7,0)</f>
        <v>0</v>
      </c>
      <c r="N7" s="38">
        <f ca="1">IFERROR(SUM(K7,L7)/I7,0)</f>
        <v>2.8259599331639233E-2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25.220276999999999</v>
      </c>
      <c r="I8" s="19">
        <v>25.220277000000006</v>
      </c>
      <c r="J8" s="19">
        <f t="shared" ref="J8:J17" si="0">SUM(K8,L8)</f>
        <v>0</v>
      </c>
      <c r="K8" s="19">
        <v>0</v>
      </c>
      <c r="L8" s="19">
        <v>0</v>
      </c>
      <c r="M8" s="20">
        <f t="shared" ref="M8:M18" si="1">IFERROR(K8/I8,0)</f>
        <v>0</v>
      </c>
      <c r="N8" s="21">
        <f t="shared" ref="N8:N18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5003032</v>
      </c>
      <c r="C9" s="17" t="s">
        <v>517</v>
      </c>
      <c r="D9" s="66">
        <v>3000001</v>
      </c>
      <c r="E9" s="17" t="s">
        <v>281</v>
      </c>
      <c r="F9" s="67">
        <v>60</v>
      </c>
      <c r="G9" s="17" t="s">
        <v>315</v>
      </c>
      <c r="H9" s="18">
        <v>0.183</v>
      </c>
      <c r="I9" s="19">
        <v>0.183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4.36164E-3</v>
      </c>
      <c r="P9" s="19">
        <v>0</v>
      </c>
      <c r="Q9" s="21">
        <f t="shared" ref="Q9:Q17" si="3">IFERROR(P9/O9,0)</f>
        <v>0</v>
      </c>
    </row>
    <row r="10" spans="1:17" ht="25.5" x14ac:dyDescent="0.25">
      <c r="A10" s="15"/>
      <c r="B10" s="17">
        <v>5004379</v>
      </c>
      <c r="C10" s="17" t="s">
        <v>591</v>
      </c>
      <c r="D10" s="66">
        <v>3000595</v>
      </c>
      <c r="E10" s="17" t="s">
        <v>589</v>
      </c>
      <c r="F10" s="67">
        <v>1</v>
      </c>
      <c r="G10" s="17" t="s">
        <v>535</v>
      </c>
      <c r="H10" s="18">
        <v>37.642710999999998</v>
      </c>
      <c r="I10" s="19">
        <v>37.642711999999996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5004380</v>
      </c>
      <c r="C11" s="17" t="s">
        <v>592</v>
      </c>
      <c r="D11" s="66">
        <v>3000595</v>
      </c>
      <c r="E11" s="17" t="s">
        <v>589</v>
      </c>
      <c r="F11" s="67">
        <v>1</v>
      </c>
      <c r="G11" s="17" t="s">
        <v>535</v>
      </c>
      <c r="H11" s="18">
        <v>6.4995159999999998</v>
      </c>
      <c r="I11" s="19">
        <v>6.499515999999999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1</v>
      </c>
      <c r="Q11" s="21">
        <f t="shared" si="3"/>
        <v>0</v>
      </c>
    </row>
    <row r="12" spans="1:17" ht="25.5" x14ac:dyDescent="0.25">
      <c r="A12" s="15"/>
      <c r="B12" s="17">
        <v>5004381</v>
      </c>
      <c r="C12" s="17" t="s">
        <v>593</v>
      </c>
      <c r="D12" s="66">
        <v>3000595</v>
      </c>
      <c r="E12" s="17" t="s">
        <v>589</v>
      </c>
      <c r="F12" s="67">
        <v>86</v>
      </c>
      <c r="G12" s="17" t="s">
        <v>504</v>
      </c>
      <c r="H12" s="18">
        <v>8.2734850000000009</v>
      </c>
      <c r="I12" s="19">
        <v>8.2734850000000009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0.50112000000000001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5004382</v>
      </c>
      <c r="C13" s="17" t="s">
        <v>594</v>
      </c>
      <c r="D13" s="66">
        <v>3000595</v>
      </c>
      <c r="E13" s="17" t="s">
        <v>589</v>
      </c>
      <c r="F13" s="67">
        <v>64</v>
      </c>
      <c r="G13" s="17" t="s">
        <v>599</v>
      </c>
      <c r="H13" s="18">
        <v>7.9521040000000012</v>
      </c>
      <c r="I13" s="19">
        <v>7.9521039999999994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2</v>
      </c>
      <c r="Q13" s="21">
        <f t="shared" si="3"/>
        <v>0</v>
      </c>
    </row>
    <row r="14" spans="1:17" ht="25.5" x14ac:dyDescent="0.25">
      <c r="A14" s="15"/>
      <c r="B14" s="17">
        <v>5004383</v>
      </c>
      <c r="C14" s="17" t="s">
        <v>595</v>
      </c>
      <c r="D14" s="66">
        <v>3000596</v>
      </c>
      <c r="E14" s="17" t="s">
        <v>590</v>
      </c>
      <c r="F14" s="67">
        <v>82</v>
      </c>
      <c r="G14" s="17" t="s">
        <v>543</v>
      </c>
      <c r="H14" s="18">
        <v>152.924284</v>
      </c>
      <c r="I14" s="19">
        <v>152.92428400000003</v>
      </c>
      <c r="J14" s="19">
        <f t="shared" si="0"/>
        <v>12.02572223</v>
      </c>
      <c r="K14" s="19">
        <v>0</v>
      </c>
      <c r="L14" s="19">
        <v>12.02572223</v>
      </c>
      <c r="M14" s="20">
        <f t="shared" si="1"/>
        <v>0</v>
      </c>
      <c r="N14" s="21">
        <f t="shared" si="2"/>
        <v>7.8638407945725589E-2</v>
      </c>
      <c r="O14" s="68">
        <v>11.12318735</v>
      </c>
      <c r="P14" s="19">
        <v>0</v>
      </c>
      <c r="Q14" s="21">
        <f t="shared" si="3"/>
        <v>0</v>
      </c>
    </row>
    <row r="15" spans="1:17" ht="25.5" x14ac:dyDescent="0.25">
      <c r="A15" s="15"/>
      <c r="B15" s="17">
        <v>5004384</v>
      </c>
      <c r="C15" s="17" t="s">
        <v>596</v>
      </c>
      <c r="D15" s="66">
        <v>3000596</v>
      </c>
      <c r="E15" s="17" t="s">
        <v>590</v>
      </c>
      <c r="F15" s="67">
        <v>82</v>
      </c>
      <c r="G15" s="17" t="s">
        <v>543</v>
      </c>
      <c r="H15" s="18">
        <v>194.84690699999999</v>
      </c>
      <c r="I15" s="19">
        <v>194.84690599999999</v>
      </c>
      <c r="J15" s="19">
        <f t="shared" si="0"/>
        <v>0.35461999999999999</v>
      </c>
      <c r="K15" s="19">
        <v>0</v>
      </c>
      <c r="L15" s="19">
        <v>0.35461999999999999</v>
      </c>
      <c r="M15" s="20">
        <f t="shared" si="1"/>
        <v>0</v>
      </c>
      <c r="N15" s="21">
        <f t="shared" si="2"/>
        <v>1.819992974381641E-3</v>
      </c>
      <c r="O15" s="68">
        <v>16.606559460000003</v>
      </c>
      <c r="P15" s="19">
        <v>967</v>
      </c>
      <c r="Q15" s="21">
        <f t="shared" si="3"/>
        <v>58.23000256791299</v>
      </c>
    </row>
    <row r="16" spans="1:17" ht="25.5" x14ac:dyDescent="0.25">
      <c r="A16" s="15"/>
      <c r="B16" s="17">
        <v>5004385</v>
      </c>
      <c r="C16" s="17" t="s">
        <v>597</v>
      </c>
      <c r="D16" s="66">
        <v>3000596</v>
      </c>
      <c r="E16" s="17" t="s">
        <v>590</v>
      </c>
      <c r="F16" s="67">
        <v>524</v>
      </c>
      <c r="G16" s="17" t="s">
        <v>541</v>
      </c>
      <c r="H16" s="18">
        <v>1.11494</v>
      </c>
      <c r="I16" s="19">
        <v>1.1149399999999998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5004386</v>
      </c>
      <c r="C17" s="17" t="s">
        <v>598</v>
      </c>
      <c r="D17" s="66">
        <v>3000596</v>
      </c>
      <c r="E17" s="17" t="s">
        <v>590</v>
      </c>
      <c r="F17" s="67">
        <v>82</v>
      </c>
      <c r="G17" s="17" t="s">
        <v>543</v>
      </c>
      <c r="H17" s="18">
        <v>3.436115</v>
      </c>
      <c r="I17" s="19">
        <v>3.436115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3.2009999999999999E-3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78.211865000000046</v>
      </c>
      <c r="I18" s="43">
        <f t="shared" ref="I18:L18" ca="1" si="4">OFFSET(I18,-MATCH("PROYECTOS",$A$8:$A$50,0)-1,0)-(OFFSET(I18,-MATCH("PROYECTOS",$A$8:$A$50,0),0))</f>
        <v>71.076097999999945</v>
      </c>
      <c r="J18" s="43">
        <f t="shared" ca="1" si="4"/>
        <v>0</v>
      </c>
      <c r="K18" s="43">
        <f t="shared" ca="1" si="4"/>
        <v>0</v>
      </c>
      <c r="L18" s="43">
        <f t="shared" ca="1" si="4"/>
        <v>0</v>
      </c>
      <c r="M18" s="44">
        <f t="shared" ca="1" si="1"/>
        <v>0</v>
      </c>
      <c r="N18" s="45">
        <f t="shared" ca="1" si="2"/>
        <v>0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34</v>
      </c>
      <c r="B1" s="48" t="s">
        <v>21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602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38.508765000000004</v>
      </c>
      <c r="E6" s="12">
        <v>52.782672000000012</v>
      </c>
      <c r="F6" s="12">
        <v>2.9986079599999997</v>
      </c>
      <c r="G6" s="12">
        <v>0</v>
      </c>
      <c r="H6" s="12">
        <v>2.9986079599999997</v>
      </c>
      <c r="I6" s="13">
        <v>0</v>
      </c>
      <c r="J6" s="14">
        <v>5.6810461584817062E-2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38.508765000000011</v>
      </c>
      <c r="E7" s="36">
        <f ca="1">SUM(E8:OFFSET(E6,MATCH("GOBIERNOS REGIONALES",$A$8:$A$50,0),0))</f>
        <v>52.782672000000005</v>
      </c>
      <c r="F7" s="36">
        <f ca="1">SUM(F8:OFFSET(F6,MATCH("GOBIERNOS REGIONALES",$A$8:$A$50,0),0))</f>
        <v>2.9986079599999997</v>
      </c>
      <c r="G7" s="36">
        <f ca="1">SUM(G8:OFFSET(G6,MATCH("GOBIERNOS REGIONALES",$A$8:$A$50,0),0))</f>
        <v>0</v>
      </c>
      <c r="H7" s="36">
        <f ca="1">SUM(H8:OFFSET(H6,MATCH("GOBIERNOS REGIONALES",$A$8:$A$50,0),0))</f>
        <v>2.9986079599999997</v>
      </c>
      <c r="I7" s="37">
        <f ca="1">IFERROR(G7/E7,0)</f>
        <v>0</v>
      </c>
      <c r="J7" s="38">
        <f ca="1">IFERROR(SUM(G7,H7)/E7,0)</f>
        <v>5.6810461584817069E-2</v>
      </c>
      <c r="K7" s="4"/>
    </row>
    <row r="8" spans="1:11" ht="25.5" x14ac:dyDescent="0.25">
      <c r="A8" s="15"/>
      <c r="B8" s="16">
        <v>59</v>
      </c>
      <c r="C8" s="17" t="s">
        <v>136</v>
      </c>
      <c r="D8" s="18">
        <v>38.508765000000011</v>
      </c>
      <c r="E8" s="19">
        <v>52.782672000000005</v>
      </c>
      <c r="F8" s="19">
        <f t="shared" ref="F8:F10" si="0">SUM(G8,H8)</f>
        <v>2.9986079599999997</v>
      </c>
      <c r="G8" s="19">
        <v>0</v>
      </c>
      <c r="H8" s="19">
        <v>2.9986079599999997</v>
      </c>
      <c r="I8" s="20">
        <f t="shared" ref="I8:I10" si="1">IFERROR(G8/E8,0)</f>
        <v>0</v>
      </c>
      <c r="J8" s="21">
        <f t="shared" ref="J8:J10" si="2">IFERROR(SUM(G8,H8)/E8,0)</f>
        <v>5.6810461584817069E-2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1</v>
      </c>
      <c r="B1" s="49" t="s">
        <v>12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247</v>
      </c>
      <c r="L2" s="70" t="s">
        <v>320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1741.5541750000007</v>
      </c>
      <c r="E6" s="12">
        <f ca="1">SUM(E7:OFFSET(E7,50,0))</f>
        <v>1933.9603899999997</v>
      </c>
      <c r="F6" s="12">
        <f ca="1">SUM(F7:OFFSET(F7,50,0))</f>
        <v>225.35466958000001</v>
      </c>
      <c r="G6" s="12">
        <f ca="1">SUM(G7:OFFSET(G7,50,0))</f>
        <v>0</v>
      </c>
      <c r="H6" s="12">
        <f ca="1">SUM(H7:OFFSET(H7,50,0))</f>
        <v>225.35466958000001</v>
      </c>
      <c r="I6" s="13">
        <f ca="1">IFERROR(G6/E6,0)</f>
        <v>0</v>
      </c>
      <c r="J6" s="14">
        <f ca="1">IFERROR(SUM(G6,H6)/E6,0)</f>
        <v>0.11652496646014557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66.296932999999996</v>
      </c>
      <c r="E7" s="19">
        <v>79.01544699999998</v>
      </c>
      <c r="F7" s="19">
        <f t="shared" ref="F7:F31" si="0">SUM(G7,H7)</f>
        <v>6.7375815600000006</v>
      </c>
      <c r="G7" s="19">
        <v>0</v>
      </c>
      <c r="H7" s="19">
        <v>6.7375815600000006</v>
      </c>
      <c r="I7" s="20">
        <f t="shared" ref="I7:I31" si="1">IFERROR(G7/E7,0)</f>
        <v>0</v>
      </c>
      <c r="J7" s="21">
        <f t="shared" ref="J7:J31" si="2">IFERROR(SUM(G7,H7)/E7,0)</f>
        <v>8.5269169710575729E-2</v>
      </c>
      <c r="K7" s="4"/>
      <c r="L7" t="s">
        <v>261</v>
      </c>
      <c r="M7" s="5">
        <v>8.9423609499999994</v>
      </c>
      <c r="N7" s="69">
        <v>0.200249519147354</v>
      </c>
    </row>
    <row r="8" spans="1:14" x14ac:dyDescent="0.25">
      <c r="A8" s="15"/>
      <c r="B8" s="53">
        <v>2</v>
      </c>
      <c r="C8" s="17" t="s">
        <v>256</v>
      </c>
      <c r="D8" s="18">
        <v>68.71651599999997</v>
      </c>
      <c r="E8" s="19">
        <v>79.705352000000019</v>
      </c>
      <c r="F8" s="19">
        <f t="shared" si="0"/>
        <v>10.253699429999998</v>
      </c>
      <c r="G8" s="19">
        <v>0</v>
      </c>
      <c r="H8" s="19">
        <v>10.253699429999998</v>
      </c>
      <c r="I8" s="20">
        <f t="shared" si="1"/>
        <v>0</v>
      </c>
      <c r="J8" s="21">
        <f t="shared" si="2"/>
        <v>0.12864505547883404</v>
      </c>
      <c r="K8" s="4"/>
      <c r="L8" t="s">
        <v>258</v>
      </c>
      <c r="M8" s="5">
        <v>7.7220754199999986</v>
      </c>
      <c r="N8" s="69">
        <v>0.14720689876238943</v>
      </c>
    </row>
    <row r="9" spans="1:14" x14ac:dyDescent="0.25">
      <c r="A9" s="15"/>
      <c r="B9" s="53">
        <v>3</v>
      </c>
      <c r="C9" s="17" t="s">
        <v>257</v>
      </c>
      <c r="D9" s="18">
        <v>63.03863800000002</v>
      </c>
      <c r="E9" s="19">
        <v>68.509070999999963</v>
      </c>
      <c r="F9" s="19">
        <f t="shared" si="0"/>
        <v>9.7111373799999985</v>
      </c>
      <c r="G9" s="19">
        <v>0</v>
      </c>
      <c r="H9" s="19">
        <v>9.7111373799999985</v>
      </c>
      <c r="I9" s="20">
        <f t="shared" si="1"/>
        <v>0</v>
      </c>
      <c r="J9" s="21">
        <f t="shared" si="2"/>
        <v>0.14174965793945746</v>
      </c>
      <c r="K9" s="4"/>
      <c r="L9" t="s">
        <v>260</v>
      </c>
      <c r="M9" s="5">
        <v>19.986406850000002</v>
      </c>
      <c r="N9" s="69">
        <v>0.14483396789600808</v>
      </c>
    </row>
    <row r="10" spans="1:14" x14ac:dyDescent="0.25">
      <c r="A10" s="15"/>
      <c r="B10" s="53">
        <v>4</v>
      </c>
      <c r="C10" s="17" t="s">
        <v>258</v>
      </c>
      <c r="D10" s="18">
        <v>44.922152999999994</v>
      </c>
      <c r="E10" s="19">
        <v>52.457292999999993</v>
      </c>
      <c r="F10" s="19">
        <f t="shared" si="0"/>
        <v>7.7220754199999986</v>
      </c>
      <c r="G10" s="19">
        <v>0</v>
      </c>
      <c r="H10" s="19">
        <v>7.7220754199999986</v>
      </c>
      <c r="I10" s="20">
        <f t="shared" si="1"/>
        <v>0</v>
      </c>
      <c r="J10" s="21">
        <f t="shared" si="2"/>
        <v>0.14720689876238943</v>
      </c>
      <c r="K10" s="4"/>
      <c r="L10" t="s">
        <v>262</v>
      </c>
      <c r="M10" s="5">
        <v>13.454806540000005</v>
      </c>
      <c r="N10" s="69">
        <v>0.14408360173105</v>
      </c>
    </row>
    <row r="11" spans="1:14" x14ac:dyDescent="0.25">
      <c r="A11" s="15"/>
      <c r="B11" s="53">
        <v>5</v>
      </c>
      <c r="C11" s="17" t="s">
        <v>259</v>
      </c>
      <c r="D11" s="18">
        <v>83.410273000000075</v>
      </c>
      <c r="E11" s="19">
        <v>100.68043899999996</v>
      </c>
      <c r="F11" s="19">
        <f t="shared" si="0"/>
        <v>14.49744201999999</v>
      </c>
      <c r="G11" s="19">
        <v>0</v>
      </c>
      <c r="H11" s="19">
        <v>14.49744201999999</v>
      </c>
      <c r="I11" s="20">
        <f t="shared" si="1"/>
        <v>0</v>
      </c>
      <c r="J11" s="21">
        <f t="shared" si="2"/>
        <v>0.14399462461620768</v>
      </c>
      <c r="K11" s="4"/>
      <c r="L11" t="s">
        <v>259</v>
      </c>
      <c r="M11" s="5">
        <v>14.49744201999999</v>
      </c>
      <c r="N11" s="69">
        <v>0.14399462461620768</v>
      </c>
    </row>
    <row r="12" spans="1:14" x14ac:dyDescent="0.25">
      <c r="A12" s="15"/>
      <c r="B12" s="53">
        <v>6</v>
      </c>
      <c r="C12" s="17" t="s">
        <v>260</v>
      </c>
      <c r="D12" s="18">
        <v>103.32935399999995</v>
      </c>
      <c r="E12" s="19">
        <v>137.99529999999999</v>
      </c>
      <c r="F12" s="19">
        <f t="shared" si="0"/>
        <v>19.986406850000002</v>
      </c>
      <c r="G12" s="19">
        <v>0</v>
      </c>
      <c r="H12" s="19">
        <v>19.986406850000002</v>
      </c>
      <c r="I12" s="20">
        <f t="shared" si="1"/>
        <v>0</v>
      </c>
      <c r="J12" s="21">
        <f t="shared" si="2"/>
        <v>0.14483396789600808</v>
      </c>
      <c r="K12" s="4"/>
      <c r="L12" t="s">
        <v>257</v>
      </c>
      <c r="M12" s="5">
        <v>9.7111373799999985</v>
      </c>
      <c r="N12" s="69">
        <v>0.14174965793945746</v>
      </c>
    </row>
    <row r="13" spans="1:14" x14ac:dyDescent="0.25">
      <c r="A13" s="15"/>
      <c r="B13" s="53">
        <v>7</v>
      </c>
      <c r="C13" s="17" t="s">
        <v>261</v>
      </c>
      <c r="D13" s="18">
        <v>35.400755999999994</v>
      </c>
      <c r="E13" s="19">
        <v>44.656091999999987</v>
      </c>
      <c r="F13" s="19">
        <f t="shared" si="0"/>
        <v>8.9423609499999994</v>
      </c>
      <c r="G13" s="19">
        <v>0</v>
      </c>
      <c r="H13" s="19">
        <v>8.9423609499999994</v>
      </c>
      <c r="I13" s="20">
        <f t="shared" si="1"/>
        <v>0</v>
      </c>
      <c r="J13" s="21">
        <f t="shared" si="2"/>
        <v>0.200249519147354</v>
      </c>
      <c r="K13" s="4"/>
      <c r="L13" t="s">
        <v>276</v>
      </c>
      <c r="M13" s="5">
        <v>7.2965270499999981</v>
      </c>
      <c r="N13" s="69">
        <v>0.13116144253647316</v>
      </c>
    </row>
    <row r="14" spans="1:14" x14ac:dyDescent="0.25">
      <c r="A14" s="15"/>
      <c r="B14" s="53">
        <v>8</v>
      </c>
      <c r="C14" s="17" t="s">
        <v>262</v>
      </c>
      <c r="D14" s="18">
        <v>84.679621000000068</v>
      </c>
      <c r="E14" s="19">
        <v>93.381941999999952</v>
      </c>
      <c r="F14" s="19">
        <f t="shared" si="0"/>
        <v>13.454806540000005</v>
      </c>
      <c r="G14" s="19">
        <v>0</v>
      </c>
      <c r="H14" s="19">
        <v>13.454806540000005</v>
      </c>
      <c r="I14" s="20">
        <f t="shared" si="1"/>
        <v>0</v>
      </c>
      <c r="J14" s="21">
        <f t="shared" si="2"/>
        <v>0.14408360173105</v>
      </c>
      <c r="K14" s="4"/>
      <c r="L14" t="s">
        <v>256</v>
      </c>
      <c r="M14" s="5">
        <v>10.253699429999998</v>
      </c>
      <c r="N14" s="69">
        <v>0.12864505547883404</v>
      </c>
    </row>
    <row r="15" spans="1:14" x14ac:dyDescent="0.25">
      <c r="A15" s="15"/>
      <c r="B15" s="53">
        <v>9</v>
      </c>
      <c r="C15" s="17" t="s">
        <v>263</v>
      </c>
      <c r="D15" s="18">
        <v>75.685442000000066</v>
      </c>
      <c r="E15" s="19">
        <v>78.305661000000001</v>
      </c>
      <c r="F15" s="19">
        <f t="shared" si="0"/>
        <v>8.4222637900000041</v>
      </c>
      <c r="G15" s="19">
        <v>0</v>
      </c>
      <c r="H15" s="19">
        <v>8.4222637900000041</v>
      </c>
      <c r="I15" s="20">
        <f t="shared" si="1"/>
        <v>0</v>
      </c>
      <c r="J15" s="21">
        <f t="shared" si="2"/>
        <v>0.10755625688416071</v>
      </c>
      <c r="K15" s="4"/>
      <c r="L15" t="s">
        <v>268</v>
      </c>
      <c r="M15" s="5">
        <v>6.0614912600000004</v>
      </c>
      <c r="N15" s="69">
        <v>0.12741725554796635</v>
      </c>
    </row>
    <row r="16" spans="1:14" x14ac:dyDescent="0.25">
      <c r="A16" s="15"/>
      <c r="B16" s="53">
        <v>10</v>
      </c>
      <c r="C16" s="17" t="s">
        <v>264</v>
      </c>
      <c r="D16" s="18">
        <v>74.149760999999941</v>
      </c>
      <c r="E16" s="19">
        <v>76.052181999999959</v>
      </c>
      <c r="F16" s="19">
        <f t="shared" si="0"/>
        <v>8.3194523799999995</v>
      </c>
      <c r="G16" s="19">
        <v>0</v>
      </c>
      <c r="H16" s="19">
        <v>8.3194523799999995</v>
      </c>
      <c r="I16" s="20">
        <f t="shared" si="1"/>
        <v>0</v>
      </c>
      <c r="J16" s="21">
        <f t="shared" si="2"/>
        <v>0.10939136999382876</v>
      </c>
      <c r="K16" s="4"/>
      <c r="L16" t="s">
        <v>273</v>
      </c>
      <c r="M16" s="5">
        <v>2.6200083300000001</v>
      </c>
      <c r="N16" s="69">
        <v>0.12070726167970346</v>
      </c>
    </row>
    <row r="17" spans="1:14" x14ac:dyDescent="0.25">
      <c r="A17" s="15"/>
      <c r="B17" s="53">
        <v>11</v>
      </c>
      <c r="C17" s="17" t="s">
        <v>265</v>
      </c>
      <c r="D17" s="18">
        <v>32.444300999999996</v>
      </c>
      <c r="E17" s="19">
        <v>35.526725999999989</v>
      </c>
      <c r="F17" s="19">
        <f t="shared" si="0"/>
        <v>3.5563496499999987</v>
      </c>
      <c r="G17" s="19">
        <v>0</v>
      </c>
      <c r="H17" s="19">
        <v>3.5563496499999987</v>
      </c>
      <c r="I17" s="20">
        <f t="shared" si="1"/>
        <v>0</v>
      </c>
      <c r="J17" s="21">
        <f t="shared" si="2"/>
        <v>0.10010350095305713</v>
      </c>
      <c r="K17" s="4"/>
      <c r="L17" t="s">
        <v>278</v>
      </c>
      <c r="M17" s="5">
        <v>2.1994270199999999</v>
      </c>
      <c r="N17" s="69">
        <v>0.11675166296352463</v>
      </c>
    </row>
    <row r="18" spans="1:14" x14ac:dyDescent="0.25">
      <c r="A18" s="15"/>
      <c r="B18" s="53">
        <v>12</v>
      </c>
      <c r="C18" s="17" t="s">
        <v>266</v>
      </c>
      <c r="D18" s="18">
        <v>68.159850000000006</v>
      </c>
      <c r="E18" s="19">
        <v>73.833363999999975</v>
      </c>
      <c r="F18" s="19">
        <f t="shared" si="0"/>
        <v>7.6791395499999995</v>
      </c>
      <c r="G18" s="19">
        <v>0</v>
      </c>
      <c r="H18" s="19">
        <v>7.6791395499999995</v>
      </c>
      <c r="I18" s="20">
        <f t="shared" si="1"/>
        <v>0</v>
      </c>
      <c r="J18" s="21">
        <f t="shared" si="2"/>
        <v>0.10400636154137582</v>
      </c>
      <c r="K18" s="4"/>
      <c r="L18" t="s">
        <v>272</v>
      </c>
      <c r="M18" s="5">
        <v>3.0926804099999998</v>
      </c>
      <c r="N18" s="69">
        <v>0.11386757323899574</v>
      </c>
    </row>
    <row r="19" spans="1:14" x14ac:dyDescent="0.25">
      <c r="A19" s="15"/>
      <c r="B19" s="53">
        <v>13</v>
      </c>
      <c r="C19" s="17" t="s">
        <v>267</v>
      </c>
      <c r="D19" s="18">
        <v>96.774176000000082</v>
      </c>
      <c r="E19" s="19">
        <v>97.66994600000001</v>
      </c>
      <c r="F19" s="19">
        <f t="shared" si="0"/>
        <v>11.00193472</v>
      </c>
      <c r="G19" s="19">
        <v>0</v>
      </c>
      <c r="H19" s="19">
        <v>11.00193472</v>
      </c>
      <c r="I19" s="20">
        <f t="shared" si="1"/>
        <v>0</v>
      </c>
      <c r="J19" s="21">
        <f t="shared" si="2"/>
        <v>0.11264401354332682</v>
      </c>
      <c r="K19" s="4"/>
      <c r="L19" t="s">
        <v>267</v>
      </c>
      <c r="M19" s="5">
        <v>11.00193472</v>
      </c>
      <c r="N19" s="69">
        <v>0.11264401354332682</v>
      </c>
    </row>
    <row r="20" spans="1:14" x14ac:dyDescent="0.25">
      <c r="A20" s="15"/>
      <c r="B20" s="53">
        <v>14</v>
      </c>
      <c r="C20" s="17" t="s">
        <v>268</v>
      </c>
      <c r="D20" s="18">
        <v>39.694548000000005</v>
      </c>
      <c r="E20" s="19">
        <v>47.571981000000008</v>
      </c>
      <c r="F20" s="19">
        <f t="shared" si="0"/>
        <v>6.0614912600000004</v>
      </c>
      <c r="G20" s="19">
        <v>0</v>
      </c>
      <c r="H20" s="19">
        <v>6.0614912600000004</v>
      </c>
      <c r="I20" s="20">
        <f t="shared" si="1"/>
        <v>0</v>
      </c>
      <c r="J20" s="21">
        <f t="shared" si="2"/>
        <v>0.12741725554796635</v>
      </c>
      <c r="K20" s="4"/>
      <c r="L20" t="s">
        <v>264</v>
      </c>
      <c r="M20" s="5">
        <v>8.3194523799999995</v>
      </c>
      <c r="N20" s="69">
        <v>0.10939136999382876</v>
      </c>
    </row>
    <row r="21" spans="1:14" x14ac:dyDescent="0.25">
      <c r="A21" s="15"/>
      <c r="B21" s="53">
        <v>15</v>
      </c>
      <c r="C21" s="17" t="s">
        <v>269</v>
      </c>
      <c r="D21" s="18">
        <v>382.75317800000005</v>
      </c>
      <c r="E21" s="19">
        <v>428.54651300000006</v>
      </c>
      <c r="F21" s="19">
        <f t="shared" si="0"/>
        <v>43.928387649999976</v>
      </c>
      <c r="G21" s="19">
        <v>0</v>
      </c>
      <c r="H21" s="19">
        <v>43.928387649999976</v>
      </c>
      <c r="I21" s="20">
        <f t="shared" si="1"/>
        <v>0</v>
      </c>
      <c r="J21" s="21">
        <f t="shared" si="2"/>
        <v>0.10250553047902171</v>
      </c>
      <c r="K21" s="4"/>
      <c r="L21" t="s">
        <v>263</v>
      </c>
      <c r="M21" s="5">
        <v>8.4222637900000041</v>
      </c>
      <c r="N21" s="69">
        <v>0.10755625688416071</v>
      </c>
    </row>
    <row r="22" spans="1:14" x14ac:dyDescent="0.25">
      <c r="A22" s="15"/>
      <c r="B22" s="53">
        <v>16</v>
      </c>
      <c r="C22" s="17" t="s">
        <v>270</v>
      </c>
      <c r="D22" s="18">
        <v>58.235831999999995</v>
      </c>
      <c r="E22" s="19">
        <v>59.906731000000029</v>
      </c>
      <c r="F22" s="19">
        <f t="shared" si="0"/>
        <v>5.1611592000000011</v>
      </c>
      <c r="G22" s="19">
        <v>0</v>
      </c>
      <c r="H22" s="19">
        <v>5.1611592000000011</v>
      </c>
      <c r="I22" s="20">
        <f t="shared" si="1"/>
        <v>0</v>
      </c>
      <c r="J22" s="21">
        <f t="shared" si="2"/>
        <v>8.6153243781571034E-2</v>
      </c>
      <c r="K22" s="4"/>
      <c r="L22" t="s">
        <v>266</v>
      </c>
      <c r="M22" s="5">
        <v>7.6791395499999995</v>
      </c>
      <c r="N22" s="69">
        <v>0.10400636154137582</v>
      </c>
    </row>
    <row r="23" spans="1:14" x14ac:dyDescent="0.25">
      <c r="A23" s="15"/>
      <c r="B23" s="53">
        <v>17</v>
      </c>
      <c r="C23" s="17" t="s">
        <v>271</v>
      </c>
      <c r="D23" s="18">
        <v>10.660538999999998</v>
      </c>
      <c r="E23" s="19">
        <v>12.795008999999997</v>
      </c>
      <c r="F23" s="19">
        <f t="shared" si="0"/>
        <v>1.1704527999999998</v>
      </c>
      <c r="G23" s="19">
        <v>0</v>
      </c>
      <c r="H23" s="19">
        <v>1.1704527999999998</v>
      </c>
      <c r="I23" s="20">
        <f t="shared" si="1"/>
        <v>0</v>
      </c>
      <c r="J23" s="21">
        <f t="shared" si="2"/>
        <v>9.1477293997995632E-2</v>
      </c>
      <c r="K23" s="4"/>
      <c r="L23" t="s">
        <v>269</v>
      </c>
      <c r="M23" s="5">
        <v>43.928387649999976</v>
      </c>
      <c r="N23" s="69">
        <v>0.10250553047902171</v>
      </c>
    </row>
    <row r="24" spans="1:14" x14ac:dyDescent="0.25">
      <c r="A24" s="15"/>
      <c r="B24" s="53">
        <v>18</v>
      </c>
      <c r="C24" s="17" t="s">
        <v>272</v>
      </c>
      <c r="D24" s="18">
        <v>24.148039000000008</v>
      </c>
      <c r="E24" s="19">
        <v>27.160325999999998</v>
      </c>
      <c r="F24" s="19">
        <f t="shared" si="0"/>
        <v>3.0926804099999998</v>
      </c>
      <c r="G24" s="19">
        <v>0</v>
      </c>
      <c r="H24" s="19">
        <v>3.0926804099999998</v>
      </c>
      <c r="I24" s="20">
        <f t="shared" si="1"/>
        <v>0</v>
      </c>
      <c r="J24" s="21">
        <f t="shared" si="2"/>
        <v>0.11386757323899574</v>
      </c>
      <c r="K24" s="4"/>
      <c r="L24" t="s">
        <v>279</v>
      </c>
      <c r="M24" s="5">
        <v>4.1299721500000004</v>
      </c>
      <c r="N24" s="69">
        <v>0.10145570137843363</v>
      </c>
    </row>
    <row r="25" spans="1:14" x14ac:dyDescent="0.25">
      <c r="A25" s="15"/>
      <c r="B25" s="53">
        <v>19</v>
      </c>
      <c r="C25" s="17" t="s">
        <v>273</v>
      </c>
      <c r="D25" s="18">
        <v>17.132421000000001</v>
      </c>
      <c r="E25" s="19">
        <v>21.705474000000002</v>
      </c>
      <c r="F25" s="19">
        <f t="shared" si="0"/>
        <v>2.6200083300000001</v>
      </c>
      <c r="G25" s="19">
        <v>0</v>
      </c>
      <c r="H25" s="19">
        <v>2.6200083300000001</v>
      </c>
      <c r="I25" s="20">
        <f t="shared" si="1"/>
        <v>0</v>
      </c>
      <c r="J25" s="21">
        <f t="shared" si="2"/>
        <v>0.12070726167970346</v>
      </c>
      <c r="K25" s="4"/>
      <c r="L25" t="s">
        <v>265</v>
      </c>
      <c r="M25" s="5">
        <v>3.5563496499999987</v>
      </c>
      <c r="N25" s="69">
        <v>0.10010350095305713</v>
      </c>
    </row>
    <row r="26" spans="1:14" x14ac:dyDescent="0.25">
      <c r="A26" s="15"/>
      <c r="B26" s="53">
        <v>20</v>
      </c>
      <c r="C26" s="17" t="s">
        <v>274</v>
      </c>
      <c r="D26" s="18">
        <v>97.582038000000011</v>
      </c>
      <c r="E26" s="19">
        <v>94.403768999999983</v>
      </c>
      <c r="F26" s="19">
        <f t="shared" si="0"/>
        <v>8.8670910000000003</v>
      </c>
      <c r="G26" s="19">
        <v>0</v>
      </c>
      <c r="H26" s="19">
        <v>8.8670910000000003</v>
      </c>
      <c r="I26" s="20">
        <f t="shared" si="1"/>
        <v>0</v>
      </c>
      <c r="J26" s="21">
        <f t="shared" si="2"/>
        <v>9.3927298601817491E-2</v>
      </c>
      <c r="K26" s="4"/>
      <c r="L26" t="s">
        <v>277</v>
      </c>
      <c r="M26" s="5">
        <v>2.7175186999999998</v>
      </c>
      <c r="N26" s="69">
        <v>9.9189455264385246E-2</v>
      </c>
    </row>
    <row r="27" spans="1:14" x14ac:dyDescent="0.25">
      <c r="A27" s="15"/>
      <c r="B27" s="53">
        <v>21</v>
      </c>
      <c r="C27" s="17" t="s">
        <v>275</v>
      </c>
      <c r="D27" s="18">
        <v>82.934083000000044</v>
      </c>
      <c r="E27" s="19">
        <v>81.508742000000026</v>
      </c>
      <c r="F27" s="19">
        <f t="shared" si="0"/>
        <v>7.8253037700000032</v>
      </c>
      <c r="G27" s="19">
        <v>0</v>
      </c>
      <c r="H27" s="19">
        <v>7.8253037700000032</v>
      </c>
      <c r="I27" s="20">
        <f t="shared" si="1"/>
        <v>0</v>
      </c>
      <c r="J27" s="21">
        <f t="shared" si="2"/>
        <v>9.6005699241438425E-2</v>
      </c>
      <c r="K27" s="4"/>
      <c r="L27" t="s">
        <v>275</v>
      </c>
      <c r="M27" s="5">
        <v>7.8253037700000032</v>
      </c>
      <c r="N27" s="69">
        <v>9.6005699241438425E-2</v>
      </c>
    </row>
    <row r="28" spans="1:14" x14ac:dyDescent="0.25">
      <c r="A28" s="15"/>
      <c r="B28" s="53">
        <v>22</v>
      </c>
      <c r="C28" s="17" t="s">
        <v>276</v>
      </c>
      <c r="D28" s="18">
        <v>48.619859000000034</v>
      </c>
      <c r="E28" s="19">
        <v>55.630122000000057</v>
      </c>
      <c r="F28" s="19">
        <f t="shared" si="0"/>
        <v>7.2965270499999981</v>
      </c>
      <c r="G28" s="19">
        <v>0</v>
      </c>
      <c r="H28" s="19">
        <v>7.2965270499999981</v>
      </c>
      <c r="I28" s="20">
        <f t="shared" si="1"/>
        <v>0</v>
      </c>
      <c r="J28" s="21">
        <f t="shared" si="2"/>
        <v>0.13116144253647316</v>
      </c>
      <c r="K28" s="4"/>
      <c r="L28" t="s">
        <v>274</v>
      </c>
      <c r="M28" s="5">
        <v>8.8670910000000003</v>
      </c>
      <c r="N28" s="69">
        <v>9.3927298601817491E-2</v>
      </c>
    </row>
    <row r="29" spans="1:14" x14ac:dyDescent="0.25">
      <c r="A29" s="15"/>
      <c r="B29" s="53">
        <v>23</v>
      </c>
      <c r="C29" s="17" t="s">
        <v>277</v>
      </c>
      <c r="D29" s="18">
        <v>27.039113</v>
      </c>
      <c r="E29" s="19">
        <v>27.397254</v>
      </c>
      <c r="F29" s="19">
        <f t="shared" si="0"/>
        <v>2.7175186999999998</v>
      </c>
      <c r="G29" s="19">
        <v>0</v>
      </c>
      <c r="H29" s="19">
        <v>2.7175186999999998</v>
      </c>
      <c r="I29" s="20">
        <f t="shared" si="1"/>
        <v>0</v>
      </c>
      <c r="J29" s="21">
        <f t="shared" si="2"/>
        <v>9.9189455264385246E-2</v>
      </c>
      <c r="K29" s="4"/>
      <c r="L29" t="s">
        <v>271</v>
      </c>
      <c r="M29" s="5">
        <v>1.1704527999999998</v>
      </c>
      <c r="N29" s="69">
        <v>9.1477293997995632E-2</v>
      </c>
    </row>
    <row r="30" spans="1:14" x14ac:dyDescent="0.25">
      <c r="A30" s="15"/>
      <c r="B30" s="53">
        <v>24</v>
      </c>
      <c r="C30" s="17" t="s">
        <v>278</v>
      </c>
      <c r="D30" s="18">
        <v>17.940367000000006</v>
      </c>
      <c r="E30" s="19">
        <v>18.838507000000003</v>
      </c>
      <c r="F30" s="19">
        <f t="shared" si="0"/>
        <v>2.1994270199999999</v>
      </c>
      <c r="G30" s="19">
        <v>0</v>
      </c>
      <c r="H30" s="19">
        <v>2.1994270199999999</v>
      </c>
      <c r="I30" s="20">
        <f t="shared" si="1"/>
        <v>0</v>
      </c>
      <c r="J30" s="21">
        <f t="shared" si="2"/>
        <v>0.11675166296352463</v>
      </c>
      <c r="K30" s="4"/>
      <c r="L30" t="s">
        <v>270</v>
      </c>
      <c r="M30" s="5">
        <v>5.1611592000000011</v>
      </c>
      <c r="N30" s="69">
        <v>8.6153243781571034E-2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37.806383999999994</v>
      </c>
      <c r="E31" s="26">
        <v>40.707146999999999</v>
      </c>
      <c r="F31" s="26">
        <f t="shared" si="0"/>
        <v>4.1299721500000004</v>
      </c>
      <c r="G31" s="26">
        <v>0</v>
      </c>
      <c r="H31" s="26">
        <v>4.1299721500000004</v>
      </c>
      <c r="I31" s="27">
        <f t="shared" si="1"/>
        <v>0</v>
      </c>
      <c r="J31" s="28">
        <f t="shared" si="2"/>
        <v>0.10145570137843363</v>
      </c>
      <c r="K31" s="4"/>
      <c r="L31" t="s">
        <v>255</v>
      </c>
      <c r="M31" s="5">
        <v>6.7375815600000006</v>
      </c>
      <c r="N31" s="69">
        <v>8.5269169710575729E-2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34</v>
      </c>
      <c r="B1" s="49" t="s">
        <v>21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603</v>
      </c>
      <c r="L2" s="70" t="s">
        <v>638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38.508765000000004</v>
      </c>
      <c r="E6" s="12">
        <f ca="1">SUM(E7:OFFSET(E7,50,0))</f>
        <v>52.782672000000012</v>
      </c>
      <c r="F6" s="12">
        <f ca="1">SUM(F7:OFFSET(F7,50,0))</f>
        <v>2.9986079599999997</v>
      </c>
      <c r="G6" s="12">
        <f ca="1">SUM(G7:OFFSET(G7,50,0))</f>
        <v>0</v>
      </c>
      <c r="H6" s="12">
        <f ca="1">SUM(H7:OFFSET(H7,50,0))</f>
        <v>2.9986079599999997</v>
      </c>
      <c r="I6" s="13">
        <f ca="1">IFERROR(G6/E6,0)</f>
        <v>0</v>
      </c>
      <c r="J6" s="14">
        <f ca="1">IFERROR(SUM(G6,H6)/E6,0)</f>
        <v>5.6810461584817062E-2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0.30357699999999999</v>
      </c>
      <c r="E7" s="19">
        <v>0.53675800000000007</v>
      </c>
      <c r="F7" s="19">
        <f t="shared" ref="F7:F27" si="0">SUM(G7,H7)</f>
        <v>2.8639899999999999E-2</v>
      </c>
      <c r="G7" s="19">
        <v>0</v>
      </c>
      <c r="H7" s="19">
        <v>2.8639899999999999E-2</v>
      </c>
      <c r="I7" s="20">
        <f t="shared" ref="I7:I27" si="1">IFERROR(G7/E7,0)</f>
        <v>0</v>
      </c>
      <c r="J7" s="21">
        <f t="shared" ref="J7:J27" si="2">IFERROR(SUM(G7,H7)/E7,0)</f>
        <v>5.3357192626844865E-2</v>
      </c>
      <c r="K7" s="4"/>
      <c r="L7" t="s">
        <v>258</v>
      </c>
      <c r="M7" s="5">
        <v>3.7417279999999997E-2</v>
      </c>
      <c r="N7" s="69">
        <v>7.1224069470406173E-2</v>
      </c>
    </row>
    <row r="8" spans="1:14" x14ac:dyDescent="0.25">
      <c r="A8" s="15"/>
      <c r="B8" s="53">
        <v>3</v>
      </c>
      <c r="C8" s="17" t="s">
        <v>257</v>
      </c>
      <c r="D8" s="18">
        <v>9.6254999999999993E-2</v>
      </c>
      <c r="E8" s="19">
        <v>0.195379</v>
      </c>
      <c r="F8" s="19">
        <f t="shared" si="0"/>
        <v>9.7132999999999994E-3</v>
      </c>
      <c r="G8" s="19">
        <v>0</v>
      </c>
      <c r="H8" s="19">
        <v>9.7132999999999994E-3</v>
      </c>
      <c r="I8" s="20">
        <f t="shared" si="1"/>
        <v>0</v>
      </c>
      <c r="J8" s="21">
        <f t="shared" si="2"/>
        <v>4.9715168979265936E-2</v>
      </c>
      <c r="K8" s="4"/>
      <c r="L8" t="s">
        <v>267</v>
      </c>
      <c r="M8" s="5">
        <v>3.7560610000000001E-2</v>
      </c>
      <c r="N8" s="69">
        <v>6.6624586485503706E-2</v>
      </c>
    </row>
    <row r="9" spans="1:14" x14ac:dyDescent="0.25">
      <c r="A9" s="15"/>
      <c r="B9" s="53">
        <v>4</v>
      </c>
      <c r="C9" s="17" t="s">
        <v>258</v>
      </c>
      <c r="D9" s="18">
        <v>0.29675200000000007</v>
      </c>
      <c r="E9" s="19">
        <v>0.52534599999999998</v>
      </c>
      <c r="F9" s="19">
        <f t="shared" si="0"/>
        <v>3.7417279999999997E-2</v>
      </c>
      <c r="G9" s="19">
        <v>0</v>
      </c>
      <c r="H9" s="19">
        <v>3.7417279999999997E-2</v>
      </c>
      <c r="I9" s="20">
        <f t="shared" si="1"/>
        <v>0</v>
      </c>
      <c r="J9" s="21">
        <f t="shared" si="2"/>
        <v>7.1224069470406173E-2</v>
      </c>
      <c r="K9" s="4"/>
      <c r="L9" t="s">
        <v>275</v>
      </c>
      <c r="M9" s="5">
        <v>3.6378029999999999E-2</v>
      </c>
      <c r="N9" s="69">
        <v>6.2161714648950137E-2</v>
      </c>
    </row>
    <row r="10" spans="1:14" x14ac:dyDescent="0.25">
      <c r="A10" s="15"/>
      <c r="B10" s="53">
        <v>5</v>
      </c>
      <c r="C10" s="17" t="s">
        <v>259</v>
      </c>
      <c r="D10" s="18">
        <v>0.33309899999999992</v>
      </c>
      <c r="E10" s="19">
        <v>0.63962600000000003</v>
      </c>
      <c r="F10" s="19">
        <f t="shared" si="0"/>
        <v>3.6139899999999996E-2</v>
      </c>
      <c r="G10" s="19">
        <v>0</v>
      </c>
      <c r="H10" s="19">
        <v>3.6139899999999996E-2</v>
      </c>
      <c r="I10" s="20">
        <f t="shared" si="1"/>
        <v>0</v>
      </c>
      <c r="J10" s="21">
        <f t="shared" si="2"/>
        <v>5.650161187944204E-2</v>
      </c>
      <c r="K10" s="4"/>
      <c r="L10" t="s">
        <v>262</v>
      </c>
      <c r="M10" s="5">
        <v>3.6246549999999995E-2</v>
      </c>
      <c r="N10" s="69">
        <v>5.9072048683260547E-2</v>
      </c>
    </row>
    <row r="11" spans="1:14" x14ac:dyDescent="0.25">
      <c r="A11" s="15"/>
      <c r="B11" s="53">
        <v>6</v>
      </c>
      <c r="C11" s="17" t="s">
        <v>260</v>
      </c>
      <c r="D11" s="18">
        <v>0.28937100000000004</v>
      </c>
      <c r="E11" s="19">
        <v>0.53369500000000003</v>
      </c>
      <c r="F11" s="19">
        <f t="shared" si="0"/>
        <v>2.823444E-2</v>
      </c>
      <c r="G11" s="19">
        <v>0</v>
      </c>
      <c r="H11" s="19">
        <v>2.823444E-2</v>
      </c>
      <c r="I11" s="20">
        <f t="shared" si="1"/>
        <v>0</v>
      </c>
      <c r="J11" s="21">
        <f t="shared" si="2"/>
        <v>5.2903699678655408E-2</v>
      </c>
      <c r="K11" s="4"/>
      <c r="L11" t="s">
        <v>276</v>
      </c>
      <c r="M11" s="5">
        <v>3.6021530000000003E-2</v>
      </c>
      <c r="N11" s="69">
        <v>5.8316801227806324E-2</v>
      </c>
    </row>
    <row r="12" spans="1:14" x14ac:dyDescent="0.25">
      <c r="A12" s="15"/>
      <c r="B12" s="53">
        <v>8</v>
      </c>
      <c r="C12" s="17" t="s">
        <v>262</v>
      </c>
      <c r="D12" s="18">
        <v>0.32489599999999996</v>
      </c>
      <c r="E12" s="19">
        <v>0.61359900000000012</v>
      </c>
      <c r="F12" s="19">
        <f t="shared" si="0"/>
        <v>3.6246549999999995E-2</v>
      </c>
      <c r="G12" s="19">
        <v>0</v>
      </c>
      <c r="H12" s="19">
        <v>3.6246549999999995E-2</v>
      </c>
      <c r="I12" s="20">
        <f t="shared" si="1"/>
        <v>0</v>
      </c>
      <c r="J12" s="21">
        <f t="shared" si="2"/>
        <v>5.9072048683260547E-2</v>
      </c>
      <c r="K12" s="4"/>
      <c r="L12" t="s">
        <v>269</v>
      </c>
      <c r="M12" s="5">
        <v>2.46277809</v>
      </c>
      <c r="N12" s="69">
        <v>5.7519986259355442E-2</v>
      </c>
    </row>
    <row r="13" spans="1:14" x14ac:dyDescent="0.25">
      <c r="A13" s="15"/>
      <c r="B13" s="53">
        <v>9</v>
      </c>
      <c r="C13" s="17" t="s">
        <v>263</v>
      </c>
      <c r="D13" s="18">
        <v>0.32366699999999998</v>
      </c>
      <c r="E13" s="19">
        <v>0.76187599999999989</v>
      </c>
      <c r="F13" s="19">
        <f t="shared" si="0"/>
        <v>3.2268900000000003E-2</v>
      </c>
      <c r="G13" s="19">
        <v>0</v>
      </c>
      <c r="H13" s="19">
        <v>3.2268900000000003E-2</v>
      </c>
      <c r="I13" s="20">
        <f t="shared" si="1"/>
        <v>0</v>
      </c>
      <c r="J13" s="21">
        <f t="shared" si="2"/>
        <v>4.235453013351255E-2</v>
      </c>
      <c r="K13" s="4"/>
      <c r="L13" t="s">
        <v>259</v>
      </c>
      <c r="M13" s="5">
        <v>3.6139899999999996E-2</v>
      </c>
      <c r="N13" s="69">
        <v>5.650161187944204E-2</v>
      </c>
    </row>
    <row r="14" spans="1:14" x14ac:dyDescent="0.25">
      <c r="A14" s="15"/>
      <c r="B14" s="53">
        <v>10</v>
      </c>
      <c r="C14" s="17" t="s">
        <v>264</v>
      </c>
      <c r="D14" s="18">
        <v>0.32145700000000005</v>
      </c>
      <c r="E14" s="19">
        <v>0.53736800000000007</v>
      </c>
      <c r="F14" s="19">
        <f t="shared" si="0"/>
        <v>2.8639899999999999E-2</v>
      </c>
      <c r="G14" s="19">
        <v>0</v>
      </c>
      <c r="H14" s="19">
        <v>2.8639899999999999E-2</v>
      </c>
      <c r="I14" s="20">
        <f t="shared" si="1"/>
        <v>0</v>
      </c>
      <c r="J14" s="21">
        <f t="shared" si="2"/>
        <v>5.3296623542897971E-2</v>
      </c>
      <c r="K14" s="4"/>
      <c r="L14" t="s">
        <v>271</v>
      </c>
      <c r="M14" s="5">
        <v>9.5132999999999988E-3</v>
      </c>
      <c r="N14" s="69">
        <v>5.5667515140875978E-2</v>
      </c>
    </row>
    <row r="15" spans="1:14" x14ac:dyDescent="0.25">
      <c r="A15" s="15"/>
      <c r="B15" s="53">
        <v>11</v>
      </c>
      <c r="C15" s="17" t="s">
        <v>265</v>
      </c>
      <c r="D15" s="18">
        <v>0.32409399999999999</v>
      </c>
      <c r="E15" s="19">
        <v>0.57642399999999994</v>
      </c>
      <c r="F15" s="19">
        <f t="shared" si="0"/>
        <v>3.1572900000000001E-2</v>
      </c>
      <c r="G15" s="19">
        <v>0</v>
      </c>
      <c r="H15" s="19">
        <v>3.1572900000000001E-2</v>
      </c>
      <c r="I15" s="20">
        <f t="shared" si="1"/>
        <v>0</v>
      </c>
      <c r="J15" s="21">
        <f t="shared" si="2"/>
        <v>5.4773742939225302E-2</v>
      </c>
      <c r="K15" s="4"/>
      <c r="L15" t="s">
        <v>274</v>
      </c>
      <c r="M15" s="5">
        <v>3.6246549999999995E-2</v>
      </c>
      <c r="N15" s="69">
        <v>5.5395839032643106E-2</v>
      </c>
    </row>
    <row r="16" spans="1:14" x14ac:dyDescent="0.25">
      <c r="A16" s="15"/>
      <c r="B16" s="53">
        <v>12</v>
      </c>
      <c r="C16" s="17" t="s">
        <v>266</v>
      </c>
      <c r="D16" s="18">
        <v>0.29208400000000007</v>
      </c>
      <c r="E16" s="19">
        <v>0.5178259999999999</v>
      </c>
      <c r="F16" s="19">
        <f t="shared" si="0"/>
        <v>2.8639899999999999E-2</v>
      </c>
      <c r="G16" s="19">
        <v>0</v>
      </c>
      <c r="H16" s="19">
        <v>2.8639899999999999E-2</v>
      </c>
      <c r="I16" s="20">
        <f t="shared" si="1"/>
        <v>0</v>
      </c>
      <c r="J16" s="21">
        <f t="shared" si="2"/>
        <v>5.5307960589078192E-2</v>
      </c>
      <c r="K16" s="4"/>
      <c r="L16" t="s">
        <v>266</v>
      </c>
      <c r="M16" s="5">
        <v>2.8639899999999999E-2</v>
      </c>
      <c r="N16" s="69">
        <v>5.5307960589078192E-2</v>
      </c>
    </row>
    <row r="17" spans="1:14" x14ac:dyDescent="0.25">
      <c r="A17" s="15"/>
      <c r="B17" s="53">
        <v>13</v>
      </c>
      <c r="C17" s="17" t="s">
        <v>267</v>
      </c>
      <c r="D17" s="18">
        <v>0.34190900000000002</v>
      </c>
      <c r="E17" s="19">
        <v>0.56376500000000007</v>
      </c>
      <c r="F17" s="19">
        <f t="shared" si="0"/>
        <v>3.7560610000000001E-2</v>
      </c>
      <c r="G17" s="19">
        <v>0</v>
      </c>
      <c r="H17" s="19">
        <v>3.7560610000000001E-2</v>
      </c>
      <c r="I17" s="20">
        <f t="shared" si="1"/>
        <v>0</v>
      </c>
      <c r="J17" s="21">
        <f t="shared" si="2"/>
        <v>6.6624586485503706E-2</v>
      </c>
      <c r="K17" s="4"/>
      <c r="L17" t="s">
        <v>265</v>
      </c>
      <c r="M17" s="5">
        <v>3.1572900000000001E-2</v>
      </c>
      <c r="N17" s="69">
        <v>5.4773742939225302E-2</v>
      </c>
    </row>
    <row r="18" spans="1:14" x14ac:dyDescent="0.25">
      <c r="A18" s="15"/>
      <c r="B18" s="53">
        <v>14</v>
      </c>
      <c r="C18" s="17" t="s">
        <v>268</v>
      </c>
      <c r="D18" s="18">
        <v>0.31386399999999992</v>
      </c>
      <c r="E18" s="19">
        <v>0.60626400000000014</v>
      </c>
      <c r="F18" s="19">
        <f t="shared" si="0"/>
        <v>2.8535730000000002E-2</v>
      </c>
      <c r="G18" s="19">
        <v>0</v>
      </c>
      <c r="H18" s="19">
        <v>2.8535730000000002E-2</v>
      </c>
      <c r="I18" s="20">
        <f t="shared" si="1"/>
        <v>0</v>
      </c>
      <c r="J18" s="21">
        <f t="shared" si="2"/>
        <v>4.7068158426032215E-2</v>
      </c>
      <c r="K18" s="4"/>
      <c r="L18" t="s">
        <v>256</v>
      </c>
      <c r="M18" s="5">
        <v>2.8639899999999999E-2</v>
      </c>
      <c r="N18" s="69">
        <v>5.3357192626844865E-2</v>
      </c>
    </row>
    <row r="19" spans="1:14" x14ac:dyDescent="0.25">
      <c r="A19" s="15"/>
      <c r="B19" s="53">
        <v>15</v>
      </c>
      <c r="C19" s="17" t="s">
        <v>269</v>
      </c>
      <c r="D19" s="18">
        <v>33.138965000000006</v>
      </c>
      <c r="E19" s="19">
        <v>42.816041000000013</v>
      </c>
      <c r="F19" s="19">
        <f t="shared" si="0"/>
        <v>2.46277809</v>
      </c>
      <c r="G19" s="19">
        <v>0</v>
      </c>
      <c r="H19" s="19">
        <v>2.46277809</v>
      </c>
      <c r="I19" s="20">
        <f t="shared" si="1"/>
        <v>0</v>
      </c>
      <c r="J19" s="21">
        <f t="shared" si="2"/>
        <v>5.7519986259355442E-2</v>
      </c>
      <c r="K19" s="4"/>
      <c r="L19" t="s">
        <v>264</v>
      </c>
      <c r="M19" s="5">
        <v>2.8639899999999999E-2</v>
      </c>
      <c r="N19" s="69">
        <v>5.3296623542897971E-2</v>
      </c>
    </row>
    <row r="20" spans="1:14" x14ac:dyDescent="0.25">
      <c r="A20" s="15"/>
      <c r="B20" s="53">
        <v>16</v>
      </c>
      <c r="C20" s="17" t="s">
        <v>270</v>
      </c>
      <c r="D20" s="18">
        <v>0.28404600000000002</v>
      </c>
      <c r="E20" s="19">
        <v>0.51058099999999995</v>
      </c>
      <c r="F20" s="19">
        <f t="shared" si="0"/>
        <v>2.4921249999999999E-2</v>
      </c>
      <c r="G20" s="19">
        <v>0</v>
      </c>
      <c r="H20" s="19">
        <v>2.4921249999999999E-2</v>
      </c>
      <c r="I20" s="20">
        <f t="shared" si="1"/>
        <v>0</v>
      </c>
      <c r="J20" s="21">
        <f t="shared" si="2"/>
        <v>4.8809591426237954E-2</v>
      </c>
      <c r="K20" s="4"/>
      <c r="L20" t="s">
        <v>260</v>
      </c>
      <c r="M20" s="5">
        <v>2.823444E-2</v>
      </c>
      <c r="N20" s="69">
        <v>5.2903699678655408E-2</v>
      </c>
    </row>
    <row r="21" spans="1:14" x14ac:dyDescent="0.25">
      <c r="A21" s="15"/>
      <c r="B21" s="53">
        <v>17</v>
      </c>
      <c r="C21" s="17" t="s">
        <v>271</v>
      </c>
      <c r="D21" s="18">
        <v>9.8185000000000008E-2</v>
      </c>
      <c r="E21" s="19">
        <v>0.17089499999999996</v>
      </c>
      <c r="F21" s="19">
        <f t="shared" si="0"/>
        <v>9.5132999999999988E-3</v>
      </c>
      <c r="G21" s="19">
        <v>0</v>
      </c>
      <c r="H21" s="19">
        <v>9.5132999999999988E-3</v>
      </c>
      <c r="I21" s="20">
        <f t="shared" si="1"/>
        <v>0</v>
      </c>
      <c r="J21" s="21">
        <f t="shared" si="2"/>
        <v>5.5667515140875978E-2</v>
      </c>
      <c r="K21" s="4"/>
      <c r="L21" t="s">
        <v>278</v>
      </c>
      <c r="M21" s="5">
        <v>9.7132999999999994E-3</v>
      </c>
      <c r="N21" s="69">
        <v>5.112882085726167E-2</v>
      </c>
    </row>
    <row r="22" spans="1:14" x14ac:dyDescent="0.25">
      <c r="A22" s="15"/>
      <c r="B22" s="53">
        <v>20</v>
      </c>
      <c r="C22" s="17" t="s">
        <v>274</v>
      </c>
      <c r="D22" s="18">
        <v>0.33046500000000001</v>
      </c>
      <c r="E22" s="19">
        <v>0.65431899999999987</v>
      </c>
      <c r="F22" s="19">
        <f t="shared" si="0"/>
        <v>3.6246549999999995E-2</v>
      </c>
      <c r="G22" s="19">
        <v>0</v>
      </c>
      <c r="H22" s="19">
        <v>3.6246549999999995E-2</v>
      </c>
      <c r="I22" s="20">
        <f t="shared" si="1"/>
        <v>0</v>
      </c>
      <c r="J22" s="21">
        <f t="shared" si="2"/>
        <v>5.5395839032643106E-2</v>
      </c>
      <c r="K22" s="4"/>
      <c r="L22" t="s">
        <v>257</v>
      </c>
      <c r="M22" s="5">
        <v>9.7132999999999994E-3</v>
      </c>
      <c r="N22" s="69">
        <v>4.9715168979265936E-2</v>
      </c>
    </row>
    <row r="23" spans="1:14" x14ac:dyDescent="0.25">
      <c r="A23" s="15"/>
      <c r="B23" s="53">
        <v>21</v>
      </c>
      <c r="C23" s="17" t="s">
        <v>275</v>
      </c>
      <c r="D23" s="18">
        <v>0.33521499999999999</v>
      </c>
      <c r="E23" s="19">
        <v>0.58521599999999996</v>
      </c>
      <c r="F23" s="19">
        <f t="shared" si="0"/>
        <v>3.6378029999999999E-2</v>
      </c>
      <c r="G23" s="19">
        <v>0</v>
      </c>
      <c r="H23" s="19">
        <v>3.6378029999999999E-2</v>
      </c>
      <c r="I23" s="20">
        <f t="shared" si="1"/>
        <v>0</v>
      </c>
      <c r="J23" s="21">
        <f t="shared" si="2"/>
        <v>6.2161714648950137E-2</v>
      </c>
      <c r="K23" s="4"/>
      <c r="L23" t="s">
        <v>270</v>
      </c>
      <c r="M23" s="5">
        <v>2.4921249999999999E-2</v>
      </c>
      <c r="N23" s="69">
        <v>4.8809591426237954E-2</v>
      </c>
    </row>
    <row r="24" spans="1:14" x14ac:dyDescent="0.25">
      <c r="A24" s="15"/>
      <c r="B24" s="53">
        <v>22</v>
      </c>
      <c r="C24" s="17" t="s">
        <v>276</v>
      </c>
      <c r="D24" s="18">
        <v>0.32004699999999997</v>
      </c>
      <c r="E24" s="19">
        <v>0.61768699999999999</v>
      </c>
      <c r="F24" s="19">
        <f t="shared" si="0"/>
        <v>3.6021530000000003E-2</v>
      </c>
      <c r="G24" s="19">
        <v>0</v>
      </c>
      <c r="H24" s="19">
        <v>3.6021530000000003E-2</v>
      </c>
      <c r="I24" s="20">
        <f t="shared" si="1"/>
        <v>0</v>
      </c>
      <c r="J24" s="21">
        <f t="shared" si="2"/>
        <v>5.8316801227806324E-2</v>
      </c>
      <c r="K24" s="4"/>
      <c r="L24" t="s">
        <v>268</v>
      </c>
      <c r="M24" s="5">
        <v>2.8535730000000002E-2</v>
      </c>
      <c r="N24" s="69">
        <v>4.7068158426032215E-2</v>
      </c>
    </row>
    <row r="25" spans="1:14" x14ac:dyDescent="0.25">
      <c r="A25" s="15"/>
      <c r="B25" s="53">
        <v>23</v>
      </c>
      <c r="C25" s="17" t="s">
        <v>277</v>
      </c>
      <c r="D25" s="18">
        <v>0.16254000000000005</v>
      </c>
      <c r="E25" s="19">
        <v>0.32999600000000001</v>
      </c>
      <c r="F25" s="19">
        <f t="shared" si="0"/>
        <v>9.7132999999999994E-3</v>
      </c>
      <c r="G25" s="19">
        <v>0</v>
      </c>
      <c r="H25" s="19">
        <v>9.7132999999999994E-3</v>
      </c>
      <c r="I25" s="20">
        <f t="shared" si="1"/>
        <v>0</v>
      </c>
      <c r="J25" s="21">
        <f t="shared" si="2"/>
        <v>2.9434599207263115E-2</v>
      </c>
      <c r="K25" s="4"/>
      <c r="L25" t="s">
        <v>263</v>
      </c>
      <c r="M25" s="5">
        <v>3.2268900000000003E-2</v>
      </c>
      <c r="N25" s="69">
        <v>4.235453013351255E-2</v>
      </c>
    </row>
    <row r="26" spans="1:14" x14ac:dyDescent="0.25">
      <c r="A26" s="15"/>
      <c r="B26" s="53">
        <v>24</v>
      </c>
      <c r="C26" s="17" t="s">
        <v>278</v>
      </c>
      <c r="D26" s="18">
        <v>0.11436699999999998</v>
      </c>
      <c r="E26" s="19">
        <v>0.18997699999999998</v>
      </c>
      <c r="F26" s="19">
        <f t="shared" si="0"/>
        <v>9.7132999999999994E-3</v>
      </c>
      <c r="G26" s="19">
        <v>0</v>
      </c>
      <c r="H26" s="19">
        <v>9.7132999999999994E-3</v>
      </c>
      <c r="I26" s="20">
        <f t="shared" si="1"/>
        <v>0</v>
      </c>
      <c r="J26" s="21">
        <f t="shared" si="2"/>
        <v>5.112882085726167E-2</v>
      </c>
      <c r="K26" s="4"/>
      <c r="L26" t="s">
        <v>279</v>
      </c>
      <c r="M26" s="5">
        <v>9.7132999999999994E-3</v>
      </c>
      <c r="N26" s="69">
        <v>3.2373997613603794E-2</v>
      </c>
    </row>
    <row r="27" spans="1:14" ht="15.75" thickBot="1" x14ac:dyDescent="0.3">
      <c r="A27" s="22"/>
      <c r="B27" s="54">
        <v>25</v>
      </c>
      <c r="C27" s="24" t="s">
        <v>279</v>
      </c>
      <c r="D27" s="25">
        <v>0.16391</v>
      </c>
      <c r="E27" s="26">
        <v>0.30003399999999997</v>
      </c>
      <c r="F27" s="26">
        <f t="shared" si="0"/>
        <v>9.7132999999999994E-3</v>
      </c>
      <c r="G27" s="26">
        <v>0</v>
      </c>
      <c r="H27" s="26">
        <v>9.7132999999999994E-3</v>
      </c>
      <c r="I27" s="27">
        <f t="shared" si="1"/>
        <v>0</v>
      </c>
      <c r="J27" s="28">
        <f t="shared" si="2"/>
        <v>3.2373997613603794E-2</v>
      </c>
      <c r="K27" s="4"/>
      <c r="L27" t="s">
        <v>277</v>
      </c>
      <c r="M27" s="5">
        <v>9.7132999999999994E-3</v>
      </c>
      <c r="N27" s="69">
        <v>2.9434599207263115E-2</v>
      </c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8" width="0" hidden="1" customWidth="1"/>
  </cols>
  <sheetData>
    <row r="1" spans="1:11" ht="15.75" x14ac:dyDescent="0.25">
      <c r="A1" s="48">
        <v>34</v>
      </c>
      <c r="B1" s="47" t="s">
        <v>21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604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38.508765000000004</v>
      </c>
      <c r="E6" s="12">
        <v>52.782672000000012</v>
      </c>
      <c r="F6" s="12">
        <v>2.9986079599999997</v>
      </c>
      <c r="G6" s="12">
        <v>0</v>
      </c>
      <c r="H6" s="12">
        <v>2.9986079599999997</v>
      </c>
      <c r="I6" s="13">
        <v>0</v>
      </c>
      <c r="J6" s="14">
        <v>5.6810461584817062E-2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38.508764999999997</v>
      </c>
      <c r="E7" s="36">
        <f ca="1">SUM(E8:OFFSET(E6,MATCH("PROYECTOS",$A$8:$A$50,0),0))</f>
        <v>52.495347000000002</v>
      </c>
      <c r="F7" s="36">
        <f ca="1">SUM(F8:OFFSET(F6,MATCH("PROYECTOS",$A$8:$A$50,0),0))</f>
        <v>2.9986079599999997</v>
      </c>
      <c r="G7" s="36">
        <f ca="1">SUM(G8:OFFSET(G6,MATCH("PROYECTOS",$A$8:$A$50,0),0))</f>
        <v>0</v>
      </c>
      <c r="H7" s="36">
        <f ca="1">SUM(H8:OFFSET(H6,MATCH("PROYECTOS",$A$8:$A$50,0),0))</f>
        <v>2.9986079599999997</v>
      </c>
      <c r="I7" s="37">
        <f ca="1">IFERROR(G7/E7,0)</f>
        <v>0</v>
      </c>
      <c r="J7" s="38">
        <f ca="1">IFERROR(SUM(G7,H7)/E7,0)</f>
        <v>5.7121404683733203E-2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13.870501000000003</v>
      </c>
      <c r="E8" s="19">
        <v>21.968696000000001</v>
      </c>
      <c r="F8" s="19">
        <f t="shared" ref="F8:F12" si="0">SUM(G8,H8)</f>
        <v>1.0336843099999999</v>
      </c>
      <c r="G8" s="19">
        <v>0</v>
      </c>
      <c r="H8" s="19">
        <v>1.0336843099999999</v>
      </c>
      <c r="I8" s="20">
        <f t="shared" ref="I8:I13" si="1">IFERROR(G8/E8,0)</f>
        <v>0</v>
      </c>
      <c r="J8" s="21">
        <f t="shared" ref="J8:J13" si="2">IFERROR(SUM(G8,H8)/E8,0)</f>
        <v>4.7052602029724472E-2</v>
      </c>
      <c r="K8" s="4"/>
    </row>
    <row r="9" spans="1:11" ht="51" x14ac:dyDescent="0.25">
      <c r="A9" s="15"/>
      <c r="B9" s="17">
        <v>3000415</v>
      </c>
      <c r="C9" s="17" t="s">
        <v>606</v>
      </c>
      <c r="D9" s="18">
        <v>1.5129809999999999</v>
      </c>
      <c r="E9" s="19">
        <v>2.2897449999999999</v>
      </c>
      <c r="F9" s="19">
        <f t="shared" si="0"/>
        <v>0.11065638</v>
      </c>
      <c r="G9" s="19">
        <v>0</v>
      </c>
      <c r="H9" s="19">
        <v>0.11065638</v>
      </c>
      <c r="I9" s="20">
        <f t="shared" si="1"/>
        <v>0</v>
      </c>
      <c r="J9" s="21">
        <f t="shared" si="2"/>
        <v>4.8326944703449511E-2</v>
      </c>
      <c r="K9" s="4"/>
    </row>
    <row r="10" spans="1:11" ht="25.5" x14ac:dyDescent="0.25">
      <c r="A10" s="15"/>
      <c r="B10" s="17">
        <v>3000416</v>
      </c>
      <c r="C10" s="17" t="s">
        <v>607</v>
      </c>
      <c r="D10" s="18">
        <v>5.7995589999999995</v>
      </c>
      <c r="E10" s="19">
        <v>7.1108019999999996</v>
      </c>
      <c r="F10" s="19">
        <f t="shared" si="0"/>
        <v>0.47015150999999999</v>
      </c>
      <c r="G10" s="19">
        <v>0</v>
      </c>
      <c r="H10" s="19">
        <v>0.47015150999999999</v>
      </c>
      <c r="I10" s="20">
        <f t="shared" si="1"/>
        <v>0</v>
      </c>
      <c r="J10" s="21">
        <f t="shared" si="2"/>
        <v>6.6117930157526539E-2</v>
      </c>
      <c r="K10" s="4"/>
    </row>
    <row r="11" spans="1:11" ht="38.25" x14ac:dyDescent="0.25">
      <c r="A11" s="15"/>
      <c r="B11" s="17">
        <v>3000417</v>
      </c>
      <c r="C11" s="17" t="s">
        <v>608</v>
      </c>
      <c r="D11" s="18">
        <v>12.389979999999998</v>
      </c>
      <c r="E11" s="19">
        <v>14.722699</v>
      </c>
      <c r="F11" s="19">
        <f t="shared" si="0"/>
        <v>0.96242584999999992</v>
      </c>
      <c r="G11" s="19">
        <v>0</v>
      </c>
      <c r="H11" s="19">
        <v>0.96242584999999992</v>
      </c>
      <c r="I11" s="20">
        <f t="shared" si="1"/>
        <v>0</v>
      </c>
      <c r="J11" s="21">
        <f t="shared" si="2"/>
        <v>6.5370204878874447E-2</v>
      </c>
      <c r="K11" s="4"/>
    </row>
    <row r="12" spans="1:11" ht="38.25" x14ac:dyDescent="0.25">
      <c r="A12" s="15"/>
      <c r="B12" s="17">
        <v>3000493</v>
      </c>
      <c r="C12" s="17" t="s">
        <v>609</v>
      </c>
      <c r="D12" s="18">
        <v>4.9357439999999997</v>
      </c>
      <c r="E12" s="19">
        <v>6.4034049999999993</v>
      </c>
      <c r="F12" s="19">
        <f t="shared" si="0"/>
        <v>0.42168991</v>
      </c>
      <c r="G12" s="19">
        <v>0</v>
      </c>
      <c r="H12" s="19">
        <v>0.42168991</v>
      </c>
      <c r="I12" s="20">
        <f t="shared" si="1"/>
        <v>0</v>
      </c>
      <c r="J12" s="21">
        <f t="shared" si="2"/>
        <v>6.5854012045154106E-2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0</v>
      </c>
      <c r="E13" s="43">
        <f t="shared" ref="E13:H13" ca="1" si="3">OFFSET(E13,-MATCH("PROYECTOS",$A$8:$A$50,0)-1,0)-(OFFSET(E13,-MATCH("PROYECTOS",$A$8:$A$50,0),0))</f>
        <v>0.28732500000000982</v>
      </c>
      <c r="F13" s="43">
        <f t="shared" ca="1" si="3"/>
        <v>0</v>
      </c>
      <c r="G13" s="43">
        <f t="shared" ca="1" si="3"/>
        <v>0</v>
      </c>
      <c r="H13" s="43">
        <f t="shared" ca="1" si="3"/>
        <v>0</v>
      </c>
      <c r="I13" s="44">
        <f t="shared" ca="1" si="1"/>
        <v>0</v>
      </c>
      <c r="J13" s="45">
        <f t="shared" ca="1" si="2"/>
        <v>0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639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4.7052602029724472E-2</v>
      </c>
    </row>
    <row r="20" spans="1:4" ht="51" x14ac:dyDescent="0.25">
      <c r="A20" s="15"/>
      <c r="B20" s="17">
        <v>3000415</v>
      </c>
      <c r="C20" s="17" t="s">
        <v>606</v>
      </c>
      <c r="D20" s="21">
        <v>4.8326944703449511E-2</v>
      </c>
    </row>
    <row r="21" spans="1:4" ht="25.5" x14ac:dyDescent="0.25">
      <c r="A21" s="15"/>
      <c r="B21" s="17">
        <v>3000416</v>
      </c>
      <c r="C21" s="17" t="s">
        <v>607</v>
      </c>
      <c r="D21" s="21">
        <v>6.6117930157526539E-2</v>
      </c>
    </row>
    <row r="22" spans="1:4" ht="38.25" x14ac:dyDescent="0.25">
      <c r="A22" s="15"/>
      <c r="B22" s="17">
        <v>3000417</v>
      </c>
      <c r="C22" s="17" t="s">
        <v>608</v>
      </c>
      <c r="D22" s="21">
        <v>6.5370204878874447E-2</v>
      </c>
    </row>
    <row r="23" spans="1:4" ht="39" thickBot="1" x14ac:dyDescent="0.3">
      <c r="A23" s="22"/>
      <c r="B23" s="24">
        <v>3000493</v>
      </c>
      <c r="C23" s="24" t="s">
        <v>609</v>
      </c>
      <c r="D23" s="28">
        <v>6.5854012045154106E-2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opLeftCell="A15" workbookViewId="0">
      <selection activeCell="K15" sqref="K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34</v>
      </c>
      <c r="B1" s="47" t="s">
        <v>21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605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38.508765000000004</v>
      </c>
      <c r="I6" s="12">
        <v>52.782672000000012</v>
      </c>
      <c r="J6" s="12">
        <v>2.9986079599999997</v>
      </c>
      <c r="K6" s="12">
        <v>0</v>
      </c>
      <c r="L6" s="12">
        <v>2.9986079599999997</v>
      </c>
      <c r="M6" s="13">
        <v>0</v>
      </c>
      <c r="N6" s="14">
        <v>5.6810461584817062E-2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38.508765000000004</v>
      </c>
      <c r="I7" s="36">
        <f ca="1">SUM(I8:OFFSET(I6,MATCH("PROYECTOS",$A$8:$A$50,0),0))</f>
        <v>52.495346999999995</v>
      </c>
      <c r="J7" s="36">
        <f ca="1">SUM(J8:OFFSET(J6,MATCH("PROYECTOS",$A$8:$A$50,0),0))</f>
        <v>2.9986079599999997</v>
      </c>
      <c r="K7" s="36">
        <f ca="1">SUM(K8:OFFSET(K6,MATCH("PROYECTOS",$A$8:$A$50,0),0))</f>
        <v>0</v>
      </c>
      <c r="L7" s="36">
        <f ca="1">SUM(L8:OFFSET(L6,MATCH("PROYECTOS",$A$8:$A$50,0),0))</f>
        <v>2.9986079599999997</v>
      </c>
      <c r="M7" s="37">
        <f ca="1">IFERROR(K7/I7,0)</f>
        <v>0</v>
      </c>
      <c r="N7" s="38">
        <f ca="1">IFERROR(SUM(K7,L7)/I7,0)</f>
        <v>5.712140468373321E-2</v>
      </c>
      <c r="O7" s="62"/>
      <c r="P7" s="36"/>
      <c r="Q7" s="38"/>
    </row>
    <row r="8" spans="1:17" ht="63.75" x14ac:dyDescent="0.25">
      <c r="A8" s="15"/>
      <c r="B8" s="17">
        <v>5000152</v>
      </c>
      <c r="C8" s="17" t="s">
        <v>610</v>
      </c>
      <c r="D8" s="66">
        <v>3000416</v>
      </c>
      <c r="E8" s="17" t="s">
        <v>607</v>
      </c>
      <c r="F8" s="67">
        <v>201</v>
      </c>
      <c r="G8" s="17" t="s">
        <v>628</v>
      </c>
      <c r="H8" s="18">
        <v>0.68345</v>
      </c>
      <c r="I8" s="19">
        <v>0.68345</v>
      </c>
      <c r="J8" s="19">
        <f t="shared" ref="J8:J25" si="0">SUM(K8,L8)</f>
        <v>5.4728030000000004E-2</v>
      </c>
      <c r="K8" s="19">
        <v>0</v>
      </c>
      <c r="L8" s="19">
        <v>5.4728030000000004E-2</v>
      </c>
      <c r="M8" s="20">
        <f t="shared" ref="M8:M26" si="1">IFERROR(K8/I8,0)</f>
        <v>0</v>
      </c>
      <c r="N8" s="21">
        <f t="shared" ref="N8:N26" si="2">IFERROR(SUM(K8,L8)/I8,0)</f>
        <v>8.0076128465871685E-2</v>
      </c>
      <c r="O8" s="68">
        <v>5.3405479999999998E-2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5000206</v>
      </c>
      <c r="C9" s="17" t="s">
        <v>611</v>
      </c>
      <c r="D9" s="66">
        <v>3000416</v>
      </c>
      <c r="E9" s="17" t="s">
        <v>607</v>
      </c>
      <c r="F9" s="67">
        <v>36</v>
      </c>
      <c r="G9" s="17" t="s">
        <v>537</v>
      </c>
      <c r="H9" s="18">
        <v>1.7636429999999998</v>
      </c>
      <c r="I9" s="19">
        <v>2.4145680000000009</v>
      </c>
      <c r="J9" s="19">
        <f t="shared" si="0"/>
        <v>0.10860774000000001</v>
      </c>
      <c r="K9" s="19">
        <v>0</v>
      </c>
      <c r="L9" s="19">
        <v>0.10860774000000001</v>
      </c>
      <c r="M9" s="20">
        <f t="shared" si="1"/>
        <v>0</v>
      </c>
      <c r="N9" s="21">
        <f t="shared" si="2"/>
        <v>4.4980195215044663E-2</v>
      </c>
      <c r="O9" s="68">
        <v>0.11108325999999998</v>
      </c>
      <c r="P9" s="19">
        <v>0</v>
      </c>
      <c r="Q9" s="21">
        <f t="shared" ref="Q9:Q25" si="3">IFERROR(P9/O9,0)</f>
        <v>0</v>
      </c>
    </row>
    <row r="10" spans="1:17" ht="25.5" x14ac:dyDescent="0.25">
      <c r="A10" s="15"/>
      <c r="B10" s="17">
        <v>5000295</v>
      </c>
      <c r="C10" s="17" t="s">
        <v>612</v>
      </c>
      <c r="D10" s="66">
        <v>3000416</v>
      </c>
      <c r="E10" s="17" t="s">
        <v>607</v>
      </c>
      <c r="F10" s="67">
        <v>462</v>
      </c>
      <c r="G10" s="17" t="s">
        <v>629</v>
      </c>
      <c r="H10" s="18">
        <v>0.85112900000000002</v>
      </c>
      <c r="I10" s="19">
        <v>0.85112900000000002</v>
      </c>
      <c r="J10" s="19">
        <f t="shared" si="0"/>
        <v>9.9316000000000002E-2</v>
      </c>
      <c r="K10" s="19">
        <v>0</v>
      </c>
      <c r="L10" s="19">
        <v>9.9316000000000002E-2</v>
      </c>
      <c r="M10" s="20">
        <f t="shared" si="1"/>
        <v>0</v>
      </c>
      <c r="N10" s="21">
        <f t="shared" si="2"/>
        <v>0.11668736466505077</v>
      </c>
      <c r="O10" s="68">
        <v>9.8727540000000003E-2</v>
      </c>
      <c r="P10" s="19">
        <v>0</v>
      </c>
      <c r="Q10" s="21">
        <f t="shared" si="3"/>
        <v>0</v>
      </c>
    </row>
    <row r="11" spans="1:17" ht="51" x14ac:dyDescent="0.25">
      <c r="A11" s="15"/>
      <c r="B11" s="17">
        <v>5003226</v>
      </c>
      <c r="C11" s="17" t="s">
        <v>613</v>
      </c>
      <c r="D11" s="66">
        <v>3000415</v>
      </c>
      <c r="E11" s="17" t="s">
        <v>606</v>
      </c>
      <c r="F11" s="67">
        <v>429</v>
      </c>
      <c r="G11" s="17" t="s">
        <v>630</v>
      </c>
      <c r="H11" s="18">
        <v>0.47637000000000007</v>
      </c>
      <c r="I11" s="19">
        <v>0.76368200000000008</v>
      </c>
      <c r="J11" s="19">
        <f t="shared" si="0"/>
        <v>3.4209500000000004E-2</v>
      </c>
      <c r="K11" s="19">
        <v>0</v>
      </c>
      <c r="L11" s="19">
        <v>3.4209500000000004E-2</v>
      </c>
      <c r="M11" s="20">
        <f t="shared" si="1"/>
        <v>0</v>
      </c>
      <c r="N11" s="21">
        <f t="shared" si="2"/>
        <v>4.4795477698832763E-2</v>
      </c>
      <c r="O11" s="68">
        <v>3.8157000000000003E-2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5003228</v>
      </c>
      <c r="C12" s="17" t="s">
        <v>614</v>
      </c>
      <c r="D12" s="66">
        <v>3000417</v>
      </c>
      <c r="E12" s="17" t="s">
        <v>608</v>
      </c>
      <c r="F12" s="67">
        <v>53</v>
      </c>
      <c r="G12" s="17" t="s">
        <v>631</v>
      </c>
      <c r="H12" s="18">
        <v>1.6814459999999998</v>
      </c>
      <c r="I12" s="19">
        <v>2.3394589999999997</v>
      </c>
      <c r="J12" s="19">
        <f t="shared" si="0"/>
        <v>0.1393035</v>
      </c>
      <c r="K12" s="19">
        <v>0</v>
      </c>
      <c r="L12" s="19">
        <v>0.1393035</v>
      </c>
      <c r="M12" s="20">
        <f t="shared" si="1"/>
        <v>0</v>
      </c>
      <c r="N12" s="21">
        <f t="shared" si="2"/>
        <v>5.9545176897735766E-2</v>
      </c>
      <c r="O12" s="68">
        <v>0.15996658999999999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5004079</v>
      </c>
      <c r="C13" s="17" t="s">
        <v>615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3.8406229999999999</v>
      </c>
      <c r="I13" s="19">
        <v>5.3579100000000004</v>
      </c>
      <c r="J13" s="19">
        <f t="shared" si="0"/>
        <v>0.28594206999999999</v>
      </c>
      <c r="K13" s="19">
        <v>0</v>
      </c>
      <c r="L13" s="19">
        <v>0.28594206999999999</v>
      </c>
      <c r="M13" s="20">
        <f t="shared" si="1"/>
        <v>0</v>
      </c>
      <c r="N13" s="21">
        <f t="shared" si="2"/>
        <v>5.3368210738888852E-2</v>
      </c>
      <c r="O13" s="68">
        <v>0.29967414999999997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5004080</v>
      </c>
      <c r="C14" s="17" t="s">
        <v>616</v>
      </c>
      <c r="D14" s="66">
        <v>3000001</v>
      </c>
      <c r="E14" s="17" t="s">
        <v>281</v>
      </c>
      <c r="F14" s="67">
        <v>60</v>
      </c>
      <c r="G14" s="17" t="s">
        <v>315</v>
      </c>
      <c r="H14" s="18">
        <v>5.3697999999999997</v>
      </c>
      <c r="I14" s="19">
        <v>9.6793060000000004</v>
      </c>
      <c r="J14" s="19">
        <f t="shared" si="0"/>
        <v>0.53582986999999993</v>
      </c>
      <c r="K14" s="19">
        <v>0</v>
      </c>
      <c r="L14" s="19">
        <v>0.53582986999999993</v>
      </c>
      <c r="M14" s="20">
        <f t="shared" si="1"/>
        <v>0</v>
      </c>
      <c r="N14" s="21">
        <f t="shared" si="2"/>
        <v>5.5358294282668606E-2</v>
      </c>
      <c r="O14" s="68">
        <v>0.64077686999999983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5004081</v>
      </c>
      <c r="C15" s="17" t="s">
        <v>617</v>
      </c>
      <c r="D15" s="66">
        <v>3000001</v>
      </c>
      <c r="E15" s="17" t="s">
        <v>281</v>
      </c>
      <c r="F15" s="67">
        <v>201</v>
      </c>
      <c r="G15" s="17" t="s">
        <v>628</v>
      </c>
      <c r="H15" s="18">
        <v>4.6600780000000013</v>
      </c>
      <c r="I15" s="19">
        <v>6.9314800000000005</v>
      </c>
      <c r="J15" s="19">
        <f t="shared" si="0"/>
        <v>0.21191236999999999</v>
      </c>
      <c r="K15" s="19">
        <v>0</v>
      </c>
      <c r="L15" s="19">
        <v>0.21191236999999999</v>
      </c>
      <c r="M15" s="20">
        <f t="shared" si="1"/>
        <v>0</v>
      </c>
      <c r="N15" s="21">
        <f t="shared" si="2"/>
        <v>3.0572456387380469E-2</v>
      </c>
      <c r="O15" s="68">
        <v>0.21083283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5004082</v>
      </c>
      <c r="C16" s="17" t="s">
        <v>618</v>
      </c>
      <c r="D16" s="66">
        <v>3000415</v>
      </c>
      <c r="E16" s="17" t="s">
        <v>606</v>
      </c>
      <c r="F16" s="67">
        <v>86</v>
      </c>
      <c r="G16" s="17" t="s">
        <v>504</v>
      </c>
      <c r="H16" s="18">
        <v>1.0366109999999999</v>
      </c>
      <c r="I16" s="19">
        <v>1.5260629999999999</v>
      </c>
      <c r="J16" s="19">
        <f t="shared" si="0"/>
        <v>7.6446879999999995E-2</v>
      </c>
      <c r="K16" s="19">
        <v>0</v>
      </c>
      <c r="L16" s="19">
        <v>7.6446879999999995E-2</v>
      </c>
      <c r="M16" s="20">
        <f t="shared" si="1"/>
        <v>0</v>
      </c>
      <c r="N16" s="21">
        <f t="shared" si="2"/>
        <v>5.0094183529775634E-2</v>
      </c>
      <c r="O16" s="68">
        <v>0.11394149000000001</v>
      </c>
      <c r="P16" s="19">
        <v>0</v>
      </c>
      <c r="Q16" s="21">
        <f t="shared" si="3"/>
        <v>0</v>
      </c>
    </row>
    <row r="17" spans="1:17" ht="25.5" x14ac:dyDescent="0.25">
      <c r="A17" s="15"/>
      <c r="B17" s="17">
        <v>5004083</v>
      </c>
      <c r="C17" s="17" t="s">
        <v>619</v>
      </c>
      <c r="D17" s="66">
        <v>3000416</v>
      </c>
      <c r="E17" s="17" t="s">
        <v>607</v>
      </c>
      <c r="F17" s="67">
        <v>36</v>
      </c>
      <c r="G17" s="17" t="s">
        <v>537</v>
      </c>
      <c r="H17" s="18">
        <v>1.781711</v>
      </c>
      <c r="I17" s="19">
        <v>2.366236999999999</v>
      </c>
      <c r="J17" s="19">
        <f t="shared" si="0"/>
        <v>0.14136529</v>
      </c>
      <c r="K17" s="19">
        <v>0</v>
      </c>
      <c r="L17" s="19">
        <v>0.14136529</v>
      </c>
      <c r="M17" s="20">
        <f t="shared" si="1"/>
        <v>0</v>
      </c>
      <c r="N17" s="21">
        <f t="shared" si="2"/>
        <v>5.9742658913709855E-2</v>
      </c>
      <c r="O17" s="68">
        <v>0.15214575999999999</v>
      </c>
      <c r="P17" s="19">
        <v>0</v>
      </c>
      <c r="Q17" s="21">
        <f t="shared" si="3"/>
        <v>0</v>
      </c>
    </row>
    <row r="18" spans="1:17" ht="25.5" x14ac:dyDescent="0.25">
      <c r="A18" s="15"/>
      <c r="B18" s="17">
        <v>5004084</v>
      </c>
      <c r="C18" s="17" t="s">
        <v>620</v>
      </c>
      <c r="D18" s="66">
        <v>3000416</v>
      </c>
      <c r="E18" s="17" t="s">
        <v>607</v>
      </c>
      <c r="F18" s="67">
        <v>574</v>
      </c>
      <c r="G18" s="17" t="s">
        <v>632</v>
      </c>
      <c r="H18" s="18">
        <v>0.71962599999999999</v>
      </c>
      <c r="I18" s="19">
        <v>0.79541799999999996</v>
      </c>
      <c r="J18" s="19">
        <f t="shared" si="0"/>
        <v>6.6134449999999997E-2</v>
      </c>
      <c r="K18" s="19">
        <v>0</v>
      </c>
      <c r="L18" s="19">
        <v>6.6134449999999997E-2</v>
      </c>
      <c r="M18" s="20">
        <f t="shared" si="1"/>
        <v>0</v>
      </c>
      <c r="N18" s="21">
        <f t="shared" si="2"/>
        <v>8.3144271313950649E-2</v>
      </c>
      <c r="O18" s="68">
        <v>4.7301040000000003E-2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5004085</v>
      </c>
      <c r="C19" s="17" t="s">
        <v>621</v>
      </c>
      <c r="D19" s="66">
        <v>3000417</v>
      </c>
      <c r="E19" s="17" t="s">
        <v>608</v>
      </c>
      <c r="F19" s="67">
        <v>36</v>
      </c>
      <c r="G19" s="17" t="s">
        <v>537</v>
      </c>
      <c r="H19" s="18">
        <v>1.986327</v>
      </c>
      <c r="I19" s="19">
        <v>2.2715589999999999</v>
      </c>
      <c r="J19" s="19">
        <f t="shared" si="0"/>
        <v>0.13593585999999999</v>
      </c>
      <c r="K19" s="19">
        <v>0</v>
      </c>
      <c r="L19" s="19">
        <v>0.13593585999999999</v>
      </c>
      <c r="M19" s="20">
        <f t="shared" si="1"/>
        <v>0</v>
      </c>
      <c r="N19" s="21">
        <f t="shared" si="2"/>
        <v>5.984253985918922E-2</v>
      </c>
      <c r="O19" s="68">
        <v>0.13306682</v>
      </c>
      <c r="P19" s="19">
        <v>0</v>
      </c>
      <c r="Q19" s="21">
        <f t="shared" si="3"/>
        <v>0</v>
      </c>
    </row>
    <row r="20" spans="1:17" ht="38.25" x14ac:dyDescent="0.25">
      <c r="A20" s="15"/>
      <c r="B20" s="17">
        <v>5004086</v>
      </c>
      <c r="C20" s="17" t="s">
        <v>622</v>
      </c>
      <c r="D20" s="66">
        <v>3000417</v>
      </c>
      <c r="E20" s="17" t="s">
        <v>608</v>
      </c>
      <c r="F20" s="67">
        <v>53</v>
      </c>
      <c r="G20" s="17" t="s">
        <v>631</v>
      </c>
      <c r="H20" s="18">
        <v>4.7941759999999984</v>
      </c>
      <c r="I20" s="19">
        <v>5.0675919999999994</v>
      </c>
      <c r="J20" s="19">
        <f t="shared" si="0"/>
        <v>0.33661644999999996</v>
      </c>
      <c r="K20" s="19">
        <v>0</v>
      </c>
      <c r="L20" s="19">
        <v>0.33661644999999996</v>
      </c>
      <c r="M20" s="20">
        <f t="shared" si="1"/>
        <v>0</v>
      </c>
      <c r="N20" s="21">
        <f t="shared" si="2"/>
        <v>6.6425325874695518E-2</v>
      </c>
      <c r="O20" s="68">
        <v>0.32544685000000007</v>
      </c>
      <c r="P20" s="19">
        <v>0</v>
      </c>
      <c r="Q20" s="21">
        <f t="shared" si="3"/>
        <v>0</v>
      </c>
    </row>
    <row r="21" spans="1:17" ht="38.25" x14ac:dyDescent="0.25">
      <c r="A21" s="15"/>
      <c r="B21" s="17">
        <v>5004087</v>
      </c>
      <c r="C21" s="17" t="s">
        <v>623</v>
      </c>
      <c r="D21" s="66">
        <v>3000493</v>
      </c>
      <c r="E21" s="17" t="s">
        <v>609</v>
      </c>
      <c r="F21" s="67">
        <v>269</v>
      </c>
      <c r="G21" s="17" t="s">
        <v>633</v>
      </c>
      <c r="H21" s="18">
        <v>0.98874499999999987</v>
      </c>
      <c r="I21" s="19">
        <v>1.6006349999999998</v>
      </c>
      <c r="J21" s="19">
        <f t="shared" si="0"/>
        <v>9.4134229999999999E-2</v>
      </c>
      <c r="K21" s="19">
        <v>0</v>
      </c>
      <c r="L21" s="19">
        <v>9.4134229999999999E-2</v>
      </c>
      <c r="M21" s="20">
        <f t="shared" si="1"/>
        <v>0</v>
      </c>
      <c r="N21" s="21">
        <f t="shared" si="2"/>
        <v>5.8810553311654447E-2</v>
      </c>
      <c r="O21" s="68">
        <v>0.12524219</v>
      </c>
      <c r="P21" s="19">
        <v>0</v>
      </c>
      <c r="Q21" s="21">
        <f t="shared" si="3"/>
        <v>0</v>
      </c>
    </row>
    <row r="22" spans="1:17" ht="38.25" x14ac:dyDescent="0.25">
      <c r="A22" s="15"/>
      <c r="B22" s="17">
        <v>5004088</v>
      </c>
      <c r="C22" s="17" t="s">
        <v>624</v>
      </c>
      <c r="D22" s="66">
        <v>3000493</v>
      </c>
      <c r="E22" s="17" t="s">
        <v>609</v>
      </c>
      <c r="F22" s="67">
        <v>55</v>
      </c>
      <c r="G22" s="17" t="s">
        <v>634</v>
      </c>
      <c r="H22" s="18">
        <v>2.6563029999999994</v>
      </c>
      <c r="I22" s="19">
        <v>3.1917800000000001</v>
      </c>
      <c r="J22" s="19">
        <f t="shared" si="0"/>
        <v>0.22326106000000001</v>
      </c>
      <c r="K22" s="19">
        <v>0</v>
      </c>
      <c r="L22" s="19">
        <v>0.22326106000000001</v>
      </c>
      <c r="M22" s="20">
        <f t="shared" si="1"/>
        <v>0</v>
      </c>
      <c r="N22" s="21">
        <f t="shared" si="2"/>
        <v>6.9948762132728451E-2</v>
      </c>
      <c r="O22" s="68">
        <v>0.21367786999999999</v>
      </c>
      <c r="P22" s="19">
        <v>0</v>
      </c>
      <c r="Q22" s="21">
        <f t="shared" si="3"/>
        <v>0</v>
      </c>
    </row>
    <row r="23" spans="1:17" ht="38.25" x14ac:dyDescent="0.25">
      <c r="A23" s="15"/>
      <c r="B23" s="17">
        <v>5004089</v>
      </c>
      <c r="C23" s="17" t="s">
        <v>625</v>
      </c>
      <c r="D23" s="66">
        <v>3000493</v>
      </c>
      <c r="E23" s="17" t="s">
        <v>609</v>
      </c>
      <c r="F23" s="67">
        <v>6</v>
      </c>
      <c r="G23" s="17" t="s">
        <v>635</v>
      </c>
      <c r="H23" s="18">
        <v>0.53521199999999991</v>
      </c>
      <c r="I23" s="19">
        <v>0.66929399999999994</v>
      </c>
      <c r="J23" s="19">
        <f t="shared" si="0"/>
        <v>4.6419009999999997E-2</v>
      </c>
      <c r="K23" s="19">
        <v>0</v>
      </c>
      <c r="L23" s="19">
        <v>4.6419009999999997E-2</v>
      </c>
      <c r="M23" s="20">
        <f t="shared" si="1"/>
        <v>0</v>
      </c>
      <c r="N23" s="21">
        <f t="shared" si="2"/>
        <v>6.9355186211141895E-2</v>
      </c>
      <c r="O23" s="68">
        <v>4.5338879999999991E-2</v>
      </c>
      <c r="P23" s="19">
        <v>0</v>
      </c>
      <c r="Q23" s="21">
        <f t="shared" si="3"/>
        <v>0</v>
      </c>
    </row>
    <row r="24" spans="1:17" ht="38.25" x14ac:dyDescent="0.25">
      <c r="A24" s="15"/>
      <c r="B24" s="17">
        <v>5004090</v>
      </c>
      <c r="C24" s="17" t="s">
        <v>626</v>
      </c>
      <c r="D24" s="66">
        <v>3000493</v>
      </c>
      <c r="E24" s="17" t="s">
        <v>609</v>
      </c>
      <c r="F24" s="67">
        <v>52</v>
      </c>
      <c r="G24" s="17" t="s">
        <v>636</v>
      </c>
      <c r="H24" s="18">
        <v>0.75548400000000004</v>
      </c>
      <c r="I24" s="19">
        <v>0.94169599999999998</v>
      </c>
      <c r="J24" s="19">
        <f t="shared" si="0"/>
        <v>5.7875610000000001E-2</v>
      </c>
      <c r="K24" s="19">
        <v>0</v>
      </c>
      <c r="L24" s="19">
        <v>5.7875610000000001E-2</v>
      </c>
      <c r="M24" s="20">
        <f t="shared" si="1"/>
        <v>0</v>
      </c>
      <c r="N24" s="21">
        <f t="shared" si="2"/>
        <v>6.1458910306510808E-2</v>
      </c>
      <c r="O24" s="68">
        <v>5.5668349999999998E-2</v>
      </c>
      <c r="P24" s="19">
        <v>0</v>
      </c>
      <c r="Q24" s="21">
        <f t="shared" si="3"/>
        <v>0</v>
      </c>
    </row>
    <row r="25" spans="1:17" ht="38.25" x14ac:dyDescent="0.25">
      <c r="A25" s="15"/>
      <c r="B25" s="17">
        <v>5005620</v>
      </c>
      <c r="C25" s="17" t="s">
        <v>627</v>
      </c>
      <c r="D25" s="66">
        <v>3000417</v>
      </c>
      <c r="E25" s="17" t="s">
        <v>608</v>
      </c>
      <c r="F25" s="67">
        <v>51</v>
      </c>
      <c r="G25" s="17" t="s">
        <v>637</v>
      </c>
      <c r="H25" s="18">
        <v>3.9280310000000003</v>
      </c>
      <c r="I25" s="19">
        <v>5.0440890000000005</v>
      </c>
      <c r="J25" s="19">
        <f t="shared" si="0"/>
        <v>0.35057003999999997</v>
      </c>
      <c r="K25" s="19">
        <v>0</v>
      </c>
      <c r="L25" s="19">
        <v>0.35057003999999997</v>
      </c>
      <c r="M25" s="20">
        <f t="shared" si="1"/>
        <v>0</v>
      </c>
      <c r="N25" s="21">
        <f t="shared" si="2"/>
        <v>6.9501160665483883E-2</v>
      </c>
      <c r="O25" s="68">
        <v>0.34627692000000004</v>
      </c>
      <c r="P25" s="19">
        <v>0</v>
      </c>
      <c r="Q25" s="21">
        <f t="shared" si="3"/>
        <v>0</v>
      </c>
    </row>
    <row r="26" spans="1:17" ht="15.75" thickBot="1" x14ac:dyDescent="0.3">
      <c r="A26" s="39" t="s">
        <v>299</v>
      </c>
      <c r="B26" s="41"/>
      <c r="C26" s="41"/>
      <c r="D26" s="63"/>
      <c r="E26" s="41"/>
      <c r="F26" s="64"/>
      <c r="G26" s="41"/>
      <c r="H26" s="42">
        <f ca="1">OFFSET(H26,-MATCH("PROYECTOS",$A$8:$A$50,0)-1,0)-(OFFSET(H26,-MATCH("PROYECTOS",$A$8:$A$50,0),0))</f>
        <v>0</v>
      </c>
      <c r="I26" s="43">
        <f t="shared" ref="I26:L26" ca="1" si="4">OFFSET(I26,-MATCH("PROYECTOS",$A$8:$A$50,0)-1,0)-(OFFSET(I26,-MATCH("PROYECTOS",$A$8:$A$50,0),0))</f>
        <v>0.28732500000001693</v>
      </c>
      <c r="J26" s="43">
        <f t="shared" ca="1" si="4"/>
        <v>0</v>
      </c>
      <c r="K26" s="43">
        <f t="shared" ca="1" si="4"/>
        <v>0</v>
      </c>
      <c r="L26" s="43">
        <f t="shared" ca="1" si="4"/>
        <v>0</v>
      </c>
      <c r="M26" s="44">
        <f t="shared" ca="1" si="1"/>
        <v>0</v>
      </c>
      <c r="N26" s="45">
        <f t="shared" ca="1" si="2"/>
        <v>0</v>
      </c>
      <c r="O26" s="65"/>
      <c r="P26" s="43"/>
      <c r="Q2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opLeftCell="A4" workbookViewId="0">
      <selection activeCell="L18" sqref="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35</v>
      </c>
      <c r="B1" s="48" t="s">
        <v>22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640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194.634567</v>
      </c>
      <c r="E6" s="12">
        <v>215.28039199999998</v>
      </c>
      <c r="F6" s="12">
        <v>6.6822601699999984</v>
      </c>
      <c r="G6" s="12">
        <v>0</v>
      </c>
      <c r="H6" s="12">
        <v>6.6822601699999984</v>
      </c>
      <c r="I6" s="13">
        <v>0</v>
      </c>
      <c r="J6" s="14">
        <v>3.1039799342245711E-2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142.36514699999998</v>
      </c>
      <c r="E7" s="36">
        <f ca="1">SUM(E8:OFFSET(E6,MATCH("GOBIERNOS REGIONALES",$A$8:$A$50,0),0))</f>
        <v>149.186677</v>
      </c>
      <c r="F7" s="36">
        <f ca="1">SUM(F8:OFFSET(F6,MATCH("GOBIERNOS REGIONALES",$A$8:$A$50,0),0))</f>
        <v>4.0752118799999995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4.0752118799999995</v>
      </c>
      <c r="I7" s="37">
        <f ca="1">IFERROR(G7/E7,0)</f>
        <v>0</v>
      </c>
      <c r="J7" s="38">
        <f ca="1">IFERROR(SUM(G7,H7)/E7,0)</f>
        <v>2.7316191780315607E-2</v>
      </c>
      <c r="K7" s="4"/>
    </row>
    <row r="8" spans="1:11" x14ac:dyDescent="0.25">
      <c r="A8" s="15"/>
      <c r="B8" s="16">
        <v>5</v>
      </c>
      <c r="C8" s="17" t="s">
        <v>106</v>
      </c>
      <c r="D8" s="18">
        <v>18.001537000000003</v>
      </c>
      <c r="E8" s="19">
        <v>18.102894000000003</v>
      </c>
      <c r="F8" s="19">
        <f t="shared" ref="F8:F31" si="0">SUM(G8,H8)</f>
        <v>0.62841837999999994</v>
      </c>
      <c r="G8" s="19">
        <v>0</v>
      </c>
      <c r="H8" s="19">
        <v>0.62841837999999994</v>
      </c>
      <c r="I8" s="20">
        <f t="shared" ref="I8:I31" si="1">IFERROR(G8/E8,0)</f>
        <v>0</v>
      </c>
      <c r="J8" s="21">
        <f t="shared" ref="J8:J31" si="2">IFERROR(SUM(G8,H8)/E8,0)</f>
        <v>3.4713697158034504E-2</v>
      </c>
      <c r="K8" s="4"/>
    </row>
    <row r="9" spans="1:11" ht="25.5" x14ac:dyDescent="0.25">
      <c r="A9" s="15"/>
      <c r="B9" s="16">
        <v>50</v>
      </c>
      <c r="C9" s="17" t="s">
        <v>130</v>
      </c>
      <c r="D9" s="18">
        <v>0.77102899999999996</v>
      </c>
      <c r="E9" s="19">
        <v>0.88767499999999977</v>
      </c>
      <c r="F9" s="19">
        <f t="shared" si="0"/>
        <v>2.102414E-2</v>
      </c>
      <c r="G9" s="19">
        <v>0</v>
      </c>
      <c r="H9" s="19">
        <v>2.102414E-2</v>
      </c>
      <c r="I9" s="20">
        <f t="shared" si="1"/>
        <v>0</v>
      </c>
      <c r="J9" s="21">
        <f t="shared" si="2"/>
        <v>2.3684501647562459E-2</v>
      </c>
      <c r="K9" s="4"/>
    </row>
    <row r="10" spans="1:11" ht="25.5" x14ac:dyDescent="0.25">
      <c r="A10" s="15"/>
      <c r="B10" s="16">
        <v>51</v>
      </c>
      <c r="C10" s="17" t="s">
        <v>131</v>
      </c>
      <c r="D10" s="18">
        <v>123.36738299999998</v>
      </c>
      <c r="E10" s="19">
        <v>129.97091</v>
      </c>
      <c r="F10" s="19">
        <f t="shared" si="0"/>
        <v>3.413943699999999</v>
      </c>
      <c r="G10" s="19">
        <v>0</v>
      </c>
      <c r="H10" s="19">
        <v>3.413943699999999</v>
      </c>
      <c r="I10" s="20">
        <f t="shared" si="1"/>
        <v>0</v>
      </c>
      <c r="J10" s="21">
        <f t="shared" si="2"/>
        <v>2.6266983127224384E-2</v>
      </c>
      <c r="K10" s="4"/>
    </row>
    <row r="11" spans="1:11" ht="25.5" x14ac:dyDescent="0.25">
      <c r="A11" s="15"/>
      <c r="B11" s="16">
        <v>55</v>
      </c>
      <c r="C11" s="17" t="s">
        <v>132</v>
      </c>
      <c r="D11" s="18">
        <v>6.5198000000000006E-2</v>
      </c>
      <c r="E11" s="19">
        <v>6.5198000000000006E-2</v>
      </c>
      <c r="F11" s="19">
        <f t="shared" si="0"/>
        <v>5.3844800000000005E-3</v>
      </c>
      <c r="G11" s="19">
        <v>0</v>
      </c>
      <c r="H11" s="19">
        <v>5.3844800000000005E-3</v>
      </c>
      <c r="I11" s="20">
        <f t="shared" si="1"/>
        <v>0</v>
      </c>
      <c r="J11" s="21">
        <f t="shared" si="2"/>
        <v>8.2586582410503387E-2</v>
      </c>
      <c r="K11" s="4"/>
    </row>
    <row r="12" spans="1:11" x14ac:dyDescent="0.25">
      <c r="A12" s="15"/>
      <c r="B12" s="16">
        <v>112</v>
      </c>
      <c r="C12" s="17" t="s">
        <v>142</v>
      </c>
      <c r="D12" s="18">
        <v>0.16</v>
      </c>
      <c r="E12" s="19">
        <v>0.16</v>
      </c>
      <c r="F12" s="19">
        <f t="shared" si="0"/>
        <v>6.4411799999999995E-3</v>
      </c>
      <c r="G12" s="19">
        <v>0</v>
      </c>
      <c r="H12" s="19">
        <v>6.4411799999999995E-3</v>
      </c>
      <c r="I12" s="20">
        <f t="shared" si="1"/>
        <v>0</v>
      </c>
      <c r="J12" s="21">
        <f t="shared" si="2"/>
        <v>4.0257374999999998E-2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25.879857999999995</v>
      </c>
      <c r="E13" s="36">
        <f ca="1">SUM(E14:OFFSET(E12,(MATCH("GOBIERNOS LOCALES",$A$8:$A$50,0)-MATCH("GOBIERNOS REGIONALES",$A$8:$A$50,0)),0))</f>
        <v>31.516574000000002</v>
      </c>
      <c r="F13" s="36">
        <f ca="1">SUM(F14:OFFSET(F12,(MATCH("GOBIERNOS LOCALES",$A$8:$A$50,0)-MATCH("GOBIERNOS REGIONALES",$A$8:$A$50,0)),0))</f>
        <v>2.23965134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2.23965134</v>
      </c>
      <c r="I13" s="37">
        <f t="shared" ca="1" si="1"/>
        <v>0</v>
      </c>
      <c r="J13" s="38">
        <f t="shared" ca="1" si="2"/>
        <v>7.1062652304784132E-2</v>
      </c>
      <c r="K13" s="4"/>
    </row>
    <row r="14" spans="1:11" x14ac:dyDescent="0.25">
      <c r="A14" s="15"/>
      <c r="B14" s="16">
        <v>440</v>
      </c>
      <c r="C14" s="17" t="s">
        <v>212</v>
      </c>
      <c r="D14" s="18">
        <v>1.591717</v>
      </c>
      <c r="E14" s="19">
        <v>1.591717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443</v>
      </c>
      <c r="C15" s="17" t="s">
        <v>215</v>
      </c>
      <c r="D15" s="18">
        <v>0.03</v>
      </c>
      <c r="E15" s="19">
        <v>1.18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444</v>
      </c>
      <c r="C16" s="17" t="s">
        <v>216</v>
      </c>
      <c r="D16" s="18">
        <v>0.25</v>
      </c>
      <c r="E16" s="19">
        <v>0.25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445</v>
      </c>
      <c r="C17" s="17" t="s">
        <v>217</v>
      </c>
      <c r="D17" s="18">
        <v>0.850912</v>
      </c>
      <c r="E17" s="19">
        <v>1.016052</v>
      </c>
      <c r="F17" s="19">
        <f t="shared" si="0"/>
        <v>5.6195139999999998E-2</v>
      </c>
      <c r="G17" s="19">
        <v>0</v>
      </c>
      <c r="H17" s="19">
        <v>5.6195139999999998E-2</v>
      </c>
      <c r="I17" s="20">
        <f t="shared" si="1"/>
        <v>0</v>
      </c>
      <c r="J17" s="21">
        <f t="shared" si="2"/>
        <v>5.5307346474393046E-2</v>
      </c>
      <c r="K17" s="4"/>
    </row>
    <row r="18" spans="1:11" x14ac:dyDescent="0.25">
      <c r="A18" s="15"/>
      <c r="B18" s="16">
        <v>446</v>
      </c>
      <c r="C18" s="17" t="s">
        <v>218</v>
      </c>
      <c r="D18" s="18">
        <v>8.6640919999999984</v>
      </c>
      <c r="E18" s="19">
        <v>8.8730050000000009</v>
      </c>
      <c r="F18" s="19">
        <f t="shared" si="0"/>
        <v>1.7454143899999999</v>
      </c>
      <c r="G18" s="19">
        <v>0</v>
      </c>
      <c r="H18" s="19">
        <v>1.7454143899999999</v>
      </c>
      <c r="I18" s="20">
        <f t="shared" si="1"/>
        <v>0</v>
      </c>
      <c r="J18" s="21">
        <f t="shared" si="2"/>
        <v>0.19671062847366813</v>
      </c>
      <c r="K18" s="4"/>
    </row>
    <row r="19" spans="1:11" x14ac:dyDescent="0.25">
      <c r="A19" s="15"/>
      <c r="B19" s="16">
        <v>447</v>
      </c>
      <c r="C19" s="17" t="s">
        <v>219</v>
      </c>
      <c r="D19" s="18">
        <v>1.8364640000000001</v>
      </c>
      <c r="E19" s="19">
        <v>2.2338849999999999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</row>
    <row r="20" spans="1:11" x14ac:dyDescent="0.25">
      <c r="A20" s="15"/>
      <c r="B20" s="16">
        <v>448</v>
      </c>
      <c r="C20" s="17" t="s">
        <v>220</v>
      </c>
      <c r="D20" s="18">
        <v>2.1</v>
      </c>
      <c r="E20" s="19">
        <v>2.1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</row>
    <row r="21" spans="1:11" x14ac:dyDescent="0.25">
      <c r="A21" s="15"/>
      <c r="B21" s="16">
        <v>452</v>
      </c>
      <c r="C21" s="17" t="s">
        <v>224</v>
      </c>
      <c r="D21" s="18">
        <v>0.56008900000000006</v>
      </c>
      <c r="E21" s="19">
        <v>0.56008900000000006</v>
      </c>
      <c r="F21" s="19">
        <f t="shared" si="0"/>
        <v>3.7839750000000005E-2</v>
      </c>
      <c r="G21" s="19">
        <v>0</v>
      </c>
      <c r="H21" s="19">
        <v>3.7839750000000005E-2</v>
      </c>
      <c r="I21" s="20">
        <f t="shared" si="1"/>
        <v>0</v>
      </c>
      <c r="J21" s="21">
        <f t="shared" si="2"/>
        <v>6.7560244889651469E-2</v>
      </c>
      <c r="K21" s="4"/>
    </row>
    <row r="22" spans="1:11" x14ac:dyDescent="0.25">
      <c r="A22" s="15"/>
      <c r="B22" s="16">
        <v>453</v>
      </c>
      <c r="C22" s="17" t="s">
        <v>225</v>
      </c>
      <c r="D22" s="18">
        <v>2.1076510000000002</v>
      </c>
      <c r="E22" s="19">
        <v>0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</row>
    <row r="23" spans="1:11" x14ac:dyDescent="0.25">
      <c r="A23" s="15"/>
      <c r="B23" s="16">
        <v>454</v>
      </c>
      <c r="C23" s="17" t="s">
        <v>226</v>
      </c>
      <c r="D23" s="18">
        <v>1.569</v>
      </c>
      <c r="E23" s="19">
        <v>1.4560059999999999</v>
      </c>
      <c r="F23" s="19">
        <f t="shared" si="0"/>
        <v>4.4689799999999995E-2</v>
      </c>
      <c r="G23" s="19">
        <v>0</v>
      </c>
      <c r="H23" s="19">
        <v>4.4689799999999995E-2</v>
      </c>
      <c r="I23" s="20">
        <f t="shared" si="1"/>
        <v>0</v>
      </c>
      <c r="J23" s="21">
        <f t="shared" si="2"/>
        <v>3.0693417472180747E-2</v>
      </c>
      <c r="K23" s="4"/>
    </row>
    <row r="24" spans="1:11" x14ac:dyDescent="0.25">
      <c r="A24" s="15"/>
      <c r="B24" s="16">
        <v>455</v>
      </c>
      <c r="C24" s="17" t="s">
        <v>227</v>
      </c>
      <c r="D24" s="18">
        <v>0</v>
      </c>
      <c r="E24" s="19">
        <v>0.15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</row>
    <row r="25" spans="1:11" x14ac:dyDescent="0.25">
      <c r="A25" s="15"/>
      <c r="B25" s="16">
        <v>456</v>
      </c>
      <c r="C25" s="17" t="s">
        <v>228</v>
      </c>
      <c r="D25" s="18">
        <v>0</v>
      </c>
      <c r="E25" s="19">
        <v>0.67183799999999994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</row>
    <row r="26" spans="1:11" x14ac:dyDescent="0.25">
      <c r="A26" s="15"/>
      <c r="B26" s="16">
        <v>457</v>
      </c>
      <c r="C26" s="17" t="s">
        <v>229</v>
      </c>
      <c r="D26" s="18">
        <v>5.7000000000000002E-2</v>
      </c>
      <c r="E26" s="19">
        <v>0.9343999999999999</v>
      </c>
      <c r="F26" s="19">
        <f t="shared" si="0"/>
        <v>4.5336459999999995E-2</v>
      </c>
      <c r="G26" s="19">
        <v>0</v>
      </c>
      <c r="H26" s="19">
        <v>4.5336459999999995E-2</v>
      </c>
      <c r="I26" s="20">
        <f t="shared" si="1"/>
        <v>0</v>
      </c>
      <c r="J26" s="21">
        <f t="shared" si="2"/>
        <v>4.8519327910958907E-2</v>
      </c>
      <c r="K26" s="4"/>
    </row>
    <row r="27" spans="1:11" x14ac:dyDescent="0.25">
      <c r="A27" s="15"/>
      <c r="B27" s="16">
        <v>458</v>
      </c>
      <c r="C27" s="17" t="s">
        <v>230</v>
      </c>
      <c r="D27" s="18">
        <v>2.2999999999999998</v>
      </c>
      <c r="E27" s="19">
        <v>3.5415329999999998</v>
      </c>
      <c r="F27" s="19">
        <f t="shared" si="0"/>
        <v>3.4127690000000002E-2</v>
      </c>
      <c r="G27" s="19">
        <v>0</v>
      </c>
      <c r="H27" s="19">
        <v>3.4127690000000002E-2</v>
      </c>
      <c r="I27" s="20">
        <f t="shared" si="1"/>
        <v>0</v>
      </c>
      <c r="J27" s="21">
        <f t="shared" si="2"/>
        <v>9.636417336786076E-3</v>
      </c>
      <c r="K27" s="4"/>
    </row>
    <row r="28" spans="1:11" x14ac:dyDescent="0.25">
      <c r="A28" s="15"/>
      <c r="B28" s="16">
        <v>459</v>
      </c>
      <c r="C28" s="17" t="s">
        <v>231</v>
      </c>
      <c r="D28" s="18">
        <v>2.462933</v>
      </c>
      <c r="E28" s="19">
        <v>5.3836199999999996</v>
      </c>
      <c r="F28" s="19">
        <f t="shared" si="0"/>
        <v>0.15076444</v>
      </c>
      <c r="G28" s="19">
        <v>0</v>
      </c>
      <c r="H28" s="19">
        <v>0.15076444</v>
      </c>
      <c r="I28" s="20">
        <f t="shared" si="1"/>
        <v>0</v>
      </c>
      <c r="J28" s="21">
        <f t="shared" si="2"/>
        <v>2.8004287078211319E-2</v>
      </c>
      <c r="K28" s="4"/>
    </row>
    <row r="29" spans="1:11" x14ac:dyDescent="0.25">
      <c r="A29" s="15"/>
      <c r="B29" s="16">
        <v>460</v>
      </c>
      <c r="C29" s="17" t="s">
        <v>232</v>
      </c>
      <c r="D29" s="18">
        <v>1.5</v>
      </c>
      <c r="E29" s="19">
        <v>1.5394290000000002</v>
      </c>
      <c r="F29" s="19">
        <f t="shared" si="0"/>
        <v>0.12528366999999999</v>
      </c>
      <c r="G29" s="19">
        <v>0</v>
      </c>
      <c r="H29" s="19">
        <v>0.12528366999999999</v>
      </c>
      <c r="I29" s="20">
        <f t="shared" si="1"/>
        <v>0</v>
      </c>
      <c r="J29" s="21">
        <f t="shared" si="2"/>
        <v>8.1383207669856794E-2</v>
      </c>
      <c r="K29" s="4"/>
    </row>
    <row r="30" spans="1:11" x14ac:dyDescent="0.25">
      <c r="A30" s="15"/>
      <c r="B30" s="16">
        <v>461</v>
      </c>
      <c r="C30" s="17" t="s">
        <v>233</v>
      </c>
      <c r="D30" s="18">
        <v>0</v>
      </c>
      <c r="E30" s="19">
        <v>3.5000000000000003E-2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</row>
    <row r="31" spans="1:11" ht="15.75" thickBot="1" x14ac:dyDescent="0.3">
      <c r="A31" s="39" t="s">
        <v>238</v>
      </c>
      <c r="B31" s="56"/>
      <c r="C31" s="41"/>
      <c r="D31" s="42">
        <v>26.389562000000005</v>
      </c>
      <c r="E31" s="43">
        <v>34.577140999999997</v>
      </c>
      <c r="F31" s="43">
        <f t="shared" si="0"/>
        <v>0.36739695</v>
      </c>
      <c r="G31" s="43">
        <v>0</v>
      </c>
      <c r="H31" s="43">
        <v>0.36739695</v>
      </c>
      <c r="I31" s="44">
        <f t="shared" si="1"/>
        <v>0</v>
      </c>
      <c r="J31" s="45">
        <f t="shared" si="2"/>
        <v>1.0625428805695648E-2</v>
      </c>
      <c r="K31" s="4"/>
    </row>
    <row r="32" spans="1:11" x14ac:dyDescent="0.25">
      <c r="D32" s="5"/>
      <c r="E32" s="5"/>
      <c r="F32" s="5"/>
      <c r="G32" s="5"/>
      <c r="H32" s="5"/>
      <c r="I32" s="4"/>
      <c r="J32" s="4"/>
      <c r="K3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35</v>
      </c>
      <c r="B1" s="49" t="s">
        <v>22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641</v>
      </c>
      <c r="L2" s="70" t="s">
        <v>666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194.634567</v>
      </c>
      <c r="E6" s="12">
        <f ca="1">SUM(E7:OFFSET(E7,50,0))</f>
        <v>215.28039199999998</v>
      </c>
      <c r="F6" s="12">
        <f ca="1">SUM(F7:OFFSET(F7,50,0))</f>
        <v>6.6822601699999984</v>
      </c>
      <c r="G6" s="12">
        <f ca="1">SUM(G7:OFFSET(G7,50,0))</f>
        <v>0</v>
      </c>
      <c r="H6" s="12">
        <f ca="1">SUM(H7:OFFSET(H7,50,0))</f>
        <v>6.6822601699999984</v>
      </c>
      <c r="I6" s="13">
        <f ca="1">IFERROR(G6/E6,0)</f>
        <v>0</v>
      </c>
      <c r="J6" s="14">
        <f ca="1">IFERROR(SUM(G6,H6)/E6,0)</f>
        <v>3.1039799342245711E-2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2.1524390000000002</v>
      </c>
      <c r="E7" s="19">
        <v>2.8007949999999999</v>
      </c>
      <c r="F7" s="19">
        <f t="shared" ref="F7:F30" si="0">SUM(G7,H7)</f>
        <v>2.0725299999999999E-2</v>
      </c>
      <c r="G7" s="19">
        <v>0</v>
      </c>
      <c r="H7" s="19">
        <v>2.0725299999999999E-2</v>
      </c>
      <c r="I7" s="20">
        <f t="shared" ref="I7:I30" si="1">IFERROR(G7/E7,0)</f>
        <v>0</v>
      </c>
      <c r="J7" s="21">
        <f t="shared" ref="J7:J30" si="2">IFERROR(SUM(G7,H7)/E7,0)</f>
        <v>7.3997918448154894E-3</v>
      </c>
      <c r="K7" s="4"/>
      <c r="L7" t="s">
        <v>277</v>
      </c>
      <c r="M7" s="5">
        <v>0.15040361999999996</v>
      </c>
      <c r="N7" s="69">
        <v>7.5053991164401673E-2</v>
      </c>
    </row>
    <row r="8" spans="1:14" x14ac:dyDescent="0.25">
      <c r="A8" s="15"/>
      <c r="B8" s="53">
        <v>2</v>
      </c>
      <c r="C8" s="17" t="s">
        <v>256</v>
      </c>
      <c r="D8" s="18">
        <v>1.0267729999999999</v>
      </c>
      <c r="E8" s="19">
        <v>1.243528</v>
      </c>
      <c r="F8" s="19">
        <f t="shared" si="0"/>
        <v>5.5626120000000001E-2</v>
      </c>
      <c r="G8" s="19">
        <v>0</v>
      </c>
      <c r="H8" s="19">
        <v>5.5626120000000001E-2</v>
      </c>
      <c r="I8" s="20">
        <f t="shared" si="1"/>
        <v>0</v>
      </c>
      <c r="J8" s="21">
        <f t="shared" si="2"/>
        <v>4.4732503007572005E-2</v>
      </c>
      <c r="K8" s="4"/>
      <c r="L8" t="s">
        <v>268</v>
      </c>
      <c r="M8" s="5">
        <v>0.24979944000000001</v>
      </c>
      <c r="N8" s="69">
        <v>7.4666269720996228E-2</v>
      </c>
    </row>
    <row r="9" spans="1:14" x14ac:dyDescent="0.25">
      <c r="A9" s="15"/>
      <c r="B9" s="53">
        <v>3</v>
      </c>
      <c r="C9" s="17" t="s">
        <v>257</v>
      </c>
      <c r="D9" s="18">
        <v>1.6304850000000002</v>
      </c>
      <c r="E9" s="19">
        <v>1.2783170000000004</v>
      </c>
      <c r="F9" s="19">
        <f t="shared" si="0"/>
        <v>3.0256150000000002E-2</v>
      </c>
      <c r="G9" s="19">
        <v>0</v>
      </c>
      <c r="H9" s="19">
        <v>3.0256150000000002E-2</v>
      </c>
      <c r="I9" s="20">
        <f t="shared" si="1"/>
        <v>0</v>
      </c>
      <c r="J9" s="21">
        <f t="shared" si="2"/>
        <v>2.3668737879571338E-2</v>
      </c>
      <c r="K9" s="4"/>
      <c r="L9" t="s">
        <v>262</v>
      </c>
      <c r="M9" s="5">
        <v>1.8168812599999999</v>
      </c>
      <c r="N9" s="69">
        <v>5.8225817425168129E-2</v>
      </c>
    </row>
    <row r="10" spans="1:14" x14ac:dyDescent="0.25">
      <c r="A10" s="15"/>
      <c r="B10" s="53">
        <v>4</v>
      </c>
      <c r="C10" s="17" t="s">
        <v>258</v>
      </c>
      <c r="D10" s="18">
        <v>0.71815200000000012</v>
      </c>
      <c r="E10" s="19">
        <v>2.1132879999999998</v>
      </c>
      <c r="F10" s="19">
        <f t="shared" si="0"/>
        <v>3.9121450000000002E-2</v>
      </c>
      <c r="G10" s="19">
        <v>0</v>
      </c>
      <c r="H10" s="19">
        <v>3.9121450000000002E-2</v>
      </c>
      <c r="I10" s="20">
        <f t="shared" si="1"/>
        <v>0</v>
      </c>
      <c r="J10" s="21">
        <f t="shared" si="2"/>
        <v>1.8512124234841634E-2</v>
      </c>
      <c r="K10" s="4"/>
      <c r="L10" t="s">
        <v>260</v>
      </c>
      <c r="M10" s="5">
        <v>0.11984500999999999</v>
      </c>
      <c r="N10" s="69">
        <v>5.4116067429124635E-2</v>
      </c>
    </row>
    <row r="11" spans="1:14" x14ac:dyDescent="0.25">
      <c r="A11" s="15"/>
      <c r="B11" s="53">
        <v>5</v>
      </c>
      <c r="C11" s="17" t="s">
        <v>259</v>
      </c>
      <c r="D11" s="18">
        <v>1.8752160000000002</v>
      </c>
      <c r="E11" s="19">
        <v>2.4663710000000001</v>
      </c>
      <c r="F11" s="19">
        <f t="shared" si="0"/>
        <v>2.509078E-2</v>
      </c>
      <c r="G11" s="19">
        <v>0</v>
      </c>
      <c r="H11" s="19">
        <v>2.509078E-2</v>
      </c>
      <c r="I11" s="20">
        <f t="shared" si="1"/>
        <v>0</v>
      </c>
      <c r="J11" s="21">
        <f t="shared" si="2"/>
        <v>1.0173157241955893E-2</v>
      </c>
      <c r="K11" s="4"/>
      <c r="L11" t="s">
        <v>265</v>
      </c>
      <c r="M11" s="5">
        <v>8.3699949999999995E-2</v>
      </c>
      <c r="N11" s="69">
        <v>5.0021395065867516E-2</v>
      </c>
    </row>
    <row r="12" spans="1:14" x14ac:dyDescent="0.25">
      <c r="A12" s="15"/>
      <c r="B12" s="53">
        <v>6</v>
      </c>
      <c r="C12" s="17" t="s">
        <v>260</v>
      </c>
      <c r="D12" s="18">
        <v>1.8176640000000002</v>
      </c>
      <c r="E12" s="19">
        <v>2.2145920000000001</v>
      </c>
      <c r="F12" s="19">
        <f t="shared" si="0"/>
        <v>0.11984500999999999</v>
      </c>
      <c r="G12" s="19">
        <v>0</v>
      </c>
      <c r="H12" s="19">
        <v>0.11984500999999999</v>
      </c>
      <c r="I12" s="20">
        <f t="shared" si="1"/>
        <v>0</v>
      </c>
      <c r="J12" s="21">
        <f t="shared" si="2"/>
        <v>5.4116067429124635E-2</v>
      </c>
      <c r="K12" s="4"/>
      <c r="L12" t="s">
        <v>256</v>
      </c>
      <c r="M12" s="5">
        <v>5.5626120000000001E-2</v>
      </c>
      <c r="N12" s="69">
        <v>4.4732503007572005E-2</v>
      </c>
    </row>
    <row r="13" spans="1:14" x14ac:dyDescent="0.25">
      <c r="A13" s="15"/>
      <c r="B13" s="53">
        <v>8</v>
      </c>
      <c r="C13" s="17" t="s">
        <v>262</v>
      </c>
      <c r="D13" s="18">
        <v>28.429281</v>
      </c>
      <c r="E13" s="19">
        <v>31.204048999999998</v>
      </c>
      <c r="F13" s="19">
        <f t="shared" si="0"/>
        <v>1.8168812599999999</v>
      </c>
      <c r="G13" s="19">
        <v>0</v>
      </c>
      <c r="H13" s="19">
        <v>1.8168812599999999</v>
      </c>
      <c r="I13" s="20">
        <f t="shared" si="1"/>
        <v>0</v>
      </c>
      <c r="J13" s="21">
        <f t="shared" si="2"/>
        <v>5.8225817425168129E-2</v>
      </c>
      <c r="K13" s="4"/>
      <c r="L13" t="s">
        <v>278</v>
      </c>
      <c r="M13" s="5">
        <v>2.626995E-2</v>
      </c>
      <c r="N13" s="69">
        <v>4.4144276608866169E-2</v>
      </c>
    </row>
    <row r="14" spans="1:14" x14ac:dyDescent="0.25">
      <c r="A14" s="15"/>
      <c r="B14" s="53">
        <v>9</v>
      </c>
      <c r="C14" s="17" t="s">
        <v>263</v>
      </c>
      <c r="D14" s="18">
        <v>2.418974</v>
      </c>
      <c r="E14" s="19">
        <v>2.7734919999999996</v>
      </c>
      <c r="F14" s="19">
        <f t="shared" si="0"/>
        <v>2.396995E-2</v>
      </c>
      <c r="G14" s="19">
        <v>0</v>
      </c>
      <c r="H14" s="19">
        <v>2.396995E-2</v>
      </c>
      <c r="I14" s="20">
        <f t="shared" si="1"/>
        <v>0</v>
      </c>
      <c r="J14" s="21">
        <f t="shared" si="2"/>
        <v>8.6425163656502352E-3</v>
      </c>
      <c r="K14" s="4"/>
      <c r="L14" t="s">
        <v>266</v>
      </c>
      <c r="M14" s="5">
        <v>3.8628599999999999E-2</v>
      </c>
      <c r="N14" s="69">
        <v>3.7135743126321862E-2</v>
      </c>
    </row>
    <row r="15" spans="1:14" x14ac:dyDescent="0.25">
      <c r="A15" s="15"/>
      <c r="B15" s="53">
        <v>10</v>
      </c>
      <c r="C15" s="17" t="s">
        <v>264</v>
      </c>
      <c r="D15" s="18">
        <v>2.9482320000000004</v>
      </c>
      <c r="E15" s="19">
        <v>3.5221340000000003</v>
      </c>
      <c r="F15" s="19">
        <f t="shared" si="0"/>
        <v>3.5776680000000005E-2</v>
      </c>
      <c r="G15" s="19">
        <v>0</v>
      </c>
      <c r="H15" s="19">
        <v>3.5776680000000005E-2</v>
      </c>
      <c r="I15" s="20">
        <f t="shared" si="1"/>
        <v>0</v>
      </c>
      <c r="J15" s="21">
        <f t="shared" si="2"/>
        <v>1.0157671457133659E-2</v>
      </c>
      <c r="K15" s="4"/>
      <c r="L15" t="s">
        <v>270</v>
      </c>
      <c r="M15" s="5">
        <v>4.7484929999999995E-2</v>
      </c>
      <c r="N15" s="69">
        <v>3.5155116581749364E-2</v>
      </c>
    </row>
    <row r="16" spans="1:14" x14ac:dyDescent="0.25">
      <c r="A16" s="15"/>
      <c r="B16" s="53">
        <v>11</v>
      </c>
      <c r="C16" s="17" t="s">
        <v>265</v>
      </c>
      <c r="D16" s="18">
        <v>1.3922100000000002</v>
      </c>
      <c r="E16" s="19">
        <v>1.6732830000000001</v>
      </c>
      <c r="F16" s="19">
        <f t="shared" si="0"/>
        <v>8.3699949999999995E-2</v>
      </c>
      <c r="G16" s="19">
        <v>0</v>
      </c>
      <c r="H16" s="19">
        <v>8.3699949999999995E-2</v>
      </c>
      <c r="I16" s="20">
        <f t="shared" si="1"/>
        <v>0</v>
      </c>
      <c r="J16" s="21">
        <f t="shared" si="2"/>
        <v>5.0021395065867516E-2</v>
      </c>
      <c r="K16" s="4"/>
      <c r="L16" t="s">
        <v>279</v>
      </c>
      <c r="M16" s="5">
        <v>2.3738120000000001E-2</v>
      </c>
      <c r="N16" s="69">
        <v>3.404427540472011E-2</v>
      </c>
    </row>
    <row r="17" spans="1:14" x14ac:dyDescent="0.25">
      <c r="A17" s="15"/>
      <c r="B17" s="53">
        <v>12</v>
      </c>
      <c r="C17" s="17" t="s">
        <v>266</v>
      </c>
      <c r="D17" s="18">
        <v>0.69026299999999996</v>
      </c>
      <c r="E17" s="19">
        <v>1.0402</v>
      </c>
      <c r="F17" s="19">
        <f t="shared" si="0"/>
        <v>3.8628599999999999E-2</v>
      </c>
      <c r="G17" s="19">
        <v>0</v>
      </c>
      <c r="H17" s="19">
        <v>3.8628599999999999E-2</v>
      </c>
      <c r="I17" s="20">
        <f t="shared" si="1"/>
        <v>0</v>
      </c>
      <c r="J17" s="21">
        <f t="shared" si="2"/>
        <v>3.7135743126321862E-2</v>
      </c>
      <c r="K17" s="4"/>
      <c r="L17" t="s">
        <v>274</v>
      </c>
      <c r="M17" s="5">
        <v>7.3228539999999995E-2</v>
      </c>
      <c r="N17" s="69">
        <v>3.1860410073363502E-2</v>
      </c>
    </row>
    <row r="18" spans="1:14" x14ac:dyDescent="0.25">
      <c r="A18" s="15"/>
      <c r="B18" s="53">
        <v>13</v>
      </c>
      <c r="C18" s="17" t="s">
        <v>267</v>
      </c>
      <c r="D18" s="18">
        <v>0.59403600000000001</v>
      </c>
      <c r="E18" s="19">
        <v>1.0050570000000001</v>
      </c>
      <c r="F18" s="19">
        <f t="shared" si="0"/>
        <v>2.551995E-2</v>
      </c>
      <c r="G18" s="19">
        <v>0</v>
      </c>
      <c r="H18" s="19">
        <v>2.551995E-2</v>
      </c>
      <c r="I18" s="20">
        <f t="shared" si="1"/>
        <v>0</v>
      </c>
      <c r="J18" s="21">
        <f t="shared" si="2"/>
        <v>2.5391544957151683E-2</v>
      </c>
      <c r="K18" s="4"/>
      <c r="L18" t="s">
        <v>271</v>
      </c>
      <c r="M18" s="5">
        <v>6.9259749999999995E-2</v>
      </c>
      <c r="N18" s="69">
        <v>3.1286886789938469E-2</v>
      </c>
    </row>
    <row r="19" spans="1:14" x14ac:dyDescent="0.25">
      <c r="A19" s="15"/>
      <c r="B19" s="53">
        <v>14</v>
      </c>
      <c r="C19" s="17" t="s">
        <v>268</v>
      </c>
      <c r="D19" s="18">
        <v>3.3491939999999998</v>
      </c>
      <c r="E19" s="19">
        <v>3.3455459999999997</v>
      </c>
      <c r="F19" s="19">
        <f t="shared" si="0"/>
        <v>0.24979944000000001</v>
      </c>
      <c r="G19" s="19">
        <v>0</v>
      </c>
      <c r="H19" s="19">
        <v>0.24979944000000001</v>
      </c>
      <c r="I19" s="20">
        <f t="shared" si="1"/>
        <v>0</v>
      </c>
      <c r="J19" s="21">
        <f t="shared" si="2"/>
        <v>7.4666269720996228E-2</v>
      </c>
      <c r="K19" s="4"/>
      <c r="L19" t="s">
        <v>276</v>
      </c>
      <c r="M19" s="5">
        <v>0.17672557</v>
      </c>
      <c r="N19" s="69">
        <v>2.8223802654250625E-2</v>
      </c>
    </row>
    <row r="20" spans="1:14" x14ac:dyDescent="0.25">
      <c r="A20" s="15"/>
      <c r="B20" s="53">
        <v>15</v>
      </c>
      <c r="C20" s="17" t="s">
        <v>269</v>
      </c>
      <c r="D20" s="18">
        <v>127.48559099999997</v>
      </c>
      <c r="E20" s="19">
        <v>132.99675399999998</v>
      </c>
      <c r="F20" s="19">
        <f t="shared" si="0"/>
        <v>3.431240209999999</v>
      </c>
      <c r="G20" s="19">
        <v>0</v>
      </c>
      <c r="H20" s="19">
        <v>3.431240209999999</v>
      </c>
      <c r="I20" s="20">
        <f t="shared" si="1"/>
        <v>0</v>
      </c>
      <c r="J20" s="21">
        <f t="shared" si="2"/>
        <v>2.5799428232661976E-2</v>
      </c>
      <c r="K20" s="4"/>
      <c r="L20" t="s">
        <v>269</v>
      </c>
      <c r="M20" s="5">
        <v>3.431240209999999</v>
      </c>
      <c r="N20" s="69">
        <v>2.5799428232661976E-2</v>
      </c>
    </row>
    <row r="21" spans="1:14" x14ac:dyDescent="0.25">
      <c r="A21" s="15"/>
      <c r="B21" s="53">
        <v>16</v>
      </c>
      <c r="C21" s="17" t="s">
        <v>270</v>
      </c>
      <c r="D21" s="18">
        <v>2.8741729999999994</v>
      </c>
      <c r="E21" s="19">
        <v>1.3507260000000001</v>
      </c>
      <c r="F21" s="19">
        <f t="shared" si="0"/>
        <v>4.7484929999999995E-2</v>
      </c>
      <c r="G21" s="19">
        <v>0</v>
      </c>
      <c r="H21" s="19">
        <v>4.7484929999999995E-2</v>
      </c>
      <c r="I21" s="20">
        <f t="shared" si="1"/>
        <v>0</v>
      </c>
      <c r="J21" s="21">
        <f t="shared" si="2"/>
        <v>3.5155116581749364E-2</v>
      </c>
      <c r="K21" s="4"/>
      <c r="L21" t="s">
        <v>267</v>
      </c>
      <c r="M21" s="5">
        <v>2.551995E-2</v>
      </c>
      <c r="N21" s="69">
        <v>2.5391544957151683E-2</v>
      </c>
    </row>
    <row r="22" spans="1:14" x14ac:dyDescent="0.25">
      <c r="A22" s="15"/>
      <c r="B22" s="53">
        <v>17</v>
      </c>
      <c r="C22" s="17" t="s">
        <v>271</v>
      </c>
      <c r="D22" s="18">
        <v>2.4554399999999998</v>
      </c>
      <c r="E22" s="19">
        <v>2.2136990000000001</v>
      </c>
      <c r="F22" s="19">
        <f t="shared" si="0"/>
        <v>6.9259749999999995E-2</v>
      </c>
      <c r="G22" s="19">
        <v>0</v>
      </c>
      <c r="H22" s="19">
        <v>6.9259749999999995E-2</v>
      </c>
      <c r="I22" s="20">
        <f t="shared" si="1"/>
        <v>0</v>
      </c>
      <c r="J22" s="21">
        <f t="shared" si="2"/>
        <v>3.1286886789938469E-2</v>
      </c>
      <c r="K22" s="4"/>
      <c r="L22" t="s">
        <v>257</v>
      </c>
      <c r="M22" s="5">
        <v>3.0256150000000002E-2</v>
      </c>
      <c r="N22" s="69">
        <v>2.3668737879571338E-2</v>
      </c>
    </row>
    <row r="23" spans="1:14" x14ac:dyDescent="0.25">
      <c r="A23" s="15"/>
      <c r="B23" s="53">
        <v>18</v>
      </c>
      <c r="C23" s="17" t="s">
        <v>272</v>
      </c>
      <c r="D23" s="18">
        <v>1.0885100000000001</v>
      </c>
      <c r="E23" s="19">
        <v>3.5300159999999998</v>
      </c>
      <c r="F23" s="19">
        <f t="shared" si="0"/>
        <v>3.3319950000000001E-2</v>
      </c>
      <c r="G23" s="19">
        <v>0</v>
      </c>
      <c r="H23" s="19">
        <v>3.3319950000000001E-2</v>
      </c>
      <c r="I23" s="20">
        <f t="shared" si="1"/>
        <v>0</v>
      </c>
      <c r="J23" s="21">
        <f t="shared" si="2"/>
        <v>9.4390365369448753E-3</v>
      </c>
      <c r="K23" s="4"/>
      <c r="L23" t="s">
        <v>273</v>
      </c>
      <c r="M23" s="5">
        <v>2.5119950000000002E-2</v>
      </c>
      <c r="N23" s="69">
        <v>1.9108116249385756E-2</v>
      </c>
    </row>
    <row r="24" spans="1:14" x14ac:dyDescent="0.25">
      <c r="A24" s="15"/>
      <c r="B24" s="53">
        <v>19</v>
      </c>
      <c r="C24" s="17" t="s">
        <v>273</v>
      </c>
      <c r="D24" s="18">
        <v>0.70750599999999997</v>
      </c>
      <c r="E24" s="19">
        <v>1.314622</v>
      </c>
      <c r="F24" s="19">
        <f t="shared" si="0"/>
        <v>2.5119950000000002E-2</v>
      </c>
      <c r="G24" s="19">
        <v>0</v>
      </c>
      <c r="H24" s="19">
        <v>2.5119950000000002E-2</v>
      </c>
      <c r="I24" s="20">
        <f t="shared" si="1"/>
        <v>0</v>
      </c>
      <c r="J24" s="21">
        <f t="shared" si="2"/>
        <v>1.9108116249385756E-2</v>
      </c>
      <c r="K24" s="4"/>
      <c r="L24" t="s">
        <v>258</v>
      </c>
      <c r="M24" s="5">
        <v>3.9121450000000002E-2</v>
      </c>
      <c r="N24" s="69">
        <v>1.8512124234841634E-2</v>
      </c>
    </row>
    <row r="25" spans="1:14" x14ac:dyDescent="0.25">
      <c r="A25" s="15"/>
      <c r="B25" s="53">
        <v>20</v>
      </c>
      <c r="C25" s="17" t="s">
        <v>274</v>
      </c>
      <c r="D25" s="18">
        <v>1.337728</v>
      </c>
      <c r="E25" s="19">
        <v>2.2984179999999999</v>
      </c>
      <c r="F25" s="19">
        <f t="shared" si="0"/>
        <v>7.3228539999999995E-2</v>
      </c>
      <c r="G25" s="19">
        <v>0</v>
      </c>
      <c r="H25" s="19">
        <v>7.3228539999999995E-2</v>
      </c>
      <c r="I25" s="20">
        <f t="shared" si="1"/>
        <v>0</v>
      </c>
      <c r="J25" s="21">
        <f t="shared" si="2"/>
        <v>3.1860410073363502E-2</v>
      </c>
      <c r="K25" s="4"/>
      <c r="L25" t="s">
        <v>275</v>
      </c>
      <c r="M25" s="5">
        <v>6.0528940000000003E-2</v>
      </c>
      <c r="N25" s="69">
        <v>1.1340057426322058E-2</v>
      </c>
    </row>
    <row r="26" spans="1:14" x14ac:dyDescent="0.25">
      <c r="A26" s="15"/>
      <c r="B26" s="53">
        <v>21</v>
      </c>
      <c r="C26" s="17" t="s">
        <v>275</v>
      </c>
      <c r="D26" s="18">
        <v>3.1020249999999998</v>
      </c>
      <c r="E26" s="19">
        <v>5.3376220000000005</v>
      </c>
      <c r="F26" s="19">
        <f t="shared" si="0"/>
        <v>6.0528940000000003E-2</v>
      </c>
      <c r="G26" s="19">
        <v>0</v>
      </c>
      <c r="H26" s="19">
        <v>6.0528940000000003E-2</v>
      </c>
      <c r="I26" s="20">
        <f t="shared" si="1"/>
        <v>0</v>
      </c>
      <c r="J26" s="21">
        <f t="shared" si="2"/>
        <v>1.1340057426322058E-2</v>
      </c>
      <c r="K26" s="4"/>
      <c r="L26" t="s">
        <v>259</v>
      </c>
      <c r="M26" s="5">
        <v>2.509078E-2</v>
      </c>
      <c r="N26" s="69">
        <v>1.0173157241955893E-2</v>
      </c>
    </row>
    <row r="27" spans="1:14" x14ac:dyDescent="0.25">
      <c r="A27" s="15"/>
      <c r="B27" s="53">
        <v>22</v>
      </c>
      <c r="C27" s="17" t="s">
        <v>276</v>
      </c>
      <c r="D27" s="18">
        <v>3.1735439999999997</v>
      </c>
      <c r="E27" s="19">
        <v>6.2615790000000011</v>
      </c>
      <c r="F27" s="19">
        <f t="shared" si="0"/>
        <v>0.17672557</v>
      </c>
      <c r="G27" s="19">
        <v>0</v>
      </c>
      <c r="H27" s="19">
        <v>0.17672557</v>
      </c>
      <c r="I27" s="20">
        <f t="shared" si="1"/>
        <v>0</v>
      </c>
      <c r="J27" s="21">
        <f t="shared" si="2"/>
        <v>2.8223802654250625E-2</v>
      </c>
      <c r="K27" s="4"/>
      <c r="L27" t="s">
        <v>264</v>
      </c>
      <c r="M27" s="5">
        <v>3.5776680000000005E-2</v>
      </c>
      <c r="N27" s="69">
        <v>1.0157671457133659E-2</v>
      </c>
    </row>
    <row r="28" spans="1:14" x14ac:dyDescent="0.25">
      <c r="A28" s="15"/>
      <c r="B28" s="53">
        <v>23</v>
      </c>
      <c r="C28" s="17" t="s">
        <v>277</v>
      </c>
      <c r="D28" s="18">
        <v>2.0885100000000003</v>
      </c>
      <c r="E28" s="19">
        <v>2.0039390000000004</v>
      </c>
      <c r="F28" s="19">
        <f t="shared" si="0"/>
        <v>0.15040361999999996</v>
      </c>
      <c r="G28" s="19">
        <v>0</v>
      </c>
      <c r="H28" s="19">
        <v>0.15040361999999996</v>
      </c>
      <c r="I28" s="20">
        <f t="shared" si="1"/>
        <v>0</v>
      </c>
      <c r="J28" s="21">
        <f t="shared" si="2"/>
        <v>7.5053991164401673E-2</v>
      </c>
      <c r="K28" s="4"/>
      <c r="L28" t="s">
        <v>272</v>
      </c>
      <c r="M28" s="5">
        <v>3.3319950000000001E-2</v>
      </c>
      <c r="N28" s="69">
        <v>9.4390365369448753E-3</v>
      </c>
    </row>
    <row r="29" spans="1:14" x14ac:dyDescent="0.25">
      <c r="A29" s="15"/>
      <c r="B29" s="53">
        <v>24</v>
      </c>
      <c r="C29" s="17" t="s">
        <v>278</v>
      </c>
      <c r="D29" s="18">
        <v>0.63791299999999995</v>
      </c>
      <c r="E29" s="19">
        <v>0.59509300000000009</v>
      </c>
      <c r="F29" s="19">
        <f t="shared" si="0"/>
        <v>2.626995E-2</v>
      </c>
      <c r="G29" s="19">
        <v>0</v>
      </c>
      <c r="H29" s="19">
        <v>2.626995E-2</v>
      </c>
      <c r="I29" s="20">
        <f t="shared" si="1"/>
        <v>0</v>
      </c>
      <c r="J29" s="21">
        <f t="shared" si="2"/>
        <v>4.4144276608866169E-2</v>
      </c>
      <c r="K29" s="4"/>
      <c r="L29" t="s">
        <v>263</v>
      </c>
      <c r="M29" s="5">
        <v>2.396995E-2</v>
      </c>
      <c r="N29" s="69">
        <v>8.6425163656502352E-3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0.64070800000000006</v>
      </c>
      <c r="E30" s="26">
        <v>0.697272</v>
      </c>
      <c r="F30" s="26">
        <f t="shared" si="0"/>
        <v>2.3738120000000001E-2</v>
      </c>
      <c r="G30" s="26">
        <v>0</v>
      </c>
      <c r="H30" s="26">
        <v>2.3738120000000001E-2</v>
      </c>
      <c r="I30" s="27">
        <f t="shared" si="1"/>
        <v>0</v>
      </c>
      <c r="J30" s="28">
        <f t="shared" si="2"/>
        <v>3.404427540472011E-2</v>
      </c>
      <c r="K30" s="4"/>
      <c r="L30" t="s">
        <v>255</v>
      </c>
      <c r="M30" s="5">
        <v>2.0725299999999999E-2</v>
      </c>
      <c r="N30" s="69">
        <v>7.3997918448154894E-3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8" width="0" hidden="1" customWidth="1"/>
  </cols>
  <sheetData>
    <row r="1" spans="1:11" ht="15.75" x14ac:dyDescent="0.25">
      <c r="A1" s="48">
        <v>35</v>
      </c>
      <c r="B1" s="47" t="s">
        <v>22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642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194.634567</v>
      </c>
      <c r="E6" s="12">
        <v>215.28039199999998</v>
      </c>
      <c r="F6" s="12">
        <v>6.6822601699999984</v>
      </c>
      <c r="G6" s="12">
        <v>0</v>
      </c>
      <c r="H6" s="12">
        <v>6.6822601699999984</v>
      </c>
      <c r="I6" s="13">
        <v>0</v>
      </c>
      <c r="J6" s="14">
        <v>3.1039799342245711E-2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149.10079799999994</v>
      </c>
      <c r="E7" s="36">
        <f ca="1">SUM(E8:OFFSET(E6,MATCH("PROYECTOS",$A$8:$A$50,0),0))</f>
        <v>159.867242</v>
      </c>
      <c r="F7" s="36">
        <f ca="1">SUM(F8:OFFSET(F6,MATCH("PROYECTOS",$A$8:$A$50,0),0))</f>
        <v>4.4280580999999977</v>
      </c>
      <c r="G7" s="36">
        <f ca="1">SUM(G8:OFFSET(G6,MATCH("PROYECTOS",$A$8:$A$50,0),0))</f>
        <v>0</v>
      </c>
      <c r="H7" s="36">
        <f ca="1">SUM(H8:OFFSET(H6,MATCH("PROYECTOS",$A$8:$A$50,0),0))</f>
        <v>4.4280580999999977</v>
      </c>
      <c r="I7" s="37">
        <f ca="1">IFERROR(G7/E7,0)</f>
        <v>0</v>
      </c>
      <c r="J7" s="38">
        <f ca="1">IFERROR(SUM(G7,H7)/E7,0)</f>
        <v>2.7698345480933469E-2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8.1089789999999979</v>
      </c>
      <c r="E8" s="19">
        <v>12.6732</v>
      </c>
      <c r="F8" s="19">
        <f t="shared" ref="F8:F16" si="0">SUM(G8,H8)</f>
        <v>0.49925996999999994</v>
      </c>
      <c r="G8" s="19">
        <v>0</v>
      </c>
      <c r="H8" s="19">
        <v>0.49925996999999994</v>
      </c>
      <c r="I8" s="20">
        <f t="shared" ref="I8:I17" si="1">IFERROR(G8/E8,0)</f>
        <v>0</v>
      </c>
      <c r="J8" s="21">
        <f t="shared" ref="J8:J17" si="2">IFERROR(SUM(G8,H8)/E8,0)</f>
        <v>3.9394941293438117E-2</v>
      </c>
      <c r="K8" s="4"/>
    </row>
    <row r="9" spans="1:11" ht="63.75" x14ac:dyDescent="0.25">
      <c r="A9" s="15"/>
      <c r="B9" s="17">
        <v>3000342</v>
      </c>
      <c r="C9" s="17" t="s">
        <v>644</v>
      </c>
      <c r="D9" s="18">
        <v>1.7856759999999998</v>
      </c>
      <c r="E9" s="19">
        <v>3.0311749999999997</v>
      </c>
      <c r="F9" s="19">
        <f t="shared" si="0"/>
        <v>7.645159E-2</v>
      </c>
      <c r="G9" s="19">
        <v>0</v>
      </c>
      <c r="H9" s="19">
        <v>7.645159E-2</v>
      </c>
      <c r="I9" s="20">
        <f t="shared" si="1"/>
        <v>0</v>
      </c>
      <c r="J9" s="21">
        <f t="shared" si="2"/>
        <v>2.5221767136506472E-2</v>
      </c>
      <c r="K9" s="4"/>
    </row>
    <row r="10" spans="1:11" ht="38.25" x14ac:dyDescent="0.25">
      <c r="A10" s="15"/>
      <c r="B10" s="17">
        <v>3000469</v>
      </c>
      <c r="C10" s="17" t="s">
        <v>645</v>
      </c>
      <c r="D10" s="18">
        <v>1.080395</v>
      </c>
      <c r="E10" s="19">
        <v>1.080395</v>
      </c>
      <c r="F10" s="19">
        <f t="shared" si="0"/>
        <v>4.4498349999999999E-2</v>
      </c>
      <c r="G10" s="19">
        <v>0</v>
      </c>
      <c r="H10" s="19">
        <v>4.4498349999999999E-2</v>
      </c>
      <c r="I10" s="20">
        <f t="shared" si="1"/>
        <v>0</v>
      </c>
      <c r="J10" s="21">
        <f t="shared" si="2"/>
        <v>4.1187112121029809E-2</v>
      </c>
      <c r="K10" s="4"/>
    </row>
    <row r="11" spans="1:11" ht="51" x14ac:dyDescent="0.25">
      <c r="A11" s="15"/>
      <c r="B11" s="17">
        <v>3000470</v>
      </c>
      <c r="C11" s="17" t="s">
        <v>646</v>
      </c>
      <c r="D11" s="18">
        <v>0.99808700000000006</v>
      </c>
      <c r="E11" s="19">
        <v>1.8296489999999999</v>
      </c>
      <c r="F11" s="19">
        <f t="shared" si="0"/>
        <v>7.5622590000000003E-2</v>
      </c>
      <c r="G11" s="19">
        <v>0</v>
      </c>
      <c r="H11" s="19">
        <v>7.5622590000000003E-2</v>
      </c>
      <c r="I11" s="20">
        <f t="shared" si="1"/>
        <v>0</v>
      </c>
      <c r="J11" s="21">
        <f t="shared" si="2"/>
        <v>4.1331747236765089E-2</v>
      </c>
      <c r="K11" s="4"/>
    </row>
    <row r="12" spans="1:11" ht="51" x14ac:dyDescent="0.25">
      <c r="A12" s="15"/>
      <c r="B12" s="17">
        <v>3000471</v>
      </c>
      <c r="C12" s="17" t="s">
        <v>647</v>
      </c>
      <c r="D12" s="18">
        <v>0.88990899999999995</v>
      </c>
      <c r="E12" s="19">
        <v>0.92490900000000009</v>
      </c>
      <c r="F12" s="19">
        <f t="shared" si="0"/>
        <v>4.9382170000000003E-2</v>
      </c>
      <c r="G12" s="19">
        <v>0</v>
      </c>
      <c r="H12" s="19">
        <v>4.9382170000000003E-2</v>
      </c>
      <c r="I12" s="20">
        <f t="shared" si="1"/>
        <v>0</v>
      </c>
      <c r="J12" s="21">
        <f t="shared" si="2"/>
        <v>5.3391382287338536E-2</v>
      </c>
      <c r="K12" s="4"/>
    </row>
    <row r="13" spans="1:11" ht="38.25" x14ac:dyDescent="0.25">
      <c r="A13" s="15"/>
      <c r="B13" s="17">
        <v>3000473</v>
      </c>
      <c r="C13" s="17" t="s">
        <v>648</v>
      </c>
      <c r="D13" s="18">
        <v>3.441427</v>
      </c>
      <c r="E13" s="19">
        <v>6.4198269999999997</v>
      </c>
      <c r="F13" s="19">
        <f t="shared" si="0"/>
        <v>0.19183138999999999</v>
      </c>
      <c r="G13" s="19">
        <v>0</v>
      </c>
      <c r="H13" s="19">
        <v>0.19183138999999999</v>
      </c>
      <c r="I13" s="20">
        <f t="shared" si="1"/>
        <v>0</v>
      </c>
      <c r="J13" s="21">
        <f t="shared" si="2"/>
        <v>2.9881084022980682E-2</v>
      </c>
      <c r="K13" s="4"/>
    </row>
    <row r="14" spans="1:11" ht="51" x14ac:dyDescent="0.25">
      <c r="A14" s="15"/>
      <c r="B14" s="17">
        <v>3000603</v>
      </c>
      <c r="C14" s="17" t="s">
        <v>649</v>
      </c>
      <c r="D14" s="18">
        <v>0.97906999999999977</v>
      </c>
      <c r="E14" s="19">
        <v>1.0957160000000001</v>
      </c>
      <c r="F14" s="19">
        <f t="shared" si="0"/>
        <v>2.536414E-2</v>
      </c>
      <c r="G14" s="19">
        <v>0</v>
      </c>
      <c r="H14" s="19">
        <v>2.536414E-2</v>
      </c>
      <c r="I14" s="20">
        <f t="shared" si="1"/>
        <v>0</v>
      </c>
      <c r="J14" s="21">
        <f t="shared" si="2"/>
        <v>2.3148461827699876E-2</v>
      </c>
      <c r="K14" s="4"/>
    </row>
    <row r="15" spans="1:11" ht="25.5" x14ac:dyDescent="0.25">
      <c r="A15" s="15"/>
      <c r="B15" s="17">
        <v>3000622</v>
      </c>
      <c r="C15" s="17" t="s">
        <v>650</v>
      </c>
      <c r="D15" s="18">
        <v>10.817360000000001</v>
      </c>
      <c r="E15" s="19">
        <v>10.820359999999999</v>
      </c>
      <c r="F15" s="19">
        <f t="shared" si="0"/>
        <v>0.28954046</v>
      </c>
      <c r="G15" s="19">
        <v>0</v>
      </c>
      <c r="H15" s="19">
        <v>0.28954046</v>
      </c>
      <c r="I15" s="20">
        <f t="shared" si="1"/>
        <v>0</v>
      </c>
      <c r="J15" s="21">
        <f t="shared" si="2"/>
        <v>2.6758856452095865E-2</v>
      </c>
      <c r="K15" s="4"/>
    </row>
    <row r="16" spans="1:11" ht="51" x14ac:dyDescent="0.25">
      <c r="A16" s="15"/>
      <c r="B16" s="17">
        <v>3000623</v>
      </c>
      <c r="C16" s="17" t="s">
        <v>651</v>
      </c>
      <c r="D16" s="18">
        <v>120.99989499999995</v>
      </c>
      <c r="E16" s="19">
        <v>121.99201100000002</v>
      </c>
      <c r="F16" s="19">
        <f t="shared" si="0"/>
        <v>3.1761074399999982</v>
      </c>
      <c r="G16" s="19">
        <v>0</v>
      </c>
      <c r="H16" s="19">
        <v>3.1761074399999982</v>
      </c>
      <c r="I16" s="20">
        <f t="shared" si="1"/>
        <v>0</v>
      </c>
      <c r="J16" s="21">
        <f t="shared" si="2"/>
        <v>2.6035372431068439E-2</v>
      </c>
      <c r="K16" s="4"/>
    </row>
    <row r="17" spans="1:11" ht="15.75" thickBot="1" x14ac:dyDescent="0.3">
      <c r="A17" s="39" t="s">
        <v>299</v>
      </c>
      <c r="B17" s="41"/>
      <c r="C17" s="41"/>
      <c r="D17" s="42">
        <f ca="1">OFFSET(D17,-MATCH("PROYECTOS",$A$8:$A$50,0)-1,0)-(OFFSET(D17,-MATCH("PROYECTOS",$A$8:$A$50,0),0))</f>
        <v>45.533769000000063</v>
      </c>
      <c r="E17" s="43">
        <f t="shared" ref="E17:H17" ca="1" si="3">OFFSET(E17,-MATCH("PROYECTOS",$A$8:$A$50,0)-1,0)-(OFFSET(E17,-MATCH("PROYECTOS",$A$8:$A$50,0),0))</f>
        <v>55.413149999999973</v>
      </c>
      <c r="F17" s="43">
        <f t="shared" ca="1" si="3"/>
        <v>2.2542020700000007</v>
      </c>
      <c r="G17" s="43">
        <f t="shared" ca="1" si="3"/>
        <v>0</v>
      </c>
      <c r="H17" s="43">
        <f t="shared" ca="1" si="3"/>
        <v>2.2542020700000007</v>
      </c>
      <c r="I17" s="44">
        <f t="shared" ca="1" si="1"/>
        <v>0</v>
      </c>
      <c r="J17" s="45">
        <f t="shared" ca="1" si="2"/>
        <v>4.067991207863119E-2</v>
      </c>
      <c r="K17" s="4"/>
    </row>
    <row r="18" spans="1:11" ht="15.75" thickBot="1" x14ac:dyDescent="0.3"/>
    <row r="19" spans="1:11" ht="15.75" thickBot="1" x14ac:dyDescent="0.3">
      <c r="A19" s="85" t="s">
        <v>321</v>
      </c>
      <c r="B19" s="86"/>
      <c r="C19" s="86"/>
      <c r="D19" s="87"/>
    </row>
    <row r="20" spans="1:11" ht="15.75" thickBot="1" x14ac:dyDescent="0.3">
      <c r="A20" s="1" t="s">
        <v>667</v>
      </c>
    </row>
    <row r="21" spans="1:11" ht="45" customHeight="1" x14ac:dyDescent="0.25">
      <c r="A21" s="78" t="s">
        <v>323</v>
      </c>
      <c r="B21" s="79"/>
      <c r="C21" s="79"/>
      <c r="D21" s="90" t="s">
        <v>324</v>
      </c>
    </row>
    <row r="22" spans="1:11" ht="15.75" thickBot="1" x14ac:dyDescent="0.3">
      <c r="A22" s="88"/>
      <c r="B22" s="89"/>
      <c r="C22" s="89"/>
      <c r="D22" s="91"/>
    </row>
    <row r="23" spans="1:11" x14ac:dyDescent="0.25">
      <c r="A23" s="15"/>
      <c r="B23" s="17">
        <v>3000001</v>
      </c>
      <c r="C23" s="17" t="s">
        <v>281</v>
      </c>
      <c r="D23" s="21">
        <v>3.9394941293438117E-2</v>
      </c>
    </row>
    <row r="24" spans="1:11" ht="63.75" x14ac:dyDescent="0.25">
      <c r="A24" s="15"/>
      <c r="B24" s="17">
        <v>3000342</v>
      </c>
      <c r="C24" s="17" t="s">
        <v>644</v>
      </c>
      <c r="D24" s="21">
        <v>2.5221767136506472E-2</v>
      </c>
    </row>
    <row r="25" spans="1:11" ht="38.25" x14ac:dyDescent="0.25">
      <c r="A25" s="15"/>
      <c r="B25" s="17">
        <v>3000469</v>
      </c>
      <c r="C25" s="17" t="s">
        <v>645</v>
      </c>
      <c r="D25" s="21">
        <v>4.1187112121029809E-2</v>
      </c>
    </row>
    <row r="26" spans="1:11" ht="51" x14ac:dyDescent="0.25">
      <c r="A26" s="15"/>
      <c r="B26" s="17">
        <v>3000470</v>
      </c>
      <c r="C26" s="17" t="s">
        <v>646</v>
      </c>
      <c r="D26" s="21">
        <v>4.1331747236765089E-2</v>
      </c>
    </row>
    <row r="27" spans="1:11" ht="51" x14ac:dyDescent="0.25">
      <c r="A27" s="15"/>
      <c r="B27" s="17">
        <v>3000471</v>
      </c>
      <c r="C27" s="17" t="s">
        <v>647</v>
      </c>
      <c r="D27" s="21">
        <v>5.3391382287338536E-2</v>
      </c>
    </row>
    <row r="28" spans="1:11" ht="38.25" x14ac:dyDescent="0.25">
      <c r="A28" s="15"/>
      <c r="B28" s="17">
        <v>3000473</v>
      </c>
      <c r="C28" s="17" t="s">
        <v>648</v>
      </c>
      <c r="D28" s="21">
        <v>2.9881084022980682E-2</v>
      </c>
    </row>
    <row r="29" spans="1:11" ht="51" x14ac:dyDescent="0.25">
      <c r="A29" s="15"/>
      <c r="B29" s="17">
        <v>3000603</v>
      </c>
      <c r="C29" s="17" t="s">
        <v>649</v>
      </c>
      <c r="D29" s="21">
        <v>2.3148461827699876E-2</v>
      </c>
    </row>
    <row r="30" spans="1:11" ht="25.5" x14ac:dyDescent="0.25">
      <c r="A30" s="15"/>
      <c r="B30" s="17">
        <v>3000622</v>
      </c>
      <c r="C30" s="17" t="s">
        <v>650</v>
      </c>
      <c r="D30" s="21">
        <v>2.6758856452095865E-2</v>
      </c>
    </row>
    <row r="31" spans="1:11" ht="51.75" thickBot="1" x14ac:dyDescent="0.3">
      <c r="A31" s="22"/>
      <c r="B31" s="24">
        <v>3000623</v>
      </c>
      <c r="C31" s="24" t="s">
        <v>651</v>
      </c>
      <c r="D31" s="28">
        <v>2.6035372431068439E-2</v>
      </c>
    </row>
  </sheetData>
  <mergeCells count="10">
    <mergeCell ref="A19:D19"/>
    <mergeCell ref="A21:C22"/>
    <mergeCell ref="D21:D22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R7" sqref="R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35</v>
      </c>
      <c r="B1" s="47" t="s">
        <v>22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643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194.634567</v>
      </c>
      <c r="I6" s="12">
        <v>215.28039199999998</v>
      </c>
      <c r="J6" s="12">
        <v>6.6822601699999984</v>
      </c>
      <c r="K6" s="12">
        <v>0</v>
      </c>
      <c r="L6" s="12">
        <v>6.6822601699999984</v>
      </c>
      <c r="M6" s="13">
        <v>0</v>
      </c>
      <c r="N6" s="14">
        <v>3.1039799342245711E-2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149.10079799999997</v>
      </c>
      <c r="I7" s="36">
        <f ca="1">SUM(I8:OFFSET(I6,MATCH("PROYECTOS",$A$8:$A$50,0),0))</f>
        <v>159.86724200000003</v>
      </c>
      <c r="J7" s="36">
        <f ca="1">SUM(J8:OFFSET(J6,MATCH("PROYECTOS",$A$8:$A$50,0),0))</f>
        <v>4.4280580999999994</v>
      </c>
      <c r="K7" s="36">
        <f ca="1">SUM(K8:OFFSET(K6,MATCH("PROYECTOS",$A$8:$A$50,0),0))</f>
        <v>0</v>
      </c>
      <c r="L7" s="36">
        <f ca="1">SUM(L8:OFFSET(L6,MATCH("PROYECTOS",$A$8:$A$50,0),0))</f>
        <v>4.4280580999999994</v>
      </c>
      <c r="M7" s="37">
        <f ca="1">IFERROR(K7/I7,0)</f>
        <v>0</v>
      </c>
      <c r="N7" s="38">
        <f ca="1">IFERROR(SUM(K7,L7)/I7,0)</f>
        <v>2.7698345480933476E-2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8.1089789999999997</v>
      </c>
      <c r="I8" s="19">
        <v>12.673199999999998</v>
      </c>
      <c r="J8" s="19">
        <f t="shared" ref="J8:J20" si="0">SUM(K8,L8)</f>
        <v>0.49925996999999989</v>
      </c>
      <c r="K8" s="19">
        <v>0</v>
      </c>
      <c r="L8" s="19">
        <v>0.49925996999999989</v>
      </c>
      <c r="M8" s="20">
        <f t="shared" ref="M8:M21" si="1">IFERROR(K8/I8,0)</f>
        <v>0</v>
      </c>
      <c r="N8" s="21">
        <f t="shared" ref="N8:N21" si="2">IFERROR(SUM(K8,L8)/I8,0)</f>
        <v>3.9394941293438117E-2</v>
      </c>
      <c r="O8" s="68">
        <v>1.0271583900000001</v>
      </c>
      <c r="P8" s="19">
        <v>11.5</v>
      </c>
      <c r="Q8" s="21">
        <f>IFERROR(P8/O8,0)</f>
        <v>11.195936393023084</v>
      </c>
    </row>
    <row r="9" spans="1:17" ht="51" x14ac:dyDescent="0.25">
      <c r="A9" s="15"/>
      <c r="B9" s="17">
        <v>5003397</v>
      </c>
      <c r="C9" s="17" t="s">
        <v>652</v>
      </c>
      <c r="D9" s="66">
        <v>3000623</v>
      </c>
      <c r="E9" s="17" t="s">
        <v>651</v>
      </c>
      <c r="F9" s="67">
        <v>109</v>
      </c>
      <c r="G9" s="17" t="s">
        <v>663</v>
      </c>
      <c r="H9" s="18">
        <v>80.974508999999998</v>
      </c>
      <c r="I9" s="19">
        <v>81.369626000000025</v>
      </c>
      <c r="J9" s="19">
        <f t="shared" si="0"/>
        <v>2.0888208600000002</v>
      </c>
      <c r="K9" s="19">
        <v>0</v>
      </c>
      <c r="L9" s="19">
        <v>2.0888208600000002</v>
      </c>
      <c r="M9" s="20">
        <f t="shared" si="1"/>
        <v>0</v>
      </c>
      <c r="N9" s="21">
        <f t="shared" si="2"/>
        <v>2.567076884438426E-2</v>
      </c>
      <c r="O9" s="68">
        <v>4.5307244499999992</v>
      </c>
      <c r="P9" s="19">
        <v>0</v>
      </c>
      <c r="Q9" s="21">
        <f t="shared" ref="Q9:Q20" si="3">IFERROR(P9/O9,0)</f>
        <v>0</v>
      </c>
    </row>
    <row r="10" spans="1:17" ht="51" x14ac:dyDescent="0.25">
      <c r="A10" s="15"/>
      <c r="B10" s="17">
        <v>5003398</v>
      </c>
      <c r="C10" s="17" t="s">
        <v>653</v>
      </c>
      <c r="D10" s="66">
        <v>3000623</v>
      </c>
      <c r="E10" s="17" t="s">
        <v>651</v>
      </c>
      <c r="F10" s="67">
        <v>105</v>
      </c>
      <c r="G10" s="17" t="s">
        <v>664</v>
      </c>
      <c r="H10" s="18">
        <v>18.719505999999999</v>
      </c>
      <c r="I10" s="19">
        <v>19.082466999999998</v>
      </c>
      <c r="J10" s="19">
        <f t="shared" si="0"/>
        <v>0.71339681999999993</v>
      </c>
      <c r="K10" s="19">
        <v>0</v>
      </c>
      <c r="L10" s="19">
        <v>0.71339681999999993</v>
      </c>
      <c r="M10" s="20">
        <f t="shared" si="1"/>
        <v>0</v>
      </c>
      <c r="N10" s="21">
        <f t="shared" si="2"/>
        <v>3.7384936654154835E-2</v>
      </c>
      <c r="O10" s="68">
        <v>1.01088176</v>
      </c>
      <c r="P10" s="19">
        <v>60</v>
      </c>
      <c r="Q10" s="21">
        <f t="shared" si="3"/>
        <v>59.354122681964313</v>
      </c>
    </row>
    <row r="11" spans="1:17" ht="63.75" x14ac:dyDescent="0.25">
      <c r="A11" s="15"/>
      <c r="B11" s="17">
        <v>5004398</v>
      </c>
      <c r="C11" s="17" t="s">
        <v>654</v>
      </c>
      <c r="D11" s="66">
        <v>3000342</v>
      </c>
      <c r="E11" s="17" t="s">
        <v>644</v>
      </c>
      <c r="F11" s="67">
        <v>429</v>
      </c>
      <c r="G11" s="17" t="s">
        <v>630</v>
      </c>
      <c r="H11" s="18">
        <v>1.7856759999999998</v>
      </c>
      <c r="I11" s="19">
        <v>3.0311749999999997</v>
      </c>
      <c r="J11" s="19">
        <f t="shared" si="0"/>
        <v>7.6451589999999986E-2</v>
      </c>
      <c r="K11" s="19">
        <v>0</v>
      </c>
      <c r="L11" s="19">
        <v>7.6451589999999986E-2</v>
      </c>
      <c r="M11" s="20">
        <f t="shared" si="1"/>
        <v>0</v>
      </c>
      <c r="N11" s="21">
        <f t="shared" si="2"/>
        <v>2.5221767136506468E-2</v>
      </c>
      <c r="O11" s="68">
        <v>0.33388461999999997</v>
      </c>
      <c r="P11" s="19">
        <v>7</v>
      </c>
      <c r="Q11" s="21">
        <f t="shared" si="3"/>
        <v>20.965326285469516</v>
      </c>
    </row>
    <row r="12" spans="1:17" ht="38.25" x14ac:dyDescent="0.25">
      <c r="A12" s="15"/>
      <c r="B12" s="17">
        <v>5004400</v>
      </c>
      <c r="C12" s="17" t="s">
        <v>655</v>
      </c>
      <c r="D12" s="66">
        <v>3000469</v>
      </c>
      <c r="E12" s="17" t="s">
        <v>645</v>
      </c>
      <c r="F12" s="67">
        <v>201</v>
      </c>
      <c r="G12" s="17" t="s">
        <v>628</v>
      </c>
      <c r="H12" s="18">
        <v>9.2978999999999992E-2</v>
      </c>
      <c r="I12" s="19">
        <v>9.2978999999999992E-2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5004401</v>
      </c>
      <c r="C13" s="17" t="s">
        <v>656</v>
      </c>
      <c r="D13" s="66">
        <v>3000469</v>
      </c>
      <c r="E13" s="17" t="s">
        <v>645</v>
      </c>
      <c r="F13" s="67">
        <v>201</v>
      </c>
      <c r="G13" s="17" t="s">
        <v>628</v>
      </c>
      <c r="H13" s="18">
        <v>0.98741599999999996</v>
      </c>
      <c r="I13" s="19">
        <v>0.98741600000000007</v>
      </c>
      <c r="J13" s="19">
        <f t="shared" si="0"/>
        <v>4.4498349999999999E-2</v>
      </c>
      <c r="K13" s="19">
        <v>0</v>
      </c>
      <c r="L13" s="19">
        <v>4.4498349999999999E-2</v>
      </c>
      <c r="M13" s="20">
        <f t="shared" si="1"/>
        <v>0</v>
      </c>
      <c r="N13" s="21">
        <f t="shared" si="2"/>
        <v>4.5065453668970315E-2</v>
      </c>
      <c r="O13" s="68">
        <v>6.0034280000000002E-2</v>
      </c>
      <c r="P13" s="19">
        <v>0</v>
      </c>
      <c r="Q13" s="21">
        <f t="shared" si="3"/>
        <v>0</v>
      </c>
    </row>
    <row r="14" spans="1:17" ht="63.75" x14ac:dyDescent="0.25">
      <c r="A14" s="15"/>
      <c r="B14" s="17">
        <v>5004457</v>
      </c>
      <c r="C14" s="17" t="s">
        <v>657</v>
      </c>
      <c r="D14" s="66">
        <v>3000622</v>
      </c>
      <c r="E14" s="17" t="s">
        <v>650</v>
      </c>
      <c r="F14" s="67">
        <v>86</v>
      </c>
      <c r="G14" s="17" t="s">
        <v>504</v>
      </c>
      <c r="H14" s="18">
        <v>7.2687200000000001</v>
      </c>
      <c r="I14" s="19">
        <v>7.2687200000000001</v>
      </c>
      <c r="J14" s="19">
        <f t="shared" si="0"/>
        <v>0.13736745</v>
      </c>
      <c r="K14" s="19">
        <v>0</v>
      </c>
      <c r="L14" s="19">
        <v>0.13736745</v>
      </c>
      <c r="M14" s="20">
        <f t="shared" si="1"/>
        <v>0</v>
      </c>
      <c r="N14" s="21">
        <f t="shared" si="2"/>
        <v>1.8898437414015121E-2</v>
      </c>
      <c r="O14" s="68">
        <v>0.15693891000000001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5004458</v>
      </c>
      <c r="C15" s="17" t="s">
        <v>658</v>
      </c>
      <c r="D15" s="66">
        <v>3000622</v>
      </c>
      <c r="E15" s="17" t="s">
        <v>650</v>
      </c>
      <c r="F15" s="67">
        <v>86</v>
      </c>
      <c r="G15" s="17" t="s">
        <v>504</v>
      </c>
      <c r="H15" s="18">
        <v>2.0879039999999995</v>
      </c>
      <c r="I15" s="19">
        <v>2.0879039999999995</v>
      </c>
      <c r="J15" s="19">
        <f t="shared" si="0"/>
        <v>7.6754979999999987E-2</v>
      </c>
      <c r="K15" s="19">
        <v>0</v>
      </c>
      <c r="L15" s="19">
        <v>7.6754979999999987E-2</v>
      </c>
      <c r="M15" s="20">
        <f t="shared" si="1"/>
        <v>0</v>
      </c>
      <c r="N15" s="21">
        <f t="shared" si="2"/>
        <v>3.6761738087574908E-2</v>
      </c>
      <c r="O15" s="68">
        <v>9.709828999999999E-2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5004459</v>
      </c>
      <c r="C16" s="17" t="s">
        <v>659</v>
      </c>
      <c r="D16" s="66">
        <v>3000622</v>
      </c>
      <c r="E16" s="17" t="s">
        <v>650</v>
      </c>
      <c r="F16" s="67">
        <v>59</v>
      </c>
      <c r="G16" s="17" t="s">
        <v>581</v>
      </c>
      <c r="H16" s="18">
        <v>1.460736</v>
      </c>
      <c r="I16" s="19">
        <v>1.4637359999999999</v>
      </c>
      <c r="J16" s="19">
        <f t="shared" si="0"/>
        <v>7.5418030000000011E-2</v>
      </c>
      <c r="K16" s="19">
        <v>0</v>
      </c>
      <c r="L16" s="19">
        <v>7.5418030000000011E-2</v>
      </c>
      <c r="M16" s="20">
        <f t="shared" si="1"/>
        <v>0</v>
      </c>
      <c r="N16" s="21">
        <f t="shared" si="2"/>
        <v>5.1524339088469519E-2</v>
      </c>
      <c r="O16" s="68">
        <v>7.8614820000000002E-2</v>
      </c>
      <c r="P16" s="19">
        <v>19382</v>
      </c>
      <c r="Q16" s="21">
        <f t="shared" si="3"/>
        <v>246543.84504092232</v>
      </c>
    </row>
    <row r="17" spans="1:17" ht="38.25" x14ac:dyDescent="0.25">
      <c r="A17" s="15"/>
      <c r="B17" s="17">
        <v>5004460</v>
      </c>
      <c r="C17" s="17" t="s">
        <v>660</v>
      </c>
      <c r="D17" s="66">
        <v>3000473</v>
      </c>
      <c r="E17" s="17" t="s">
        <v>648</v>
      </c>
      <c r="F17" s="67">
        <v>429</v>
      </c>
      <c r="G17" s="17" t="s">
        <v>630</v>
      </c>
      <c r="H17" s="18">
        <v>3.441427</v>
      </c>
      <c r="I17" s="19">
        <v>6.4198270000000006</v>
      </c>
      <c r="J17" s="19">
        <f t="shared" si="0"/>
        <v>0.19183138999999999</v>
      </c>
      <c r="K17" s="19">
        <v>0</v>
      </c>
      <c r="L17" s="19">
        <v>0.19183138999999999</v>
      </c>
      <c r="M17" s="20">
        <f t="shared" si="1"/>
        <v>0</v>
      </c>
      <c r="N17" s="21">
        <f t="shared" si="2"/>
        <v>2.9881084022980679E-2</v>
      </c>
      <c r="O17" s="68">
        <v>0.38395372999999999</v>
      </c>
      <c r="P17" s="19">
        <v>9</v>
      </c>
      <c r="Q17" s="21">
        <f t="shared" si="3"/>
        <v>23.440324437009636</v>
      </c>
    </row>
    <row r="18" spans="1:17" ht="51" x14ac:dyDescent="0.25">
      <c r="A18" s="15"/>
      <c r="B18" s="17">
        <v>5004461</v>
      </c>
      <c r="C18" s="17" t="s">
        <v>661</v>
      </c>
      <c r="D18" s="66">
        <v>3000623</v>
      </c>
      <c r="E18" s="17" t="s">
        <v>651</v>
      </c>
      <c r="F18" s="67">
        <v>416</v>
      </c>
      <c r="G18" s="17" t="s">
        <v>665</v>
      </c>
      <c r="H18" s="18">
        <v>1.02</v>
      </c>
      <c r="I18" s="19">
        <v>1.02</v>
      </c>
      <c r="J18" s="19">
        <f t="shared" si="0"/>
        <v>5.482542E-2</v>
      </c>
      <c r="K18" s="19">
        <v>0</v>
      </c>
      <c r="L18" s="19">
        <v>5.482542E-2</v>
      </c>
      <c r="M18" s="20">
        <f t="shared" si="1"/>
        <v>0</v>
      </c>
      <c r="N18" s="21">
        <f t="shared" si="2"/>
        <v>5.375041176470588E-2</v>
      </c>
      <c r="O18" s="68">
        <v>5.4694100000000002E-2</v>
      </c>
      <c r="P18" s="19">
        <v>0</v>
      </c>
      <c r="Q18" s="21">
        <f t="shared" si="3"/>
        <v>0</v>
      </c>
    </row>
    <row r="19" spans="1:17" ht="51" x14ac:dyDescent="0.25">
      <c r="A19" s="15"/>
      <c r="B19" s="17">
        <v>5004462</v>
      </c>
      <c r="C19" s="17" t="s">
        <v>662</v>
      </c>
      <c r="D19" s="66">
        <v>3000623</v>
      </c>
      <c r="E19" s="17" t="s">
        <v>651</v>
      </c>
      <c r="F19" s="67">
        <v>201</v>
      </c>
      <c r="G19" s="17" t="s">
        <v>628</v>
      </c>
      <c r="H19" s="18">
        <v>20.285880000000002</v>
      </c>
      <c r="I19" s="19">
        <v>20.519917999999997</v>
      </c>
      <c r="J19" s="19">
        <f t="shared" si="0"/>
        <v>0.31906434</v>
      </c>
      <c r="K19" s="19">
        <v>0</v>
      </c>
      <c r="L19" s="19">
        <v>0.31906434</v>
      </c>
      <c r="M19" s="20">
        <f t="shared" si="1"/>
        <v>0</v>
      </c>
      <c r="N19" s="21">
        <f t="shared" si="2"/>
        <v>1.5549006579850857E-2</v>
      </c>
      <c r="O19" s="68">
        <v>1.6243836599999999</v>
      </c>
      <c r="P19" s="19">
        <v>0</v>
      </c>
      <c r="Q19" s="21">
        <f t="shared" si="3"/>
        <v>0</v>
      </c>
    </row>
    <row r="20" spans="1:17" x14ac:dyDescent="0.25">
      <c r="A20" s="15"/>
      <c r="B20" s="17">
        <v>9000000</v>
      </c>
      <c r="C20" s="17" t="s">
        <v>309</v>
      </c>
      <c r="D20" s="66">
        <v>9000000</v>
      </c>
      <c r="E20" s="17" t="s">
        <v>310</v>
      </c>
      <c r="F20" s="67"/>
      <c r="G20" s="17" t="s">
        <v>317</v>
      </c>
      <c r="H20" s="18">
        <v>2.8670659999999999</v>
      </c>
      <c r="I20" s="19">
        <v>3.8502739999999989</v>
      </c>
      <c r="J20" s="19">
        <f t="shared" si="0"/>
        <v>0.15036890000000006</v>
      </c>
      <c r="K20" s="19">
        <v>0</v>
      </c>
      <c r="L20" s="19">
        <v>0.15036890000000006</v>
      </c>
      <c r="M20" s="20">
        <f t="shared" si="1"/>
        <v>0</v>
      </c>
      <c r="N20" s="21">
        <f t="shared" si="2"/>
        <v>3.9054077709794188E-2</v>
      </c>
      <c r="O20" s="68">
        <v>0.26209778999999994</v>
      </c>
      <c r="P20" s="19"/>
      <c r="Q20" s="21">
        <f t="shared" si="3"/>
        <v>0</v>
      </c>
    </row>
    <row r="21" spans="1:17" ht="15.75" thickBot="1" x14ac:dyDescent="0.3">
      <c r="A21" s="39" t="s">
        <v>299</v>
      </c>
      <c r="B21" s="41"/>
      <c r="C21" s="41"/>
      <c r="D21" s="63"/>
      <c r="E21" s="41"/>
      <c r="F21" s="64"/>
      <c r="G21" s="41"/>
      <c r="H21" s="42">
        <f ca="1">OFFSET(H21,-MATCH("PROYECTOS",$A$8:$A$50,0)-1,0)-(OFFSET(H21,-MATCH("PROYECTOS",$A$8:$A$50,0),0))</f>
        <v>45.533769000000035</v>
      </c>
      <c r="I21" s="43">
        <f t="shared" ref="I21:L21" ca="1" si="4">OFFSET(I21,-MATCH("PROYECTOS",$A$8:$A$50,0)-1,0)-(OFFSET(I21,-MATCH("PROYECTOS",$A$8:$A$50,0),0))</f>
        <v>55.413149999999945</v>
      </c>
      <c r="J21" s="43">
        <f t="shared" ca="1" si="4"/>
        <v>2.2542020699999989</v>
      </c>
      <c r="K21" s="43">
        <f t="shared" ca="1" si="4"/>
        <v>0</v>
      </c>
      <c r="L21" s="43">
        <f t="shared" ca="1" si="4"/>
        <v>2.2542020699999989</v>
      </c>
      <c r="M21" s="44">
        <f t="shared" ca="1" si="1"/>
        <v>0</v>
      </c>
      <c r="N21" s="45">
        <f t="shared" ca="1" si="2"/>
        <v>4.0679912078631177E-2</v>
      </c>
      <c r="O21" s="65"/>
      <c r="P21" s="43"/>
      <c r="Q21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K6" sqref="K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36</v>
      </c>
      <c r="B1" s="48" t="s">
        <v>23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668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1151.570332</v>
      </c>
      <c r="E6" s="12">
        <v>1276.3079279999999</v>
      </c>
      <c r="F6" s="12">
        <v>61.741282290000008</v>
      </c>
      <c r="G6" s="12">
        <v>0</v>
      </c>
      <c r="H6" s="12">
        <v>61.741282290000008</v>
      </c>
      <c r="I6" s="13">
        <v>0</v>
      </c>
      <c r="J6" s="14">
        <v>4.8374910893760434E-2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69.961853999999988</v>
      </c>
      <c r="E7" s="36">
        <f ca="1">SUM(E8:OFFSET(E6,MATCH("GOBIERNOS REGIONALES",$A$8:$A$50,0),0))</f>
        <v>69.961853999999988</v>
      </c>
      <c r="F7" s="36">
        <f ca="1">SUM(F8:OFFSET(F6,MATCH("GOBIERNOS REGIONALES",$A$8:$A$50,0),0))</f>
        <v>0.12968101000000001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0.12968101000000001</v>
      </c>
      <c r="I7" s="37">
        <f ca="1">IFERROR(G7/E7,0)</f>
        <v>0</v>
      </c>
      <c r="J7" s="38">
        <f ca="1">IFERROR(SUM(G7,H7)/E7,0)</f>
        <v>1.8535959610218454E-3</v>
      </c>
      <c r="K7" s="4"/>
    </row>
    <row r="8" spans="1:11" x14ac:dyDescent="0.25">
      <c r="A8" s="15"/>
      <c r="B8" s="16">
        <v>5</v>
      </c>
      <c r="C8" s="17" t="s">
        <v>106</v>
      </c>
      <c r="D8" s="18">
        <v>69.961853999999988</v>
      </c>
      <c r="E8" s="19">
        <v>69.961853999999988</v>
      </c>
      <c r="F8" s="19">
        <f t="shared" ref="F8:F12" si="0">SUM(G8,H8)</f>
        <v>0.12968101000000001</v>
      </c>
      <c r="G8" s="19">
        <v>0</v>
      </c>
      <c r="H8" s="19">
        <v>0.12968101000000001</v>
      </c>
      <c r="I8" s="20">
        <f t="shared" ref="I8:I12" si="1">IFERROR(G8/E8,0)</f>
        <v>0</v>
      </c>
      <c r="J8" s="21">
        <f t="shared" ref="J8:J12" si="2">IFERROR(SUM(G8,H8)/E8,0)</f>
        <v>1.8535959610218454E-3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38.476429000000003</v>
      </c>
      <c r="E9" s="36">
        <f ca="1">SUM(E10:OFFSET(E8,(MATCH("GOBIERNOS LOCALES",$A$8:$A$50,0)-MATCH("GOBIERNOS REGIONALES",$A$8:$A$50,0)),0))</f>
        <v>38.476429000000003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444</v>
      </c>
      <c r="C10" s="17" t="s">
        <v>216</v>
      </c>
      <c r="D10" s="18">
        <v>2.3035580000000002</v>
      </c>
      <c r="E10" s="19">
        <v>2.3035580000000002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446</v>
      </c>
      <c r="C11" s="17" t="s">
        <v>218</v>
      </c>
      <c r="D11" s="18">
        <v>36.172871000000001</v>
      </c>
      <c r="E11" s="19">
        <v>36.172871000000001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15.75" thickBot="1" x14ac:dyDescent="0.3">
      <c r="A12" s="39" t="s">
        <v>238</v>
      </c>
      <c r="B12" s="56"/>
      <c r="C12" s="41"/>
      <c r="D12" s="42">
        <v>1043.1320489999964</v>
      </c>
      <c r="E12" s="43">
        <v>1167.8696449999989</v>
      </c>
      <c r="F12" s="43">
        <f t="shared" si="0"/>
        <v>61.611601280000009</v>
      </c>
      <c r="G12" s="43">
        <v>0</v>
      </c>
      <c r="H12" s="43">
        <v>61.611601280000009</v>
      </c>
      <c r="I12" s="44">
        <f t="shared" si="1"/>
        <v>0</v>
      </c>
      <c r="J12" s="45">
        <f t="shared" si="2"/>
        <v>5.2755546429156544E-2</v>
      </c>
      <c r="K12" s="4"/>
    </row>
    <row r="13" spans="1:11" x14ac:dyDescent="0.25">
      <c r="D13" s="5"/>
      <c r="E13" s="5"/>
      <c r="F13" s="5"/>
      <c r="G13" s="5"/>
      <c r="H13" s="5"/>
      <c r="I13" s="4"/>
      <c r="J13" s="4"/>
      <c r="K1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36</v>
      </c>
      <c r="B1" s="49" t="s">
        <v>23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669</v>
      </c>
      <c r="L2" s="70" t="s">
        <v>692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1151.570332</v>
      </c>
      <c r="E6" s="12">
        <f ca="1">SUM(E7:OFFSET(E7,50,0))</f>
        <v>1276.3079279999999</v>
      </c>
      <c r="F6" s="12">
        <f ca="1">SUM(F7:OFFSET(F7,50,0))</f>
        <v>61.741282290000008</v>
      </c>
      <c r="G6" s="12">
        <f ca="1">SUM(G7:OFFSET(G7,50,0))</f>
        <v>0</v>
      </c>
      <c r="H6" s="12">
        <f ca="1">SUM(H7:OFFSET(H7,50,0))</f>
        <v>61.741282290000008</v>
      </c>
      <c r="I6" s="13">
        <f ca="1">IFERROR(G6/E6,0)</f>
        <v>0</v>
      </c>
      <c r="J6" s="14">
        <f ca="1">IFERROR(SUM(G6,H6)/E6,0)</f>
        <v>4.8374910893760434E-2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5.5799799999999991</v>
      </c>
      <c r="E7" s="19">
        <v>10.118088</v>
      </c>
      <c r="F7" s="19">
        <f t="shared" ref="F7:F31" si="0">SUM(G7,H7)</f>
        <v>7.8318080000000012E-2</v>
      </c>
      <c r="G7" s="19">
        <v>0</v>
      </c>
      <c r="H7" s="19">
        <v>7.8318080000000012E-2</v>
      </c>
      <c r="I7" s="20">
        <f t="shared" ref="I7:I31" si="1">IFERROR(G7/E7,0)</f>
        <v>0</v>
      </c>
      <c r="J7" s="21">
        <f t="shared" ref="J7:J31" si="2">IFERROR(SUM(G7,H7)/E7,0)</f>
        <v>7.7404031275474187E-3</v>
      </c>
      <c r="K7" s="4"/>
      <c r="L7" t="s">
        <v>268</v>
      </c>
      <c r="M7" s="5">
        <v>5.7792560899999996</v>
      </c>
      <c r="N7" s="69">
        <v>0.10099944457136049</v>
      </c>
    </row>
    <row r="8" spans="1:14" x14ac:dyDescent="0.25">
      <c r="A8" s="15"/>
      <c r="B8" s="53">
        <v>2</v>
      </c>
      <c r="C8" s="17" t="s">
        <v>256</v>
      </c>
      <c r="D8" s="18">
        <v>14.665741999999995</v>
      </c>
      <c r="E8" s="19">
        <v>17.816624999999995</v>
      </c>
      <c r="F8" s="19">
        <f t="shared" si="0"/>
        <v>0.8382930599999997</v>
      </c>
      <c r="G8" s="19">
        <v>0</v>
      </c>
      <c r="H8" s="19">
        <v>0.8382930599999997</v>
      </c>
      <c r="I8" s="20">
        <f t="shared" si="1"/>
        <v>0</v>
      </c>
      <c r="J8" s="21">
        <f t="shared" si="2"/>
        <v>4.7051170465786871E-2</v>
      </c>
      <c r="K8" s="4"/>
      <c r="L8" t="s">
        <v>261</v>
      </c>
      <c r="M8" s="5">
        <v>7.8905101300000009</v>
      </c>
      <c r="N8" s="69">
        <v>9.2860034916411024E-2</v>
      </c>
    </row>
    <row r="9" spans="1:14" x14ac:dyDescent="0.25">
      <c r="A9" s="15"/>
      <c r="B9" s="53">
        <v>3</v>
      </c>
      <c r="C9" s="17" t="s">
        <v>257</v>
      </c>
      <c r="D9" s="18">
        <v>5.0639189999999985</v>
      </c>
      <c r="E9" s="19">
        <v>8.2161869999999997</v>
      </c>
      <c r="F9" s="19">
        <f t="shared" si="0"/>
        <v>0.18727894</v>
      </c>
      <c r="G9" s="19">
        <v>0</v>
      </c>
      <c r="H9" s="19">
        <v>0.18727894</v>
      </c>
      <c r="I9" s="20">
        <f t="shared" si="1"/>
        <v>0</v>
      </c>
      <c r="J9" s="21">
        <f t="shared" si="2"/>
        <v>2.2793899408569938E-2</v>
      </c>
      <c r="K9" s="4"/>
      <c r="L9" t="s">
        <v>277</v>
      </c>
      <c r="M9" s="5">
        <v>1.0221801699999999</v>
      </c>
      <c r="N9" s="69">
        <v>8.6318386080024637E-2</v>
      </c>
    </row>
    <row r="10" spans="1:14" x14ac:dyDescent="0.25">
      <c r="A10" s="15"/>
      <c r="B10" s="53">
        <v>4</v>
      </c>
      <c r="C10" s="17" t="s">
        <v>258</v>
      </c>
      <c r="D10" s="18">
        <v>29.386714000000005</v>
      </c>
      <c r="E10" s="19">
        <v>35.127971000000009</v>
      </c>
      <c r="F10" s="19">
        <f t="shared" si="0"/>
        <v>2.1563981400000003</v>
      </c>
      <c r="G10" s="19">
        <v>0</v>
      </c>
      <c r="H10" s="19">
        <v>2.1563981400000003</v>
      </c>
      <c r="I10" s="20">
        <f t="shared" si="1"/>
        <v>0</v>
      </c>
      <c r="J10" s="21">
        <f t="shared" si="2"/>
        <v>6.1386925535778875E-2</v>
      </c>
      <c r="K10" s="4"/>
      <c r="L10" t="s">
        <v>270</v>
      </c>
      <c r="M10" s="5">
        <v>1.5956436900000002</v>
      </c>
      <c r="N10" s="69">
        <v>6.9848688227999237E-2</v>
      </c>
    </row>
    <row r="11" spans="1:14" x14ac:dyDescent="0.25">
      <c r="A11" s="15"/>
      <c r="B11" s="53">
        <v>5</v>
      </c>
      <c r="C11" s="17" t="s">
        <v>259</v>
      </c>
      <c r="D11" s="18">
        <v>15.941885999999997</v>
      </c>
      <c r="E11" s="19">
        <v>24.991540999999994</v>
      </c>
      <c r="F11" s="19">
        <f t="shared" si="0"/>
        <v>0.34659057999999993</v>
      </c>
      <c r="G11" s="19">
        <v>0</v>
      </c>
      <c r="H11" s="19">
        <v>0.34659057999999993</v>
      </c>
      <c r="I11" s="20">
        <f t="shared" si="1"/>
        <v>0</v>
      </c>
      <c r="J11" s="21">
        <f t="shared" si="2"/>
        <v>1.3868315683294599E-2</v>
      </c>
      <c r="K11" s="4"/>
      <c r="L11" t="s">
        <v>266</v>
      </c>
      <c r="M11" s="5">
        <v>2.863591500000001</v>
      </c>
      <c r="N11" s="69">
        <v>6.7553644691072445E-2</v>
      </c>
    </row>
    <row r="12" spans="1:14" x14ac:dyDescent="0.25">
      <c r="A12" s="15"/>
      <c r="B12" s="53">
        <v>6</v>
      </c>
      <c r="C12" s="17" t="s">
        <v>260</v>
      </c>
      <c r="D12" s="18">
        <v>12.467812999999998</v>
      </c>
      <c r="E12" s="19">
        <v>14.520459000000001</v>
      </c>
      <c r="F12" s="19">
        <f t="shared" si="0"/>
        <v>0.63268873000000025</v>
      </c>
      <c r="G12" s="19">
        <v>0</v>
      </c>
      <c r="H12" s="19">
        <v>0.63268873000000025</v>
      </c>
      <c r="I12" s="20">
        <f t="shared" si="1"/>
        <v>0</v>
      </c>
      <c r="J12" s="21">
        <f t="shared" si="2"/>
        <v>4.3572226607988096E-2</v>
      </c>
      <c r="K12" s="4"/>
      <c r="L12" t="s">
        <v>279</v>
      </c>
      <c r="M12" s="5">
        <v>0.81286407000000005</v>
      </c>
      <c r="N12" s="69">
        <v>6.4376267842454676E-2</v>
      </c>
    </row>
    <row r="13" spans="1:14" x14ac:dyDescent="0.25">
      <c r="A13" s="15"/>
      <c r="B13" s="53">
        <v>7</v>
      </c>
      <c r="C13" s="17" t="s">
        <v>261</v>
      </c>
      <c r="D13" s="18">
        <v>79.443276999999995</v>
      </c>
      <c r="E13" s="19">
        <v>84.972077999999996</v>
      </c>
      <c r="F13" s="19">
        <f t="shared" si="0"/>
        <v>7.8905101300000009</v>
      </c>
      <c r="G13" s="19">
        <v>0</v>
      </c>
      <c r="H13" s="19">
        <v>7.8905101300000009</v>
      </c>
      <c r="I13" s="20">
        <f t="shared" si="1"/>
        <v>0</v>
      </c>
      <c r="J13" s="21">
        <f t="shared" si="2"/>
        <v>9.2860034916411024E-2</v>
      </c>
      <c r="K13" s="4"/>
      <c r="L13" t="s">
        <v>258</v>
      </c>
      <c r="M13" s="5">
        <v>2.1563981400000003</v>
      </c>
      <c r="N13" s="69">
        <v>6.1386925535778875E-2</v>
      </c>
    </row>
    <row r="14" spans="1:14" x14ac:dyDescent="0.25">
      <c r="A14" s="15"/>
      <c r="B14" s="53">
        <v>8</v>
      </c>
      <c r="C14" s="17" t="s">
        <v>262</v>
      </c>
      <c r="D14" s="18">
        <v>66.529166000000004</v>
      </c>
      <c r="E14" s="19">
        <v>73.451291999999967</v>
      </c>
      <c r="F14" s="19">
        <f t="shared" si="0"/>
        <v>0.70753453999999971</v>
      </c>
      <c r="G14" s="19">
        <v>0</v>
      </c>
      <c r="H14" s="19">
        <v>0.70753453999999971</v>
      </c>
      <c r="I14" s="20">
        <f t="shared" si="1"/>
        <v>0</v>
      </c>
      <c r="J14" s="21">
        <f t="shared" si="2"/>
        <v>9.6327038059453064E-3</v>
      </c>
      <c r="K14" s="4"/>
      <c r="L14" t="s">
        <v>265</v>
      </c>
      <c r="M14" s="5">
        <v>1.8852698599999995</v>
      </c>
      <c r="N14" s="69">
        <v>5.9041254659715964E-2</v>
      </c>
    </row>
    <row r="15" spans="1:14" x14ac:dyDescent="0.25">
      <c r="A15" s="15"/>
      <c r="B15" s="53">
        <v>9</v>
      </c>
      <c r="C15" s="17" t="s">
        <v>263</v>
      </c>
      <c r="D15" s="18">
        <v>4.0621779999999985</v>
      </c>
      <c r="E15" s="19">
        <v>8.2924419999999994</v>
      </c>
      <c r="F15" s="19">
        <f t="shared" si="0"/>
        <v>0.16976372000000001</v>
      </c>
      <c r="G15" s="19">
        <v>0</v>
      </c>
      <c r="H15" s="19">
        <v>0.16976372000000001</v>
      </c>
      <c r="I15" s="20">
        <f t="shared" si="1"/>
        <v>0</v>
      </c>
      <c r="J15" s="21">
        <f t="shared" si="2"/>
        <v>2.0472102186545292E-2</v>
      </c>
      <c r="K15" s="4"/>
      <c r="L15" t="s">
        <v>278</v>
      </c>
      <c r="M15" s="5">
        <v>0.82733123000000008</v>
      </c>
      <c r="N15" s="69">
        <v>5.3076834494675408E-2</v>
      </c>
    </row>
    <row r="16" spans="1:14" x14ac:dyDescent="0.25">
      <c r="A16" s="15"/>
      <c r="B16" s="53">
        <v>10</v>
      </c>
      <c r="C16" s="17" t="s">
        <v>264</v>
      </c>
      <c r="D16" s="18">
        <v>16.765114999999998</v>
      </c>
      <c r="E16" s="19">
        <v>19.043550000000007</v>
      </c>
      <c r="F16" s="19">
        <f t="shared" si="0"/>
        <v>0.45385606000000001</v>
      </c>
      <c r="G16" s="19">
        <v>0</v>
      </c>
      <c r="H16" s="19">
        <v>0.45385606000000001</v>
      </c>
      <c r="I16" s="20">
        <f t="shared" si="1"/>
        <v>0</v>
      </c>
      <c r="J16" s="21">
        <f t="shared" si="2"/>
        <v>2.3832534375155884E-2</v>
      </c>
      <c r="K16" s="4"/>
      <c r="L16" t="s">
        <v>256</v>
      </c>
      <c r="M16" s="5">
        <v>0.8382930599999997</v>
      </c>
      <c r="N16" s="69">
        <v>4.7051170465786871E-2</v>
      </c>
    </row>
    <row r="17" spans="1:14" x14ac:dyDescent="0.25">
      <c r="A17" s="15"/>
      <c r="B17" s="53">
        <v>11</v>
      </c>
      <c r="C17" s="17" t="s">
        <v>265</v>
      </c>
      <c r="D17" s="18">
        <v>31.88034</v>
      </c>
      <c r="E17" s="19">
        <v>31.931398999999999</v>
      </c>
      <c r="F17" s="19">
        <f t="shared" si="0"/>
        <v>1.8852698599999995</v>
      </c>
      <c r="G17" s="19">
        <v>0</v>
      </c>
      <c r="H17" s="19">
        <v>1.8852698599999995</v>
      </c>
      <c r="I17" s="20">
        <f t="shared" si="1"/>
        <v>0</v>
      </c>
      <c r="J17" s="21">
        <f t="shared" si="2"/>
        <v>5.9041254659715964E-2</v>
      </c>
      <c r="K17" s="4"/>
      <c r="L17" t="s">
        <v>269</v>
      </c>
      <c r="M17" s="5">
        <v>27.863952279999999</v>
      </c>
      <c r="N17" s="69">
        <v>4.6694683625372276E-2</v>
      </c>
    </row>
    <row r="18" spans="1:14" x14ac:dyDescent="0.25">
      <c r="A18" s="15"/>
      <c r="B18" s="53">
        <v>12</v>
      </c>
      <c r="C18" s="17" t="s">
        <v>266</v>
      </c>
      <c r="D18" s="18">
        <v>30.769989999999993</v>
      </c>
      <c r="E18" s="19">
        <v>42.389889000000011</v>
      </c>
      <c r="F18" s="19">
        <f t="shared" si="0"/>
        <v>2.863591500000001</v>
      </c>
      <c r="G18" s="19">
        <v>0</v>
      </c>
      <c r="H18" s="19">
        <v>2.863591500000001</v>
      </c>
      <c r="I18" s="20">
        <f t="shared" si="1"/>
        <v>0</v>
      </c>
      <c r="J18" s="21">
        <f t="shared" si="2"/>
        <v>6.7553644691072445E-2</v>
      </c>
      <c r="K18" s="4"/>
      <c r="L18" t="s">
        <v>260</v>
      </c>
      <c r="M18" s="5">
        <v>0.63268873000000025</v>
      </c>
      <c r="N18" s="69">
        <v>4.3572226607988096E-2</v>
      </c>
    </row>
    <row r="19" spans="1:14" x14ac:dyDescent="0.25">
      <c r="A19" s="15"/>
      <c r="B19" s="53">
        <v>13</v>
      </c>
      <c r="C19" s="17" t="s">
        <v>267</v>
      </c>
      <c r="D19" s="18">
        <v>41.125509000000015</v>
      </c>
      <c r="E19" s="19">
        <v>48.791667000000011</v>
      </c>
      <c r="F19" s="19">
        <f t="shared" si="0"/>
        <v>1.0790582500000006</v>
      </c>
      <c r="G19" s="19">
        <v>0</v>
      </c>
      <c r="H19" s="19">
        <v>1.0790582500000006</v>
      </c>
      <c r="I19" s="20">
        <f t="shared" si="1"/>
        <v>0</v>
      </c>
      <c r="J19" s="21">
        <f t="shared" si="2"/>
        <v>2.2115625809628524E-2</v>
      </c>
      <c r="K19" s="4"/>
      <c r="L19" t="s">
        <v>274</v>
      </c>
      <c r="M19" s="5">
        <v>2.8201383999999998</v>
      </c>
      <c r="N19" s="69">
        <v>3.8312577878889635E-2</v>
      </c>
    </row>
    <row r="20" spans="1:14" x14ac:dyDescent="0.25">
      <c r="A20" s="15"/>
      <c r="B20" s="53">
        <v>14</v>
      </c>
      <c r="C20" s="17" t="s">
        <v>268</v>
      </c>
      <c r="D20" s="18">
        <v>49.433780999999996</v>
      </c>
      <c r="E20" s="19">
        <v>57.220672</v>
      </c>
      <c r="F20" s="19">
        <f t="shared" si="0"/>
        <v>5.7792560899999996</v>
      </c>
      <c r="G20" s="19">
        <v>0</v>
      </c>
      <c r="H20" s="19">
        <v>5.7792560899999996</v>
      </c>
      <c r="I20" s="20">
        <f t="shared" si="1"/>
        <v>0</v>
      </c>
      <c r="J20" s="21">
        <f t="shared" si="2"/>
        <v>0.10099944457136049</v>
      </c>
      <c r="K20" s="4"/>
      <c r="L20" t="s">
        <v>273</v>
      </c>
      <c r="M20" s="5">
        <v>0.33664911000000003</v>
      </c>
      <c r="N20" s="69">
        <v>3.8113167367117562E-2</v>
      </c>
    </row>
    <row r="21" spans="1:14" x14ac:dyDescent="0.25">
      <c r="A21" s="15"/>
      <c r="B21" s="53">
        <v>15</v>
      </c>
      <c r="C21" s="17" t="s">
        <v>269</v>
      </c>
      <c r="D21" s="18">
        <v>554.08488699999998</v>
      </c>
      <c r="E21" s="19">
        <v>596.7264389999998</v>
      </c>
      <c r="F21" s="19">
        <f t="shared" si="0"/>
        <v>27.863952279999999</v>
      </c>
      <c r="G21" s="19">
        <v>0</v>
      </c>
      <c r="H21" s="19">
        <v>27.863952279999999</v>
      </c>
      <c r="I21" s="20">
        <f t="shared" si="1"/>
        <v>0</v>
      </c>
      <c r="J21" s="21">
        <f t="shared" si="2"/>
        <v>4.6694683625372276E-2</v>
      </c>
      <c r="K21" s="4"/>
      <c r="L21" t="s">
        <v>275</v>
      </c>
      <c r="M21" s="5">
        <v>0.77454786000000009</v>
      </c>
      <c r="N21" s="69">
        <v>3.002029820387387E-2</v>
      </c>
    </row>
    <row r="22" spans="1:14" x14ac:dyDescent="0.25">
      <c r="A22" s="15"/>
      <c r="B22" s="53">
        <v>16</v>
      </c>
      <c r="C22" s="17" t="s">
        <v>270</v>
      </c>
      <c r="D22" s="18">
        <v>20.372929999999997</v>
      </c>
      <c r="E22" s="19">
        <v>22.844289999999994</v>
      </c>
      <c r="F22" s="19">
        <f t="shared" si="0"/>
        <v>1.5956436900000002</v>
      </c>
      <c r="G22" s="19">
        <v>0</v>
      </c>
      <c r="H22" s="19">
        <v>1.5956436900000002</v>
      </c>
      <c r="I22" s="20">
        <f t="shared" si="1"/>
        <v>0</v>
      </c>
      <c r="J22" s="21">
        <f t="shared" si="2"/>
        <v>6.9848688227999237E-2</v>
      </c>
      <c r="K22" s="4"/>
      <c r="L22" t="s">
        <v>271</v>
      </c>
      <c r="M22" s="5">
        <v>0.13351874999999999</v>
      </c>
      <c r="N22" s="69">
        <v>2.8087597858910667E-2</v>
      </c>
    </row>
    <row r="23" spans="1:14" x14ac:dyDescent="0.25">
      <c r="A23" s="15"/>
      <c r="B23" s="53">
        <v>17</v>
      </c>
      <c r="C23" s="17" t="s">
        <v>271</v>
      </c>
      <c r="D23" s="18">
        <v>6.0763440000000006</v>
      </c>
      <c r="E23" s="19">
        <v>4.7536550000000002</v>
      </c>
      <c r="F23" s="19">
        <f t="shared" si="0"/>
        <v>0.13351874999999999</v>
      </c>
      <c r="G23" s="19">
        <v>0</v>
      </c>
      <c r="H23" s="19">
        <v>0.13351874999999999</v>
      </c>
      <c r="I23" s="20">
        <f t="shared" si="1"/>
        <v>0</v>
      </c>
      <c r="J23" s="21">
        <f t="shared" si="2"/>
        <v>2.8087597858910667E-2</v>
      </c>
      <c r="K23" s="4"/>
      <c r="L23" t="s">
        <v>264</v>
      </c>
      <c r="M23" s="5">
        <v>0.45385606000000001</v>
      </c>
      <c r="N23" s="69">
        <v>2.3832534375155884E-2</v>
      </c>
    </row>
    <row r="24" spans="1:14" x14ac:dyDescent="0.25">
      <c r="A24" s="15"/>
      <c r="B24" s="53">
        <v>18</v>
      </c>
      <c r="C24" s="17" t="s">
        <v>272</v>
      </c>
      <c r="D24" s="18">
        <v>5.7272560000000006</v>
      </c>
      <c r="E24" s="19">
        <v>3.5926029999999991</v>
      </c>
      <c r="F24" s="19">
        <f t="shared" si="0"/>
        <v>4.626823E-2</v>
      </c>
      <c r="G24" s="19">
        <v>0</v>
      </c>
      <c r="H24" s="19">
        <v>4.626823E-2</v>
      </c>
      <c r="I24" s="20">
        <f t="shared" si="1"/>
        <v>0</v>
      </c>
      <c r="J24" s="21">
        <f t="shared" si="2"/>
        <v>1.2878748361564028E-2</v>
      </c>
      <c r="K24" s="4"/>
      <c r="L24" t="s">
        <v>257</v>
      </c>
      <c r="M24" s="5">
        <v>0.18727894</v>
      </c>
      <c r="N24" s="69">
        <v>2.2793899408569938E-2</v>
      </c>
    </row>
    <row r="25" spans="1:14" x14ac:dyDescent="0.25">
      <c r="A25" s="15"/>
      <c r="B25" s="53">
        <v>19</v>
      </c>
      <c r="C25" s="17" t="s">
        <v>273</v>
      </c>
      <c r="D25" s="18">
        <v>6.2936259999999997</v>
      </c>
      <c r="E25" s="19">
        <v>8.8328819999999979</v>
      </c>
      <c r="F25" s="19">
        <f t="shared" si="0"/>
        <v>0.33664911000000003</v>
      </c>
      <c r="G25" s="19">
        <v>0</v>
      </c>
      <c r="H25" s="19">
        <v>0.33664911000000003</v>
      </c>
      <c r="I25" s="20">
        <f t="shared" si="1"/>
        <v>0</v>
      </c>
      <c r="J25" s="21">
        <f t="shared" si="2"/>
        <v>3.8113167367117562E-2</v>
      </c>
      <c r="K25" s="4"/>
      <c r="L25" t="s">
        <v>267</v>
      </c>
      <c r="M25" s="5">
        <v>1.0790582500000006</v>
      </c>
      <c r="N25" s="69">
        <v>2.2115625809628524E-2</v>
      </c>
    </row>
    <row r="26" spans="1:14" x14ac:dyDescent="0.25">
      <c r="A26" s="15"/>
      <c r="B26" s="53">
        <v>20</v>
      </c>
      <c r="C26" s="17" t="s">
        <v>274</v>
      </c>
      <c r="D26" s="18">
        <v>74.045175999999998</v>
      </c>
      <c r="E26" s="19">
        <v>73.608683000000013</v>
      </c>
      <c r="F26" s="19">
        <f t="shared" si="0"/>
        <v>2.8201383999999998</v>
      </c>
      <c r="G26" s="19">
        <v>0</v>
      </c>
      <c r="H26" s="19">
        <v>2.8201383999999998</v>
      </c>
      <c r="I26" s="20">
        <f t="shared" si="1"/>
        <v>0</v>
      </c>
      <c r="J26" s="21">
        <f t="shared" si="2"/>
        <v>3.8312577878889635E-2</v>
      </c>
      <c r="K26" s="4"/>
      <c r="L26" t="s">
        <v>263</v>
      </c>
      <c r="M26" s="5">
        <v>0.16976372000000001</v>
      </c>
      <c r="N26" s="69">
        <v>2.0472102186545292E-2</v>
      </c>
    </row>
    <row r="27" spans="1:14" x14ac:dyDescent="0.25">
      <c r="A27" s="15"/>
      <c r="B27" s="53">
        <v>21</v>
      </c>
      <c r="C27" s="17" t="s">
        <v>275</v>
      </c>
      <c r="D27" s="18">
        <v>32.071601000000001</v>
      </c>
      <c r="E27" s="19">
        <v>25.800805000000004</v>
      </c>
      <c r="F27" s="19">
        <f t="shared" si="0"/>
        <v>0.77454786000000009</v>
      </c>
      <c r="G27" s="19">
        <v>0</v>
      </c>
      <c r="H27" s="19">
        <v>0.77454786000000009</v>
      </c>
      <c r="I27" s="20">
        <f t="shared" si="1"/>
        <v>0</v>
      </c>
      <c r="J27" s="21">
        <f t="shared" si="2"/>
        <v>3.002029820387387E-2</v>
      </c>
      <c r="K27" s="4"/>
      <c r="L27" t="s">
        <v>276</v>
      </c>
      <c r="M27" s="5">
        <v>0.43978082000000007</v>
      </c>
      <c r="N27" s="69">
        <v>1.8949091334639508E-2</v>
      </c>
    </row>
    <row r="28" spans="1:14" x14ac:dyDescent="0.25">
      <c r="A28" s="15"/>
      <c r="B28" s="53">
        <v>22</v>
      </c>
      <c r="C28" s="17" t="s">
        <v>276</v>
      </c>
      <c r="D28" s="18">
        <v>19.283959000000007</v>
      </c>
      <c r="E28" s="19">
        <v>23.208544000000018</v>
      </c>
      <c r="F28" s="19">
        <f t="shared" si="0"/>
        <v>0.43978082000000007</v>
      </c>
      <c r="G28" s="19">
        <v>0</v>
      </c>
      <c r="H28" s="19">
        <v>0.43978082000000007</v>
      </c>
      <c r="I28" s="20">
        <f t="shared" si="1"/>
        <v>0</v>
      </c>
      <c r="J28" s="21">
        <f t="shared" si="2"/>
        <v>1.8949091334639508E-2</v>
      </c>
      <c r="K28" s="4"/>
      <c r="L28" t="s">
        <v>259</v>
      </c>
      <c r="M28" s="5">
        <v>0.34659057999999993</v>
      </c>
      <c r="N28" s="69">
        <v>1.3868315683294599E-2</v>
      </c>
    </row>
    <row r="29" spans="1:14" x14ac:dyDescent="0.25">
      <c r="A29" s="15"/>
      <c r="B29" s="53">
        <v>23</v>
      </c>
      <c r="C29" s="17" t="s">
        <v>277</v>
      </c>
      <c r="D29" s="18">
        <v>11.029261</v>
      </c>
      <c r="E29" s="19">
        <v>11.841975000000001</v>
      </c>
      <c r="F29" s="19">
        <f t="shared" si="0"/>
        <v>1.0221801699999999</v>
      </c>
      <c r="G29" s="19">
        <v>0</v>
      </c>
      <c r="H29" s="19">
        <v>1.0221801699999999</v>
      </c>
      <c r="I29" s="20">
        <f t="shared" si="1"/>
        <v>0</v>
      </c>
      <c r="J29" s="21">
        <f t="shared" si="2"/>
        <v>8.6318386080024637E-2</v>
      </c>
      <c r="K29" s="4"/>
      <c r="L29" t="s">
        <v>272</v>
      </c>
      <c r="M29" s="5">
        <v>4.626823E-2</v>
      </c>
      <c r="N29" s="69">
        <v>1.2878748361564028E-2</v>
      </c>
    </row>
    <row r="30" spans="1:14" x14ac:dyDescent="0.25">
      <c r="A30" s="15"/>
      <c r="B30" s="53">
        <v>24</v>
      </c>
      <c r="C30" s="17" t="s">
        <v>278</v>
      </c>
      <c r="D30" s="18">
        <v>11.403786999999996</v>
      </c>
      <c r="E30" s="19">
        <v>15.587425999999995</v>
      </c>
      <c r="F30" s="19">
        <f t="shared" si="0"/>
        <v>0.82733123000000008</v>
      </c>
      <c r="G30" s="19">
        <v>0</v>
      </c>
      <c r="H30" s="19">
        <v>0.82733123000000008</v>
      </c>
      <c r="I30" s="20">
        <f t="shared" si="1"/>
        <v>0</v>
      </c>
      <c r="J30" s="21">
        <f t="shared" si="2"/>
        <v>5.3076834494675408E-2</v>
      </c>
      <c r="K30" s="4"/>
      <c r="L30" t="s">
        <v>262</v>
      </c>
      <c r="M30" s="5">
        <v>0.70753453999999971</v>
      </c>
      <c r="N30" s="69">
        <v>9.6327038059453064E-3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8.0660949999999989</v>
      </c>
      <c r="E31" s="26">
        <v>12.626766</v>
      </c>
      <c r="F31" s="26">
        <f t="shared" si="0"/>
        <v>0.81286407000000005</v>
      </c>
      <c r="G31" s="26">
        <v>0</v>
      </c>
      <c r="H31" s="26">
        <v>0.81286407000000005</v>
      </c>
      <c r="I31" s="27">
        <f t="shared" si="1"/>
        <v>0</v>
      </c>
      <c r="J31" s="28">
        <f t="shared" si="2"/>
        <v>6.4376267842454676E-2</v>
      </c>
      <c r="K31" s="4"/>
      <c r="L31" t="s">
        <v>255</v>
      </c>
      <c r="M31" s="5">
        <v>7.8318080000000012E-2</v>
      </c>
      <c r="N31" s="69">
        <v>7.7404031275474187E-3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8" width="0" hidden="1" customWidth="1"/>
  </cols>
  <sheetData>
    <row r="1" spans="1:11" ht="15.75" x14ac:dyDescent="0.25">
      <c r="A1" s="48">
        <v>36</v>
      </c>
      <c r="B1" s="47" t="s">
        <v>23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670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1151.570332</v>
      </c>
      <c r="E6" s="12">
        <v>1276.3079279999999</v>
      </c>
      <c r="F6" s="12">
        <v>61.741282290000008</v>
      </c>
      <c r="G6" s="12">
        <v>0</v>
      </c>
      <c r="H6" s="12">
        <v>61.741282290000008</v>
      </c>
      <c r="I6" s="13">
        <v>0</v>
      </c>
      <c r="J6" s="14">
        <v>4.8374910893760434E-2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1004.5718719999975</v>
      </c>
      <c r="E7" s="36">
        <f ca="1">SUM(E8:OFFSET(E6,MATCH("PROYECTOS",$A$8:$A$50,0),0))</f>
        <v>1086.1883799999987</v>
      </c>
      <c r="F7" s="36">
        <f ca="1">SUM(F8:OFFSET(F6,MATCH("PROYECTOS",$A$8:$A$50,0),0))</f>
        <v>58.357540659999984</v>
      </c>
      <c r="G7" s="36">
        <f ca="1">SUM(G8:OFFSET(G6,MATCH("PROYECTOS",$A$8:$A$50,0),0))</f>
        <v>0</v>
      </c>
      <c r="H7" s="36">
        <f ca="1">SUM(H8:OFFSET(H6,MATCH("PROYECTOS",$A$8:$A$50,0),0))</f>
        <v>58.357540659999984</v>
      </c>
      <c r="I7" s="37">
        <f ca="1">IFERROR(G7/E7,0)</f>
        <v>0</v>
      </c>
      <c r="J7" s="38">
        <f ca="1">IFERROR(SUM(G7,H7)/E7,0)</f>
        <v>5.372690569567689E-2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32.586199999999998</v>
      </c>
      <c r="E8" s="19">
        <v>25.277829999999987</v>
      </c>
      <c r="F8" s="19">
        <f t="shared" ref="F8:F13" si="0">SUM(G8,H8)</f>
        <v>0.34614184999999997</v>
      </c>
      <c r="G8" s="19">
        <v>0</v>
      </c>
      <c r="H8" s="19">
        <v>0.34614184999999997</v>
      </c>
      <c r="I8" s="20">
        <f t="shared" ref="I8:I14" si="1">IFERROR(G8/E8,0)</f>
        <v>0</v>
      </c>
      <c r="J8" s="21">
        <f t="shared" ref="J8:J14" si="2">IFERROR(SUM(G8,H8)/E8,0)</f>
        <v>1.3693495446405017E-2</v>
      </c>
      <c r="K8" s="4"/>
    </row>
    <row r="9" spans="1:11" ht="38.25" x14ac:dyDescent="0.25">
      <c r="A9" s="15"/>
      <c r="B9" s="17">
        <v>3000579</v>
      </c>
      <c r="C9" s="17" t="s">
        <v>672</v>
      </c>
      <c r="D9" s="18">
        <v>6.93E-2</v>
      </c>
      <c r="E9" s="19">
        <v>6.93E-2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ht="25.5" x14ac:dyDescent="0.25">
      <c r="A10" s="15"/>
      <c r="B10" s="17">
        <v>3000580</v>
      </c>
      <c r="C10" s="17" t="s">
        <v>673</v>
      </c>
      <c r="D10" s="18">
        <v>899.86107299999753</v>
      </c>
      <c r="E10" s="19">
        <v>981.86586799999873</v>
      </c>
      <c r="F10" s="19">
        <f t="shared" si="0"/>
        <v>55.761567989999982</v>
      </c>
      <c r="G10" s="19">
        <v>0</v>
      </c>
      <c r="H10" s="19">
        <v>55.761567989999982</v>
      </c>
      <c r="I10" s="20">
        <f t="shared" si="1"/>
        <v>0</v>
      </c>
      <c r="J10" s="21">
        <f t="shared" si="2"/>
        <v>5.6791431301693902E-2</v>
      </c>
      <c r="K10" s="4"/>
    </row>
    <row r="11" spans="1:11" ht="51" x14ac:dyDescent="0.25">
      <c r="A11" s="15"/>
      <c r="B11" s="17">
        <v>3000581</v>
      </c>
      <c r="C11" s="17" t="s">
        <v>674</v>
      </c>
      <c r="D11" s="18">
        <v>4.2984270000000002</v>
      </c>
      <c r="E11" s="19">
        <v>4.1076040000000003</v>
      </c>
      <c r="F11" s="19">
        <f t="shared" si="0"/>
        <v>0.10502002000000002</v>
      </c>
      <c r="G11" s="19">
        <v>0</v>
      </c>
      <c r="H11" s="19">
        <v>0.10502002000000002</v>
      </c>
      <c r="I11" s="20">
        <f t="shared" si="1"/>
        <v>0</v>
      </c>
      <c r="J11" s="21">
        <f t="shared" si="2"/>
        <v>2.5567221182957268E-2</v>
      </c>
      <c r="K11" s="4"/>
    </row>
    <row r="12" spans="1:11" ht="51" x14ac:dyDescent="0.25">
      <c r="A12" s="15"/>
      <c r="B12" s="17">
        <v>3000582</v>
      </c>
      <c r="C12" s="17" t="s">
        <v>675</v>
      </c>
      <c r="D12" s="18">
        <v>6.3425830000000003</v>
      </c>
      <c r="E12" s="19">
        <v>7.1125670000000003</v>
      </c>
      <c r="F12" s="19">
        <f t="shared" si="0"/>
        <v>0.3976577</v>
      </c>
      <c r="G12" s="19">
        <v>0</v>
      </c>
      <c r="H12" s="19">
        <v>0.3976577</v>
      </c>
      <c r="I12" s="20">
        <f t="shared" si="1"/>
        <v>0</v>
      </c>
      <c r="J12" s="21">
        <f t="shared" si="2"/>
        <v>5.5909167534028151E-2</v>
      </c>
      <c r="K12" s="4"/>
    </row>
    <row r="13" spans="1:11" ht="51" x14ac:dyDescent="0.25">
      <c r="A13" s="15"/>
      <c r="B13" s="17">
        <v>3000583</v>
      </c>
      <c r="C13" s="17" t="s">
        <v>676</v>
      </c>
      <c r="D13" s="18">
        <v>61.414289000000004</v>
      </c>
      <c r="E13" s="19">
        <v>67.755211000000017</v>
      </c>
      <c r="F13" s="19">
        <f t="shared" si="0"/>
        <v>1.7471530999999989</v>
      </c>
      <c r="G13" s="19">
        <v>0</v>
      </c>
      <c r="H13" s="19">
        <v>1.7471530999999989</v>
      </c>
      <c r="I13" s="20">
        <f t="shared" si="1"/>
        <v>0</v>
      </c>
      <c r="J13" s="21">
        <f t="shared" si="2"/>
        <v>2.5786254285297679E-2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146.99846000000252</v>
      </c>
      <c r="E14" s="43">
        <f t="shared" ref="E14:H14" ca="1" si="3">OFFSET(E14,-MATCH("PROYECTOS",$A$8:$A$50,0)-1,0)-(OFFSET(E14,-MATCH("PROYECTOS",$A$8:$A$50,0),0))</f>
        <v>190.11954800000126</v>
      </c>
      <c r="F14" s="43">
        <f t="shared" ca="1" si="3"/>
        <v>3.3837416300000243</v>
      </c>
      <c r="G14" s="43">
        <f t="shared" ca="1" si="3"/>
        <v>0</v>
      </c>
      <c r="H14" s="43">
        <f t="shared" ca="1" si="3"/>
        <v>3.3837416300000243</v>
      </c>
      <c r="I14" s="44">
        <f t="shared" ca="1" si="1"/>
        <v>0</v>
      </c>
      <c r="J14" s="45">
        <f t="shared" ca="1" si="2"/>
        <v>1.7797967992223513E-2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693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1.3693495446405017E-2</v>
      </c>
    </row>
    <row r="21" spans="1:4" ht="38.25" x14ac:dyDescent="0.25">
      <c r="A21" s="15"/>
      <c r="B21" s="17">
        <v>3000579</v>
      </c>
      <c r="C21" s="17" t="s">
        <v>672</v>
      </c>
      <c r="D21" s="21">
        <v>0</v>
      </c>
    </row>
    <row r="22" spans="1:4" ht="25.5" x14ac:dyDescent="0.25">
      <c r="A22" s="15"/>
      <c r="B22" s="17">
        <v>3000580</v>
      </c>
      <c r="C22" s="17" t="s">
        <v>673</v>
      </c>
      <c r="D22" s="21">
        <v>5.6791431301693902E-2</v>
      </c>
    </row>
    <row r="23" spans="1:4" ht="51" x14ac:dyDescent="0.25">
      <c r="A23" s="15"/>
      <c r="B23" s="17">
        <v>3000581</v>
      </c>
      <c r="C23" s="17" t="s">
        <v>674</v>
      </c>
      <c r="D23" s="21">
        <v>2.5567221182957268E-2</v>
      </c>
    </row>
    <row r="24" spans="1:4" ht="51" x14ac:dyDescent="0.25">
      <c r="A24" s="15"/>
      <c r="B24" s="17">
        <v>3000582</v>
      </c>
      <c r="C24" s="17" t="s">
        <v>675</v>
      </c>
      <c r="D24" s="21">
        <v>5.5909167534028151E-2</v>
      </c>
    </row>
    <row r="25" spans="1:4" ht="51.75" thickBot="1" x14ac:dyDescent="0.3">
      <c r="A25" s="22"/>
      <c r="B25" s="24">
        <v>3000583</v>
      </c>
      <c r="C25" s="24" t="s">
        <v>676</v>
      </c>
      <c r="D25" s="28">
        <v>2.5786254285297679E-2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K4" sqref="K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8" width="11.7109375" hidden="1" customWidth="1"/>
  </cols>
  <sheetData>
    <row r="1" spans="1:11" ht="15.75" x14ac:dyDescent="0.25">
      <c r="A1" s="48">
        <v>1</v>
      </c>
      <c r="B1" s="47" t="s">
        <v>12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249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1741.5541750000007</v>
      </c>
      <c r="E6" s="12">
        <v>1933.9603899999997</v>
      </c>
      <c r="F6" s="12">
        <v>225.35466958000001</v>
      </c>
      <c r="G6" s="12">
        <v>0</v>
      </c>
      <c r="H6" s="12">
        <v>225.35466958000001</v>
      </c>
      <c r="I6" s="13">
        <v>0</v>
      </c>
      <c r="J6" s="14">
        <v>0.11652496646014557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1617.1974190000001</v>
      </c>
      <c r="E7" s="36">
        <f ca="1">SUM(E8:OFFSET(E6,MATCH("PROYECTOS",$A$8:$A$50,0),0))</f>
        <v>1792.0382940000004</v>
      </c>
      <c r="F7" s="36">
        <f ca="1">SUM(F8:OFFSET(F6,MATCH("PROYECTOS",$A$8:$A$50,0),0))</f>
        <v>224.05973545000003</v>
      </c>
      <c r="G7" s="36">
        <f ca="1">SUM(G8:OFFSET(G6,MATCH("PROYECTOS",$A$8:$A$50,0),0))</f>
        <v>0</v>
      </c>
      <c r="H7" s="36">
        <f ca="1">SUM(H8:OFFSET(H6,MATCH("PROYECTOS",$A$8:$A$50,0),0))</f>
        <v>224.05973545000003</v>
      </c>
      <c r="I7" s="37">
        <f ca="1">IFERROR(G7/E7,0)</f>
        <v>0</v>
      </c>
      <c r="J7" s="38">
        <f ca="1">IFERROR(SUM(G7,H7)/E7,0)</f>
        <v>0.12503066268180985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56.780233000000017</v>
      </c>
      <c r="E8" s="19">
        <v>161.32357399999995</v>
      </c>
      <c r="F8" s="19">
        <f t="shared" ref="F8:F25" si="0">SUM(G8,H8)</f>
        <v>4.0507377499999997</v>
      </c>
      <c r="G8" s="19">
        <v>0</v>
      </c>
      <c r="H8" s="19">
        <v>4.0507377499999997</v>
      </c>
      <c r="I8" s="20">
        <f t="shared" ref="I8:I26" si="1">IFERROR(G8/E8,0)</f>
        <v>0</v>
      </c>
      <c r="J8" s="21">
        <f t="shared" ref="J8:J26" si="2">IFERROR(SUM(G8,H8)/E8,0)</f>
        <v>2.510939752673717E-2</v>
      </c>
      <c r="K8" s="4"/>
    </row>
    <row r="9" spans="1:11" ht="38.25" x14ac:dyDescent="0.25">
      <c r="A9" s="15"/>
      <c r="B9" s="17">
        <v>3000608</v>
      </c>
      <c r="C9" s="17" t="s">
        <v>282</v>
      </c>
      <c r="D9" s="18">
        <v>11.109375999999996</v>
      </c>
      <c r="E9" s="19">
        <v>11.425598999999997</v>
      </c>
      <c r="F9" s="19">
        <f t="shared" si="0"/>
        <v>0.75508228000000011</v>
      </c>
      <c r="G9" s="19">
        <v>0</v>
      </c>
      <c r="H9" s="19">
        <v>0.75508228000000011</v>
      </c>
      <c r="I9" s="20">
        <f t="shared" si="1"/>
        <v>0</v>
      </c>
      <c r="J9" s="21">
        <f t="shared" si="2"/>
        <v>6.6086887873449809E-2</v>
      </c>
      <c r="K9" s="4"/>
    </row>
    <row r="10" spans="1:11" ht="25.5" x14ac:dyDescent="0.25">
      <c r="A10" s="15"/>
      <c r="B10" s="17">
        <v>3000609</v>
      </c>
      <c r="C10" s="17" t="s">
        <v>283</v>
      </c>
      <c r="D10" s="18">
        <v>51.545000000000037</v>
      </c>
      <c r="E10" s="19">
        <v>57.309328999999998</v>
      </c>
      <c r="F10" s="19">
        <f t="shared" si="0"/>
        <v>4.3781936800000008</v>
      </c>
      <c r="G10" s="19">
        <v>0</v>
      </c>
      <c r="H10" s="19">
        <v>4.3781936800000008</v>
      </c>
      <c r="I10" s="20">
        <f t="shared" si="1"/>
        <v>0</v>
      </c>
      <c r="J10" s="21">
        <f t="shared" si="2"/>
        <v>7.6395828679131819E-2</v>
      </c>
      <c r="K10" s="4"/>
    </row>
    <row r="11" spans="1:11" ht="63.75" x14ac:dyDescent="0.25">
      <c r="A11" s="15"/>
      <c r="B11" s="17">
        <v>3000733</v>
      </c>
      <c r="C11" s="17" t="s">
        <v>284</v>
      </c>
      <c r="D11" s="18">
        <v>7.7771489999999988</v>
      </c>
      <c r="E11" s="19">
        <v>8.0676019999999973</v>
      </c>
      <c r="F11" s="19">
        <f t="shared" si="0"/>
        <v>2.3355289999999997E-2</v>
      </c>
      <c r="G11" s="19">
        <v>0</v>
      </c>
      <c r="H11" s="19">
        <v>2.3355289999999997E-2</v>
      </c>
      <c r="I11" s="20">
        <f t="shared" si="1"/>
        <v>0</v>
      </c>
      <c r="J11" s="21">
        <f t="shared" si="2"/>
        <v>2.8949482138558649E-3</v>
      </c>
      <c r="K11" s="4"/>
    </row>
    <row r="12" spans="1:11" ht="38.25" x14ac:dyDescent="0.25">
      <c r="A12" s="15"/>
      <c r="B12" s="17">
        <v>3033248</v>
      </c>
      <c r="C12" s="17" t="s">
        <v>285</v>
      </c>
      <c r="D12" s="18">
        <v>47.819014000000074</v>
      </c>
      <c r="E12" s="19">
        <v>59.112117000000133</v>
      </c>
      <c r="F12" s="19">
        <f t="shared" si="0"/>
        <v>2.5687718599999987</v>
      </c>
      <c r="G12" s="19">
        <v>0</v>
      </c>
      <c r="H12" s="19">
        <v>2.5687718599999987</v>
      </c>
      <c r="I12" s="20">
        <f t="shared" si="1"/>
        <v>0</v>
      </c>
      <c r="J12" s="21">
        <f t="shared" si="2"/>
        <v>4.3455927318590076E-2</v>
      </c>
      <c r="K12" s="4"/>
    </row>
    <row r="13" spans="1:11" ht="38.25" x14ac:dyDescent="0.25">
      <c r="A13" s="15"/>
      <c r="B13" s="17">
        <v>3033249</v>
      </c>
      <c r="C13" s="17" t="s">
        <v>286</v>
      </c>
      <c r="D13" s="18">
        <v>13.844859000000001</v>
      </c>
      <c r="E13" s="19">
        <v>14.421982</v>
      </c>
      <c r="F13" s="19">
        <f t="shared" si="0"/>
        <v>1.1517329000000003</v>
      </c>
      <c r="G13" s="19">
        <v>0</v>
      </c>
      <c r="H13" s="19">
        <v>1.1517329000000003</v>
      </c>
      <c r="I13" s="20">
        <f t="shared" si="1"/>
        <v>0</v>
      </c>
      <c r="J13" s="21">
        <f t="shared" si="2"/>
        <v>7.9859543577297507E-2</v>
      </c>
      <c r="K13" s="4"/>
    </row>
    <row r="14" spans="1:11" ht="38.25" x14ac:dyDescent="0.25">
      <c r="A14" s="15"/>
      <c r="B14" s="17">
        <v>3033250</v>
      </c>
      <c r="C14" s="17" t="s">
        <v>287</v>
      </c>
      <c r="D14" s="18">
        <v>11.796919999999989</v>
      </c>
      <c r="E14" s="19">
        <v>12.513199999999992</v>
      </c>
      <c r="F14" s="19">
        <f t="shared" si="0"/>
        <v>0.99328888000000004</v>
      </c>
      <c r="G14" s="19">
        <v>0</v>
      </c>
      <c r="H14" s="19">
        <v>0.99328888000000004</v>
      </c>
      <c r="I14" s="20">
        <f t="shared" si="1"/>
        <v>0</v>
      </c>
      <c r="J14" s="21">
        <f t="shared" si="2"/>
        <v>7.9379285874116981E-2</v>
      </c>
      <c r="K14" s="4"/>
    </row>
    <row r="15" spans="1:11" ht="63.75" x14ac:dyDescent="0.25">
      <c r="A15" s="15"/>
      <c r="B15" s="17">
        <v>3033251</v>
      </c>
      <c r="C15" s="17" t="s">
        <v>288</v>
      </c>
      <c r="D15" s="18">
        <v>42.272600000000025</v>
      </c>
      <c r="E15" s="19">
        <v>46.58549499999998</v>
      </c>
      <c r="F15" s="19">
        <f t="shared" si="0"/>
        <v>2.6102365000000001</v>
      </c>
      <c r="G15" s="19">
        <v>0</v>
      </c>
      <c r="H15" s="19">
        <v>2.6102365000000001</v>
      </c>
      <c r="I15" s="20">
        <f t="shared" si="1"/>
        <v>0</v>
      </c>
      <c r="J15" s="21">
        <f t="shared" si="2"/>
        <v>5.6031099379753313E-2</v>
      </c>
      <c r="K15" s="4"/>
    </row>
    <row r="16" spans="1:11" x14ac:dyDescent="0.25">
      <c r="A16" s="15"/>
      <c r="B16" s="17">
        <v>3033254</v>
      </c>
      <c r="C16" s="17" t="s">
        <v>289</v>
      </c>
      <c r="D16" s="18">
        <v>429.72138699999994</v>
      </c>
      <c r="E16" s="19">
        <v>449.52030700000017</v>
      </c>
      <c r="F16" s="19">
        <f t="shared" si="0"/>
        <v>22.468849579999983</v>
      </c>
      <c r="G16" s="19">
        <v>0</v>
      </c>
      <c r="H16" s="19">
        <v>22.468849579999983</v>
      </c>
      <c r="I16" s="20">
        <f t="shared" si="1"/>
        <v>0</v>
      </c>
      <c r="J16" s="21">
        <f t="shared" si="2"/>
        <v>4.9984059073887345E-2</v>
      </c>
      <c r="K16" s="4"/>
    </row>
    <row r="17" spans="1:11" x14ac:dyDescent="0.25">
      <c r="A17" s="15"/>
      <c r="B17" s="17">
        <v>3033255</v>
      </c>
      <c r="C17" s="17" t="s">
        <v>290</v>
      </c>
      <c r="D17" s="18">
        <v>286.62652299999979</v>
      </c>
      <c r="E17" s="19">
        <v>296.80482299999994</v>
      </c>
      <c r="F17" s="19">
        <f t="shared" si="0"/>
        <v>59.367460030000025</v>
      </c>
      <c r="G17" s="19">
        <v>0</v>
      </c>
      <c r="H17" s="19">
        <v>59.367460030000025</v>
      </c>
      <c r="I17" s="20">
        <f t="shared" si="1"/>
        <v>0</v>
      </c>
      <c r="J17" s="21">
        <f t="shared" si="2"/>
        <v>0.20002188451634439</v>
      </c>
      <c r="K17" s="4"/>
    </row>
    <row r="18" spans="1:11" ht="25.5" x14ac:dyDescent="0.25">
      <c r="A18" s="15"/>
      <c r="B18" s="17">
        <v>3033256</v>
      </c>
      <c r="C18" s="17" t="s">
        <v>291</v>
      </c>
      <c r="D18" s="18">
        <v>100.63515900000002</v>
      </c>
      <c r="E18" s="19">
        <v>95.869198999999981</v>
      </c>
      <c r="F18" s="19">
        <f t="shared" si="0"/>
        <v>20.949331719999993</v>
      </c>
      <c r="G18" s="19">
        <v>0</v>
      </c>
      <c r="H18" s="19">
        <v>20.949331719999993</v>
      </c>
      <c r="I18" s="20">
        <f t="shared" si="1"/>
        <v>0</v>
      </c>
      <c r="J18" s="21">
        <f t="shared" si="2"/>
        <v>0.21851994111268205</v>
      </c>
      <c r="K18" s="4"/>
    </row>
    <row r="19" spans="1:11" ht="25.5" x14ac:dyDescent="0.25">
      <c r="A19" s="15"/>
      <c r="B19" s="17">
        <v>3033311</v>
      </c>
      <c r="C19" s="17" t="s">
        <v>292</v>
      </c>
      <c r="D19" s="18">
        <v>176.88958999999988</v>
      </c>
      <c r="E19" s="19">
        <v>172.76050199999992</v>
      </c>
      <c r="F19" s="19">
        <f t="shared" si="0"/>
        <v>29.841098030000005</v>
      </c>
      <c r="G19" s="19">
        <v>0</v>
      </c>
      <c r="H19" s="19">
        <v>29.841098030000005</v>
      </c>
      <c r="I19" s="20">
        <f t="shared" si="1"/>
        <v>0</v>
      </c>
      <c r="J19" s="21">
        <f t="shared" si="2"/>
        <v>0.17273102175866575</v>
      </c>
      <c r="K19" s="4"/>
    </row>
    <row r="20" spans="1:11" ht="25.5" x14ac:dyDescent="0.25">
      <c r="A20" s="15"/>
      <c r="B20" s="17">
        <v>3033312</v>
      </c>
      <c r="C20" s="17" t="s">
        <v>293</v>
      </c>
      <c r="D20" s="18">
        <v>90.604407000000009</v>
      </c>
      <c r="E20" s="19">
        <v>97.985186000000027</v>
      </c>
      <c r="F20" s="19">
        <f t="shared" si="0"/>
        <v>19.06240485</v>
      </c>
      <c r="G20" s="19">
        <v>0</v>
      </c>
      <c r="H20" s="19">
        <v>19.06240485</v>
      </c>
      <c r="I20" s="20">
        <f t="shared" si="1"/>
        <v>0</v>
      </c>
      <c r="J20" s="21">
        <f t="shared" si="2"/>
        <v>0.19454374307152913</v>
      </c>
      <c r="K20" s="4"/>
    </row>
    <row r="21" spans="1:11" ht="25.5" x14ac:dyDescent="0.25">
      <c r="A21" s="15"/>
      <c r="B21" s="17">
        <v>3033313</v>
      </c>
      <c r="C21" s="17" t="s">
        <v>294</v>
      </c>
      <c r="D21" s="18">
        <v>99.068812000000008</v>
      </c>
      <c r="E21" s="19">
        <v>113.54343899999999</v>
      </c>
      <c r="F21" s="19">
        <f t="shared" si="0"/>
        <v>20.066546820000013</v>
      </c>
      <c r="G21" s="19">
        <v>0</v>
      </c>
      <c r="H21" s="19">
        <v>20.066546820000013</v>
      </c>
      <c r="I21" s="20">
        <f t="shared" si="1"/>
        <v>0</v>
      </c>
      <c r="J21" s="21">
        <f t="shared" si="2"/>
        <v>0.17673013074758123</v>
      </c>
      <c r="K21" s="4"/>
    </row>
    <row r="22" spans="1:11" ht="25.5" x14ac:dyDescent="0.25">
      <c r="A22" s="15"/>
      <c r="B22" s="17">
        <v>3033314</v>
      </c>
      <c r="C22" s="17" t="s">
        <v>295</v>
      </c>
      <c r="D22" s="18">
        <v>68.457699000000019</v>
      </c>
      <c r="E22" s="19">
        <v>74.020484999999979</v>
      </c>
      <c r="F22" s="19">
        <f t="shared" si="0"/>
        <v>8.7696678099999978</v>
      </c>
      <c r="G22" s="19">
        <v>0</v>
      </c>
      <c r="H22" s="19">
        <v>8.7696678099999978</v>
      </c>
      <c r="I22" s="20">
        <f t="shared" si="1"/>
        <v>0</v>
      </c>
      <c r="J22" s="21">
        <f t="shared" si="2"/>
        <v>0.11847622735787262</v>
      </c>
      <c r="K22" s="4"/>
    </row>
    <row r="23" spans="1:11" ht="25.5" x14ac:dyDescent="0.25">
      <c r="A23" s="15"/>
      <c r="B23" s="17">
        <v>3033315</v>
      </c>
      <c r="C23" s="17" t="s">
        <v>296</v>
      </c>
      <c r="D23" s="18">
        <v>30.634420999999996</v>
      </c>
      <c r="E23" s="19">
        <v>34.919653999999994</v>
      </c>
      <c r="F23" s="19">
        <f t="shared" si="0"/>
        <v>2.83886985</v>
      </c>
      <c r="G23" s="19">
        <v>0</v>
      </c>
      <c r="H23" s="19">
        <v>2.83886985</v>
      </c>
      <c r="I23" s="20">
        <f t="shared" si="1"/>
        <v>0</v>
      </c>
      <c r="J23" s="21">
        <f t="shared" si="2"/>
        <v>8.1297192979059893E-2</v>
      </c>
      <c r="K23" s="4"/>
    </row>
    <row r="24" spans="1:11" ht="25.5" x14ac:dyDescent="0.25">
      <c r="A24" s="15"/>
      <c r="B24" s="17">
        <v>3033317</v>
      </c>
      <c r="C24" s="17" t="s">
        <v>297</v>
      </c>
      <c r="D24" s="18">
        <v>62.048743000000016</v>
      </c>
      <c r="E24" s="19">
        <v>53.182013000000012</v>
      </c>
      <c r="F24" s="19">
        <f t="shared" si="0"/>
        <v>18.954212890000008</v>
      </c>
      <c r="G24" s="19">
        <v>0</v>
      </c>
      <c r="H24" s="19">
        <v>18.954212890000008</v>
      </c>
      <c r="I24" s="20">
        <f t="shared" si="1"/>
        <v>0</v>
      </c>
      <c r="J24" s="21">
        <f t="shared" si="2"/>
        <v>0.35640269746840919</v>
      </c>
      <c r="K24" s="4"/>
    </row>
    <row r="25" spans="1:11" ht="25.5" x14ac:dyDescent="0.25">
      <c r="A25" s="15"/>
      <c r="B25" s="17">
        <v>3033414</v>
      </c>
      <c r="C25" s="17" t="s">
        <v>298</v>
      </c>
      <c r="D25" s="18">
        <v>29.565526999999996</v>
      </c>
      <c r="E25" s="19">
        <v>32.673788000000009</v>
      </c>
      <c r="F25" s="19">
        <f t="shared" si="0"/>
        <v>5.2098947299999985</v>
      </c>
      <c r="G25" s="19">
        <v>0</v>
      </c>
      <c r="H25" s="19">
        <v>5.2098947299999985</v>
      </c>
      <c r="I25" s="20">
        <f t="shared" si="1"/>
        <v>0</v>
      </c>
      <c r="J25" s="21">
        <f t="shared" si="2"/>
        <v>0.15945181287214072</v>
      </c>
      <c r="K25" s="4"/>
    </row>
    <row r="26" spans="1:11" ht="15.75" thickBot="1" x14ac:dyDescent="0.3">
      <c r="A26" s="39" t="s">
        <v>299</v>
      </c>
      <c r="B26" s="41"/>
      <c r="C26" s="41"/>
      <c r="D26" s="42">
        <f ca="1">OFFSET(D26,-MATCH("PROYECTOS",$A$8:$A$50,0)-1,0)-(OFFSET(D26,-MATCH("PROYECTOS",$A$8:$A$50,0),0))</f>
        <v>124.35675600000059</v>
      </c>
      <c r="E26" s="43">
        <f t="shared" ref="E26:H26" ca="1" si="3">OFFSET(E26,-MATCH("PROYECTOS",$A$8:$A$50,0)-1,0)-(OFFSET(E26,-MATCH("PROYECTOS",$A$8:$A$50,0),0))</f>
        <v>141.92209599999933</v>
      </c>
      <c r="F26" s="43">
        <f t="shared" ca="1" si="3"/>
        <v>1.294934129999973</v>
      </c>
      <c r="G26" s="43">
        <f t="shared" ca="1" si="3"/>
        <v>0</v>
      </c>
      <c r="H26" s="43">
        <f t="shared" ca="1" si="3"/>
        <v>1.294934129999973</v>
      </c>
      <c r="I26" s="44">
        <f t="shared" ca="1" si="1"/>
        <v>0</v>
      </c>
      <c r="J26" s="45">
        <f t="shared" ca="1" si="2"/>
        <v>9.1242601856724205E-3</v>
      </c>
      <c r="K26" s="4"/>
    </row>
    <row r="27" spans="1:11" ht="15.75" thickBot="1" x14ac:dyDescent="0.3"/>
    <row r="28" spans="1:11" ht="15.75" thickBot="1" x14ac:dyDescent="0.3">
      <c r="A28" s="85" t="s">
        <v>321</v>
      </c>
      <c r="B28" s="86"/>
      <c r="C28" s="86"/>
      <c r="D28" s="87"/>
    </row>
    <row r="29" spans="1:11" ht="15.75" thickBot="1" x14ac:dyDescent="0.3">
      <c r="A29" s="1" t="s">
        <v>322</v>
      </c>
    </row>
    <row r="30" spans="1:11" ht="45" customHeight="1" x14ac:dyDescent="0.25">
      <c r="A30" s="78" t="s">
        <v>323</v>
      </c>
      <c r="B30" s="79"/>
      <c r="C30" s="79"/>
      <c r="D30" s="90" t="s">
        <v>324</v>
      </c>
    </row>
    <row r="31" spans="1:11" ht="15.75" thickBot="1" x14ac:dyDescent="0.3">
      <c r="A31" s="88"/>
      <c r="B31" s="89"/>
      <c r="C31" s="89"/>
      <c r="D31" s="91"/>
    </row>
    <row r="32" spans="1:11" x14ac:dyDescent="0.25">
      <c r="A32" s="15"/>
      <c r="B32" s="17">
        <v>3000001</v>
      </c>
      <c r="C32" s="17" t="s">
        <v>281</v>
      </c>
      <c r="D32" s="21">
        <v>2.510939752673717E-2</v>
      </c>
    </row>
    <row r="33" spans="1:4" ht="38.25" x14ac:dyDescent="0.25">
      <c r="A33" s="15"/>
      <c r="B33" s="17">
        <v>3000608</v>
      </c>
      <c r="C33" s="17" t="s">
        <v>282</v>
      </c>
      <c r="D33" s="21">
        <v>6.6086887873449809E-2</v>
      </c>
    </row>
    <row r="34" spans="1:4" ht="25.5" x14ac:dyDescent="0.25">
      <c r="A34" s="15"/>
      <c r="B34" s="17">
        <v>3000609</v>
      </c>
      <c r="C34" s="17" t="s">
        <v>283</v>
      </c>
      <c r="D34" s="21">
        <v>7.6395828679131819E-2</v>
      </c>
    </row>
    <row r="35" spans="1:4" ht="63.75" x14ac:dyDescent="0.25">
      <c r="A35" s="15"/>
      <c r="B35" s="17">
        <v>3000733</v>
      </c>
      <c r="C35" s="17" t="s">
        <v>284</v>
      </c>
      <c r="D35" s="21">
        <v>2.8949482138558649E-3</v>
      </c>
    </row>
    <row r="36" spans="1:4" ht="38.25" x14ac:dyDescent="0.25">
      <c r="A36" s="15"/>
      <c r="B36" s="17">
        <v>3033248</v>
      </c>
      <c r="C36" s="17" t="s">
        <v>285</v>
      </c>
      <c r="D36" s="21">
        <v>4.3455927318590076E-2</v>
      </c>
    </row>
    <row r="37" spans="1:4" ht="38.25" x14ac:dyDescent="0.25">
      <c r="A37" s="15"/>
      <c r="B37" s="17">
        <v>3033249</v>
      </c>
      <c r="C37" s="17" t="s">
        <v>286</v>
      </c>
      <c r="D37" s="21">
        <v>7.9859543577297507E-2</v>
      </c>
    </row>
    <row r="38" spans="1:4" ht="38.25" x14ac:dyDescent="0.25">
      <c r="A38" s="15"/>
      <c r="B38" s="17">
        <v>3033250</v>
      </c>
      <c r="C38" s="17" t="s">
        <v>287</v>
      </c>
      <c r="D38" s="21">
        <v>7.9379285874116981E-2</v>
      </c>
    </row>
    <row r="39" spans="1:4" ht="63.75" x14ac:dyDescent="0.25">
      <c r="A39" s="15"/>
      <c r="B39" s="17">
        <v>3033251</v>
      </c>
      <c r="C39" s="17" t="s">
        <v>288</v>
      </c>
      <c r="D39" s="21">
        <v>5.6031099379753313E-2</v>
      </c>
    </row>
    <row r="40" spans="1:4" x14ac:dyDescent="0.25">
      <c r="A40" s="15"/>
      <c r="B40" s="17">
        <v>3033254</v>
      </c>
      <c r="C40" s="17" t="s">
        <v>289</v>
      </c>
      <c r="D40" s="21">
        <v>4.9984059073887345E-2</v>
      </c>
    </row>
    <row r="41" spans="1:4" ht="25.5" x14ac:dyDescent="0.25">
      <c r="A41" s="15"/>
      <c r="B41" s="17">
        <v>3033314</v>
      </c>
      <c r="C41" s="17" t="s">
        <v>295</v>
      </c>
      <c r="D41" s="21">
        <v>0.11847622735787262</v>
      </c>
    </row>
    <row r="42" spans="1:4" ht="26.25" thickBot="1" x14ac:dyDescent="0.3">
      <c r="A42" s="22"/>
      <c r="B42" s="24">
        <v>3033315</v>
      </c>
      <c r="C42" s="24" t="s">
        <v>296</v>
      </c>
      <c r="D42" s="28">
        <v>8.1297192979059893E-2</v>
      </c>
    </row>
  </sheetData>
  <mergeCells count="10">
    <mergeCell ref="A28:D28"/>
    <mergeCell ref="A30:C31"/>
    <mergeCell ref="D30:D31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K1" sqref="K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36</v>
      </c>
      <c r="B1" s="47" t="s">
        <v>23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671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1151.570332</v>
      </c>
      <c r="I6" s="12">
        <v>1276.3079279999999</v>
      </c>
      <c r="J6" s="12">
        <v>61.741282290000008</v>
      </c>
      <c r="K6" s="12">
        <v>0</v>
      </c>
      <c r="L6" s="12">
        <v>61.741282290000008</v>
      </c>
      <c r="M6" s="13">
        <v>0</v>
      </c>
      <c r="N6" s="14">
        <v>4.8374910893760434E-2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1004.5718719999975</v>
      </c>
      <c r="I7" s="36">
        <f ca="1">SUM(I8:OFFSET(I6,MATCH("PROYECTOS",$A$8:$A$50,0),0))</f>
        <v>1086.1883799999982</v>
      </c>
      <c r="J7" s="36">
        <f ca="1">SUM(J8:OFFSET(J6,MATCH("PROYECTOS",$A$8:$A$50,0),0))</f>
        <v>58.357540660000005</v>
      </c>
      <c r="K7" s="36">
        <f ca="1">SUM(K8:OFFSET(K6,MATCH("PROYECTOS",$A$8:$A$50,0),0))</f>
        <v>0</v>
      </c>
      <c r="L7" s="36">
        <f ca="1">SUM(L8:OFFSET(L6,MATCH("PROYECTOS",$A$8:$A$50,0),0))</f>
        <v>58.357540660000005</v>
      </c>
      <c r="M7" s="37">
        <f ca="1">IFERROR(K7/I7,0)</f>
        <v>0</v>
      </c>
      <c r="N7" s="38">
        <f ca="1">IFERROR(SUM(K7,L7)/I7,0)</f>
        <v>5.3726905695676931E-2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32.586199999999998</v>
      </c>
      <c r="I8" s="19">
        <v>25.277829999999998</v>
      </c>
      <c r="J8" s="19">
        <f t="shared" ref="J8:J19" si="0">SUM(K8,L8)</f>
        <v>0.34614184999999997</v>
      </c>
      <c r="K8" s="19">
        <v>0</v>
      </c>
      <c r="L8" s="19">
        <v>0.34614184999999997</v>
      </c>
      <c r="M8" s="20">
        <f t="shared" ref="M8:M20" si="1">IFERROR(K8/I8,0)</f>
        <v>0</v>
      </c>
      <c r="N8" s="21">
        <f t="shared" ref="N8:N20" si="2">IFERROR(SUM(K8,L8)/I8,0)</f>
        <v>1.3693495446405012E-2</v>
      </c>
      <c r="O8" s="68">
        <v>0.7410163799999997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5004322</v>
      </c>
      <c r="C9" s="17" t="s">
        <v>677</v>
      </c>
      <c r="D9" s="66">
        <v>3000579</v>
      </c>
      <c r="E9" s="17" t="s">
        <v>672</v>
      </c>
      <c r="F9" s="67">
        <v>41</v>
      </c>
      <c r="G9" s="17" t="s">
        <v>688</v>
      </c>
      <c r="H9" s="18">
        <v>3.85E-2</v>
      </c>
      <c r="I9" s="19">
        <v>3.85E-2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9" si="3">IFERROR(P9/O9,0)</f>
        <v>0</v>
      </c>
    </row>
    <row r="10" spans="1:17" ht="51" x14ac:dyDescent="0.25">
      <c r="A10" s="15"/>
      <c r="B10" s="17">
        <v>5004323</v>
      </c>
      <c r="C10" s="17" t="s">
        <v>678</v>
      </c>
      <c r="D10" s="66">
        <v>3000579</v>
      </c>
      <c r="E10" s="17" t="s">
        <v>672</v>
      </c>
      <c r="F10" s="67">
        <v>41</v>
      </c>
      <c r="G10" s="17" t="s">
        <v>688</v>
      </c>
      <c r="H10" s="18">
        <v>3.0800000000000001E-2</v>
      </c>
      <c r="I10" s="19">
        <v>3.0800000000000001E-2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25.5" x14ac:dyDescent="0.25">
      <c r="A11" s="15"/>
      <c r="B11" s="17">
        <v>5004324</v>
      </c>
      <c r="C11" s="17" t="s">
        <v>679</v>
      </c>
      <c r="D11" s="66">
        <v>3000580</v>
      </c>
      <c r="E11" s="17" t="s">
        <v>673</v>
      </c>
      <c r="F11" s="67">
        <v>86</v>
      </c>
      <c r="G11" s="17" t="s">
        <v>504</v>
      </c>
      <c r="H11" s="18">
        <v>0.17891299999999999</v>
      </c>
      <c r="I11" s="19">
        <v>0.17891300000000002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7.9000000000000001E-4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5004325</v>
      </c>
      <c r="C12" s="17" t="s">
        <v>680</v>
      </c>
      <c r="D12" s="66">
        <v>3000580</v>
      </c>
      <c r="E12" s="17" t="s">
        <v>673</v>
      </c>
      <c r="F12" s="67">
        <v>215</v>
      </c>
      <c r="G12" s="17" t="s">
        <v>689</v>
      </c>
      <c r="H12" s="18">
        <v>2.1999180000000003</v>
      </c>
      <c r="I12" s="19">
        <v>2.1999179999999998</v>
      </c>
      <c r="J12" s="19">
        <f t="shared" si="0"/>
        <v>6.5495040000000004E-2</v>
      </c>
      <c r="K12" s="19">
        <v>0</v>
      </c>
      <c r="L12" s="19">
        <v>6.5495040000000004E-2</v>
      </c>
      <c r="M12" s="20">
        <f t="shared" si="1"/>
        <v>0</v>
      </c>
      <c r="N12" s="21">
        <f t="shared" si="2"/>
        <v>2.9771582395343832E-2</v>
      </c>
      <c r="O12" s="68">
        <v>4.6029960000000002E-2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5004326</v>
      </c>
      <c r="C13" s="17" t="s">
        <v>681</v>
      </c>
      <c r="D13" s="66">
        <v>3000580</v>
      </c>
      <c r="E13" s="17" t="s">
        <v>673</v>
      </c>
      <c r="F13" s="67">
        <v>215</v>
      </c>
      <c r="G13" s="17" t="s">
        <v>689</v>
      </c>
      <c r="H13" s="18">
        <v>897.35877599999753</v>
      </c>
      <c r="I13" s="19">
        <v>979.36357099999839</v>
      </c>
      <c r="J13" s="19">
        <f t="shared" si="0"/>
        <v>55.696072950000008</v>
      </c>
      <c r="K13" s="19">
        <v>0</v>
      </c>
      <c r="L13" s="19">
        <v>55.696072950000008</v>
      </c>
      <c r="M13" s="20">
        <f t="shared" si="1"/>
        <v>0</v>
      </c>
      <c r="N13" s="21">
        <f t="shared" si="2"/>
        <v>5.6869659643487086E-2</v>
      </c>
      <c r="O13" s="68">
        <v>102.00045355999991</v>
      </c>
      <c r="P13" s="19">
        <v>18</v>
      </c>
      <c r="Q13" s="21">
        <f t="shared" si="3"/>
        <v>0.17646980353290123</v>
      </c>
    </row>
    <row r="14" spans="1:17" ht="25.5" x14ac:dyDescent="0.25">
      <c r="A14" s="15"/>
      <c r="B14" s="17">
        <v>5004327</v>
      </c>
      <c r="C14" s="17" t="s">
        <v>682</v>
      </c>
      <c r="D14" s="66">
        <v>3000580</v>
      </c>
      <c r="E14" s="17" t="s">
        <v>673</v>
      </c>
      <c r="F14" s="67">
        <v>120</v>
      </c>
      <c r="G14" s="17" t="s">
        <v>690</v>
      </c>
      <c r="H14" s="18">
        <v>0.12346600000000001</v>
      </c>
      <c r="I14" s="19">
        <v>0.12346600000000001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5004329</v>
      </c>
      <c r="C15" s="17" t="s">
        <v>683</v>
      </c>
      <c r="D15" s="66">
        <v>3000581</v>
      </c>
      <c r="E15" s="17" t="s">
        <v>674</v>
      </c>
      <c r="F15" s="67">
        <v>86</v>
      </c>
      <c r="G15" s="17" t="s">
        <v>504</v>
      </c>
      <c r="H15" s="18">
        <v>4.2984270000000002</v>
      </c>
      <c r="I15" s="19">
        <v>4.1076039999999994</v>
      </c>
      <c r="J15" s="19">
        <f t="shared" si="0"/>
        <v>0.10502002000000002</v>
      </c>
      <c r="K15" s="19">
        <v>0</v>
      </c>
      <c r="L15" s="19">
        <v>0.10502002000000002</v>
      </c>
      <c r="M15" s="20">
        <f t="shared" si="1"/>
        <v>0</v>
      </c>
      <c r="N15" s="21">
        <f t="shared" si="2"/>
        <v>2.5567221182957275E-2</v>
      </c>
      <c r="O15" s="68">
        <v>0.42345532000000002</v>
      </c>
      <c r="P15" s="19">
        <v>0</v>
      </c>
      <c r="Q15" s="21">
        <f t="shared" si="3"/>
        <v>0</v>
      </c>
    </row>
    <row r="16" spans="1:17" ht="51" x14ac:dyDescent="0.25">
      <c r="A16" s="15"/>
      <c r="B16" s="17">
        <v>5004330</v>
      </c>
      <c r="C16" s="17" t="s">
        <v>684</v>
      </c>
      <c r="D16" s="66">
        <v>3000582</v>
      </c>
      <c r="E16" s="17" t="s">
        <v>675</v>
      </c>
      <c r="F16" s="67">
        <v>215</v>
      </c>
      <c r="G16" s="17" t="s">
        <v>689</v>
      </c>
      <c r="H16" s="18">
        <v>6.1762290000000011</v>
      </c>
      <c r="I16" s="19">
        <v>6.6311349999999996</v>
      </c>
      <c r="J16" s="19">
        <f t="shared" si="0"/>
        <v>0.39591369999999998</v>
      </c>
      <c r="K16" s="19">
        <v>0</v>
      </c>
      <c r="L16" s="19">
        <v>0.39591369999999998</v>
      </c>
      <c r="M16" s="20">
        <f t="shared" si="1"/>
        <v>0</v>
      </c>
      <c r="N16" s="21">
        <f t="shared" si="2"/>
        <v>5.970526915829643E-2</v>
      </c>
      <c r="O16" s="68">
        <v>0.39396550000000002</v>
      </c>
      <c r="P16" s="19">
        <v>0</v>
      </c>
      <c r="Q16" s="21">
        <f t="shared" si="3"/>
        <v>0</v>
      </c>
    </row>
    <row r="17" spans="1:17" ht="51" x14ac:dyDescent="0.25">
      <c r="A17" s="15"/>
      <c r="B17" s="17">
        <v>5004331</v>
      </c>
      <c r="C17" s="17" t="s">
        <v>685</v>
      </c>
      <c r="D17" s="66">
        <v>3000582</v>
      </c>
      <c r="E17" s="17" t="s">
        <v>675</v>
      </c>
      <c r="F17" s="67">
        <v>120</v>
      </c>
      <c r="G17" s="17" t="s">
        <v>690</v>
      </c>
      <c r="H17" s="18">
        <v>0.166354</v>
      </c>
      <c r="I17" s="19">
        <v>0.48143199999999997</v>
      </c>
      <c r="J17" s="19">
        <f t="shared" si="0"/>
        <v>1.7440000000000001E-3</v>
      </c>
      <c r="K17" s="19">
        <v>0</v>
      </c>
      <c r="L17" s="19">
        <v>1.7440000000000001E-3</v>
      </c>
      <c r="M17" s="20">
        <f t="shared" si="1"/>
        <v>0</v>
      </c>
      <c r="N17" s="21">
        <f t="shared" si="2"/>
        <v>3.6225261303777069E-3</v>
      </c>
      <c r="O17" s="68">
        <v>1.499965E-2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5004332</v>
      </c>
      <c r="C18" s="17" t="s">
        <v>686</v>
      </c>
      <c r="D18" s="66">
        <v>3000583</v>
      </c>
      <c r="E18" s="17" t="s">
        <v>676</v>
      </c>
      <c r="F18" s="67">
        <v>215</v>
      </c>
      <c r="G18" s="17" t="s">
        <v>689</v>
      </c>
      <c r="H18" s="18">
        <v>61.341663000000025</v>
      </c>
      <c r="I18" s="19">
        <v>67.682584999999989</v>
      </c>
      <c r="J18" s="19">
        <f t="shared" si="0"/>
        <v>1.7471530999999993</v>
      </c>
      <c r="K18" s="19">
        <v>0</v>
      </c>
      <c r="L18" s="19">
        <v>1.7471530999999993</v>
      </c>
      <c r="M18" s="20">
        <f t="shared" si="1"/>
        <v>0</v>
      </c>
      <c r="N18" s="21">
        <f t="shared" si="2"/>
        <v>2.5813923921493242E-2</v>
      </c>
      <c r="O18" s="68">
        <v>5.7042898999999991</v>
      </c>
      <c r="P18" s="19">
        <v>10.5</v>
      </c>
      <c r="Q18" s="21">
        <f t="shared" si="3"/>
        <v>1.8407199115178212</v>
      </c>
    </row>
    <row r="19" spans="1:17" ht="51" x14ac:dyDescent="0.25">
      <c r="A19" s="15"/>
      <c r="B19" s="17">
        <v>5004333</v>
      </c>
      <c r="C19" s="17" t="s">
        <v>687</v>
      </c>
      <c r="D19" s="66">
        <v>3000583</v>
      </c>
      <c r="E19" s="17" t="s">
        <v>676</v>
      </c>
      <c r="F19" s="67">
        <v>14</v>
      </c>
      <c r="G19" s="17" t="s">
        <v>691</v>
      </c>
      <c r="H19" s="18">
        <v>7.262600000000001E-2</v>
      </c>
      <c r="I19" s="19">
        <v>7.2625999999999996E-2</v>
      </c>
      <c r="J19" s="19">
        <f t="shared" si="0"/>
        <v>0</v>
      </c>
      <c r="K19" s="19">
        <v>0</v>
      </c>
      <c r="L19" s="19">
        <v>0</v>
      </c>
      <c r="M19" s="20">
        <f t="shared" si="1"/>
        <v>0</v>
      </c>
      <c r="N19" s="21">
        <f t="shared" si="2"/>
        <v>0</v>
      </c>
      <c r="O19" s="68">
        <v>0</v>
      </c>
      <c r="P19" s="19">
        <v>0</v>
      </c>
      <c r="Q19" s="21">
        <f t="shared" si="3"/>
        <v>0</v>
      </c>
    </row>
    <row r="20" spans="1:17" ht="15.75" thickBot="1" x14ac:dyDescent="0.3">
      <c r="A20" s="39" t="s">
        <v>299</v>
      </c>
      <c r="B20" s="41"/>
      <c r="C20" s="41"/>
      <c r="D20" s="63"/>
      <c r="E20" s="41"/>
      <c r="F20" s="64"/>
      <c r="G20" s="41"/>
      <c r="H20" s="42">
        <f ca="1">OFFSET(H20,-MATCH("PROYECTOS",$A$8:$A$50,0)-1,0)-(OFFSET(H20,-MATCH("PROYECTOS",$A$8:$A$50,0),0))</f>
        <v>146.99846000000252</v>
      </c>
      <c r="I20" s="43">
        <f t="shared" ref="I20:L20" ca="1" si="4">OFFSET(I20,-MATCH("PROYECTOS",$A$8:$A$50,0)-1,0)-(OFFSET(I20,-MATCH("PROYECTOS",$A$8:$A$50,0),0))</f>
        <v>190.11954800000171</v>
      </c>
      <c r="J20" s="43">
        <f t="shared" ca="1" si="4"/>
        <v>3.3837416300000029</v>
      </c>
      <c r="K20" s="43">
        <f t="shared" ca="1" si="4"/>
        <v>0</v>
      </c>
      <c r="L20" s="43">
        <f t="shared" ca="1" si="4"/>
        <v>3.3837416300000029</v>
      </c>
      <c r="M20" s="44">
        <f t="shared" ca="1" si="1"/>
        <v>0</v>
      </c>
      <c r="N20" s="45">
        <f t="shared" ca="1" si="2"/>
        <v>1.7797967992223357E-2</v>
      </c>
      <c r="O20" s="65"/>
      <c r="P20" s="43"/>
      <c r="Q20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39</v>
      </c>
      <c r="B1" s="48" t="s">
        <v>24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694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66.566188000000011</v>
      </c>
      <c r="E6" s="12">
        <v>75.190231999999995</v>
      </c>
      <c r="F6" s="12">
        <v>2.0657299199999994</v>
      </c>
      <c r="G6" s="12">
        <v>0</v>
      </c>
      <c r="H6" s="12">
        <v>2.0657299199999994</v>
      </c>
      <c r="I6" s="13">
        <v>0</v>
      </c>
      <c r="J6" s="14">
        <v>2.7473381382837062E-2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36.674921999999995</v>
      </c>
      <c r="E7" s="36">
        <f ca="1">SUM(E8:OFFSET(E6,MATCH("GOBIERNOS REGIONALES",$A$8:$A$50,0),0))</f>
        <v>36.766160999999997</v>
      </c>
      <c r="F7" s="36">
        <f ca="1">SUM(F8:OFFSET(F6,MATCH("GOBIERNOS REGIONALES",$A$8:$A$50,0),0))</f>
        <v>1.41659822</v>
      </c>
      <c r="G7" s="36">
        <f ca="1">SUM(G8:OFFSET(G6,MATCH("GOBIERNOS REGIONALES",$A$8:$A$50,0),0))</f>
        <v>0</v>
      </c>
      <c r="H7" s="36">
        <f ca="1">SUM(H8:OFFSET(H6,MATCH("GOBIERNOS REGIONALES",$A$8:$A$50,0),0))</f>
        <v>1.41659822</v>
      </c>
      <c r="I7" s="37">
        <f ca="1">IFERROR(G7/E7,0)</f>
        <v>0</v>
      </c>
      <c r="J7" s="38">
        <f ca="1">IFERROR(SUM(G7,H7)/E7,0)</f>
        <v>3.8529946599537554E-2</v>
      </c>
      <c r="K7" s="4"/>
    </row>
    <row r="8" spans="1:11" x14ac:dyDescent="0.25">
      <c r="A8" s="15"/>
      <c r="B8" s="16">
        <v>13</v>
      </c>
      <c r="C8" s="17" t="s">
        <v>116</v>
      </c>
      <c r="D8" s="18">
        <v>1</v>
      </c>
      <c r="E8" s="19">
        <v>1</v>
      </c>
      <c r="F8" s="19">
        <f t="shared" ref="F8:F19" si="0">SUM(G8,H8)</f>
        <v>0</v>
      </c>
      <c r="G8" s="19">
        <v>0</v>
      </c>
      <c r="H8" s="19">
        <v>0</v>
      </c>
      <c r="I8" s="20">
        <f t="shared" ref="I8:I19" si="1">IFERROR(G8/E8,0)</f>
        <v>0</v>
      </c>
      <c r="J8" s="21">
        <f t="shared" ref="J8:J19" si="2">IFERROR(SUM(G8,H8)/E8,0)</f>
        <v>0</v>
      </c>
      <c r="K8" s="4"/>
    </row>
    <row r="9" spans="1:11" ht="25.5" x14ac:dyDescent="0.25">
      <c r="A9" s="15"/>
      <c r="B9" s="16">
        <v>160</v>
      </c>
      <c r="C9" s="17" t="s">
        <v>149</v>
      </c>
      <c r="D9" s="18">
        <v>35.674921999999995</v>
      </c>
      <c r="E9" s="19">
        <v>35.766160999999997</v>
      </c>
      <c r="F9" s="19">
        <f t="shared" si="0"/>
        <v>1.41659822</v>
      </c>
      <c r="G9" s="19">
        <v>0</v>
      </c>
      <c r="H9" s="19">
        <v>1.41659822</v>
      </c>
      <c r="I9" s="20">
        <f t="shared" si="1"/>
        <v>0</v>
      </c>
      <c r="J9" s="21">
        <f t="shared" si="2"/>
        <v>3.9607220355575769E-2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8.869374999999998</v>
      </c>
      <c r="E10" s="36">
        <f ca="1">SUM(E11:OFFSET(E9,(MATCH("GOBIERNOS LOCALES",$A$8:$A$50,0)-MATCH("GOBIERNOS REGIONALES",$A$8:$A$50,0)),0))</f>
        <v>9.1064100000000003</v>
      </c>
      <c r="F10" s="36">
        <f ca="1">SUM(F11:OFFSET(F9,(MATCH("GOBIERNOS LOCALES",$A$8:$A$50,0)-MATCH("GOBIERNOS REGIONALES",$A$8:$A$50,0)),0))</f>
        <v>7.3615529999999985E-2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7.3615529999999985E-2</v>
      </c>
      <c r="I10" s="37">
        <f t="shared" ca="1" si="1"/>
        <v>0</v>
      </c>
      <c r="J10" s="38">
        <f t="shared" ca="1" si="2"/>
        <v>8.0839244005046981E-3</v>
      </c>
      <c r="K10" s="4"/>
    </row>
    <row r="11" spans="1:11" x14ac:dyDescent="0.25">
      <c r="A11" s="15"/>
      <c r="B11" s="16">
        <v>442</v>
      </c>
      <c r="C11" s="17" t="s">
        <v>214</v>
      </c>
      <c r="D11" s="18">
        <v>0.11790399999999999</v>
      </c>
      <c r="E11" s="19">
        <v>0.11790399999999999</v>
      </c>
      <c r="F11" s="19">
        <f t="shared" si="0"/>
        <v>9.8711300000000005E-3</v>
      </c>
      <c r="G11" s="19">
        <v>0</v>
      </c>
      <c r="H11" s="19">
        <v>9.8711300000000005E-3</v>
      </c>
      <c r="I11" s="20">
        <f t="shared" si="1"/>
        <v>0</v>
      </c>
      <c r="J11" s="21">
        <f t="shared" si="2"/>
        <v>8.3721756683403453E-2</v>
      </c>
      <c r="K11" s="4"/>
    </row>
    <row r="12" spans="1:11" x14ac:dyDescent="0.25">
      <c r="A12" s="15"/>
      <c r="B12" s="16">
        <v>443</v>
      </c>
      <c r="C12" s="17" t="s">
        <v>215</v>
      </c>
      <c r="D12" s="18">
        <v>5.0000000000000001E-4</v>
      </c>
      <c r="E12" s="19">
        <v>5.0000000000000001E-4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444</v>
      </c>
      <c r="C13" s="17" t="s">
        <v>216</v>
      </c>
      <c r="D13" s="18">
        <v>0.65</v>
      </c>
      <c r="E13" s="19">
        <v>0.65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445</v>
      </c>
      <c r="C14" s="17" t="s">
        <v>217</v>
      </c>
      <c r="D14" s="18">
        <v>0</v>
      </c>
      <c r="E14" s="19">
        <v>0.146455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446</v>
      </c>
      <c r="C15" s="17" t="s">
        <v>218</v>
      </c>
      <c r="D15" s="18">
        <v>7.4213549999999993</v>
      </c>
      <c r="E15" s="19">
        <v>6.9119350000000006</v>
      </c>
      <c r="F15" s="19">
        <f t="shared" si="0"/>
        <v>4.7667959999999995E-2</v>
      </c>
      <c r="G15" s="19">
        <v>0</v>
      </c>
      <c r="H15" s="19">
        <v>4.7667959999999995E-2</v>
      </c>
      <c r="I15" s="20">
        <f t="shared" si="1"/>
        <v>0</v>
      </c>
      <c r="J15" s="21">
        <f t="shared" si="2"/>
        <v>6.8964711039672666E-3</v>
      </c>
      <c r="K15" s="4"/>
    </row>
    <row r="16" spans="1:11" x14ac:dyDescent="0.25">
      <c r="A16" s="15"/>
      <c r="B16" s="16">
        <v>447</v>
      </c>
      <c r="C16" s="17" t="s">
        <v>219</v>
      </c>
      <c r="D16" s="18">
        <v>0</v>
      </c>
      <c r="E16" s="19">
        <v>0.6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x14ac:dyDescent="0.25">
      <c r="A17" s="15"/>
      <c r="B17" s="16">
        <v>449</v>
      </c>
      <c r="C17" s="17" t="s">
        <v>221</v>
      </c>
      <c r="D17" s="18">
        <v>0.22961599999999999</v>
      </c>
      <c r="E17" s="19">
        <v>0.22961599999999999</v>
      </c>
      <c r="F17" s="19">
        <f t="shared" si="0"/>
        <v>1.6076439999999997E-2</v>
      </c>
      <c r="G17" s="19">
        <v>0</v>
      </c>
      <c r="H17" s="19">
        <v>1.6076439999999997E-2</v>
      </c>
      <c r="I17" s="20">
        <f t="shared" si="1"/>
        <v>0</v>
      </c>
      <c r="J17" s="21">
        <f t="shared" si="2"/>
        <v>7.001445892272315E-2</v>
      </c>
      <c r="K17" s="4"/>
    </row>
    <row r="18" spans="1:11" x14ac:dyDescent="0.25">
      <c r="A18" s="15"/>
      <c r="B18" s="16">
        <v>456</v>
      </c>
      <c r="C18" s="17" t="s">
        <v>228</v>
      </c>
      <c r="D18" s="18">
        <v>0.45</v>
      </c>
      <c r="E18" s="19">
        <v>0.45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</row>
    <row r="19" spans="1:11" ht="15.75" thickBot="1" x14ac:dyDescent="0.3">
      <c r="A19" s="39" t="s">
        <v>238</v>
      </c>
      <c r="B19" s="56"/>
      <c r="C19" s="41"/>
      <c r="D19" s="42">
        <v>21.021890999999997</v>
      </c>
      <c r="E19" s="43">
        <v>29.317660999999998</v>
      </c>
      <c r="F19" s="43">
        <f t="shared" si="0"/>
        <v>0.57551616999999988</v>
      </c>
      <c r="G19" s="43">
        <v>0</v>
      </c>
      <c r="H19" s="43">
        <v>0.57551616999999988</v>
      </c>
      <c r="I19" s="44">
        <f t="shared" si="1"/>
        <v>0</v>
      </c>
      <c r="J19" s="45">
        <f t="shared" si="2"/>
        <v>1.9630357619593183E-2</v>
      </c>
      <c r="K19" s="4"/>
    </row>
    <row r="20" spans="1:11" x14ac:dyDescent="0.25">
      <c r="D20" s="5"/>
      <c r="E20" s="5"/>
      <c r="F20" s="5"/>
      <c r="G20" s="5"/>
      <c r="H20" s="5"/>
      <c r="I20" s="4"/>
      <c r="J20" s="4"/>
      <c r="K20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39</v>
      </c>
      <c r="B1" s="49" t="s">
        <v>24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695</v>
      </c>
      <c r="L2" s="70" t="s">
        <v>714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66.566188000000011</v>
      </c>
      <c r="E6" s="12">
        <f ca="1">SUM(E7:OFFSET(E7,50,0))</f>
        <v>75.190231999999995</v>
      </c>
      <c r="F6" s="12">
        <f ca="1">SUM(F7:OFFSET(F7,50,0))</f>
        <v>2.0657299199999994</v>
      </c>
      <c r="G6" s="12">
        <f ca="1">SUM(G7:OFFSET(G7,50,0))</f>
        <v>0</v>
      </c>
      <c r="H6" s="12">
        <f ca="1">SUM(H7:OFFSET(H7,50,0))</f>
        <v>2.0657299199999994</v>
      </c>
      <c r="I6" s="13">
        <f ca="1">IFERROR(G6/E6,0)</f>
        <v>0</v>
      </c>
      <c r="J6" s="14">
        <f ca="1">IFERROR(SUM(G6,H6)/E6,0)</f>
        <v>2.7473381382837062E-2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1.2397149999999999</v>
      </c>
      <c r="E7" s="19">
        <v>1.2359489999999997</v>
      </c>
      <c r="F7" s="19">
        <f t="shared" ref="F7:F31" si="0">SUM(G7,H7)</f>
        <v>2.814506E-2</v>
      </c>
      <c r="G7" s="19">
        <v>0</v>
      </c>
      <c r="H7" s="19">
        <v>2.814506E-2</v>
      </c>
      <c r="I7" s="20">
        <f t="shared" ref="I7:I31" si="1">IFERROR(G7/E7,0)</f>
        <v>0</v>
      </c>
      <c r="J7" s="21">
        <f t="shared" ref="J7:J31" si="2">IFERROR(SUM(G7,H7)/E7,0)</f>
        <v>2.2772023764734632E-2</v>
      </c>
      <c r="K7" s="4"/>
      <c r="L7" t="s">
        <v>258</v>
      </c>
      <c r="M7" s="5">
        <v>0.20138727999999997</v>
      </c>
      <c r="N7" s="69">
        <v>0.16256576297318787</v>
      </c>
    </row>
    <row r="8" spans="1:14" x14ac:dyDescent="0.25">
      <c r="A8" s="15"/>
      <c r="B8" s="53">
        <v>2</v>
      </c>
      <c r="C8" s="17" t="s">
        <v>256</v>
      </c>
      <c r="D8" s="18">
        <v>1.1458360000000003</v>
      </c>
      <c r="E8" s="19">
        <v>1.7341249999999997</v>
      </c>
      <c r="F8" s="19">
        <f t="shared" si="0"/>
        <v>4.1487219999999998E-2</v>
      </c>
      <c r="G8" s="19">
        <v>0</v>
      </c>
      <c r="H8" s="19">
        <v>4.1487219999999998E-2</v>
      </c>
      <c r="I8" s="20">
        <f t="shared" si="1"/>
        <v>0</v>
      </c>
      <c r="J8" s="21">
        <f t="shared" si="2"/>
        <v>2.3924007784905936E-2</v>
      </c>
      <c r="K8" s="4"/>
      <c r="L8" t="s">
        <v>268</v>
      </c>
      <c r="M8" s="5">
        <v>0.10073275000000001</v>
      </c>
      <c r="N8" s="69">
        <v>0.1107965075799989</v>
      </c>
    </row>
    <row r="9" spans="1:14" x14ac:dyDescent="0.25">
      <c r="A9" s="15"/>
      <c r="B9" s="53">
        <v>3</v>
      </c>
      <c r="C9" s="17" t="s">
        <v>257</v>
      </c>
      <c r="D9" s="18">
        <v>0.68842499999999995</v>
      </c>
      <c r="E9" s="19">
        <v>1.16927</v>
      </c>
      <c r="F9" s="19">
        <f t="shared" si="0"/>
        <v>4.2481580000000005E-2</v>
      </c>
      <c r="G9" s="19">
        <v>0</v>
      </c>
      <c r="H9" s="19">
        <v>4.2481580000000005E-2</v>
      </c>
      <c r="I9" s="20">
        <f t="shared" si="1"/>
        <v>0</v>
      </c>
      <c r="J9" s="21">
        <f t="shared" si="2"/>
        <v>3.6331711238636072E-2</v>
      </c>
      <c r="K9" s="4"/>
      <c r="L9" t="s">
        <v>270</v>
      </c>
      <c r="M9" s="5">
        <v>2.8816610000000003E-2</v>
      </c>
      <c r="N9" s="69">
        <v>7.8863622679927109E-2</v>
      </c>
    </row>
    <row r="10" spans="1:14" x14ac:dyDescent="0.25">
      <c r="A10" s="15"/>
      <c r="B10" s="53">
        <v>4</v>
      </c>
      <c r="C10" s="17" t="s">
        <v>258</v>
      </c>
      <c r="D10" s="18">
        <v>0.97944900000000013</v>
      </c>
      <c r="E10" s="19">
        <v>1.2388049999999999</v>
      </c>
      <c r="F10" s="19">
        <f t="shared" si="0"/>
        <v>0.20138727999999997</v>
      </c>
      <c r="G10" s="19">
        <v>0</v>
      </c>
      <c r="H10" s="19">
        <v>0.20138727999999997</v>
      </c>
      <c r="I10" s="20">
        <f t="shared" si="1"/>
        <v>0</v>
      </c>
      <c r="J10" s="21">
        <f t="shared" si="2"/>
        <v>0.16256576297318787</v>
      </c>
      <c r="K10" s="4"/>
      <c r="L10" t="s">
        <v>279</v>
      </c>
      <c r="M10" s="5">
        <v>2.5768780000000002E-2</v>
      </c>
      <c r="N10" s="69">
        <v>7.5517555659102828E-2</v>
      </c>
    </row>
    <row r="11" spans="1:14" x14ac:dyDescent="0.25">
      <c r="A11" s="15"/>
      <c r="B11" s="53">
        <v>5</v>
      </c>
      <c r="C11" s="17" t="s">
        <v>259</v>
      </c>
      <c r="D11" s="18">
        <v>1.4455720000000001</v>
      </c>
      <c r="E11" s="19">
        <v>1.6260460000000001</v>
      </c>
      <c r="F11" s="19">
        <f t="shared" si="0"/>
        <v>3.7102459999999997E-2</v>
      </c>
      <c r="G11" s="19">
        <v>0</v>
      </c>
      <c r="H11" s="19">
        <v>3.7102459999999997E-2</v>
      </c>
      <c r="I11" s="20">
        <f t="shared" si="1"/>
        <v>0</v>
      </c>
      <c r="J11" s="21">
        <f t="shared" si="2"/>
        <v>2.2817595566177091E-2</v>
      </c>
      <c r="K11" s="4"/>
      <c r="L11" t="s">
        <v>271</v>
      </c>
      <c r="M11" s="5">
        <v>2.3680069999999998E-2</v>
      </c>
      <c r="N11" s="69">
        <v>6.8504251127510671E-2</v>
      </c>
    </row>
    <row r="12" spans="1:14" x14ac:dyDescent="0.25">
      <c r="A12" s="15"/>
      <c r="B12" s="53">
        <v>6</v>
      </c>
      <c r="C12" s="17" t="s">
        <v>260</v>
      </c>
      <c r="D12" s="18">
        <v>2.1662959999999996</v>
      </c>
      <c r="E12" s="19">
        <v>2.2448800000000002</v>
      </c>
      <c r="F12" s="19">
        <f t="shared" si="0"/>
        <v>6.2143959999999998E-2</v>
      </c>
      <c r="G12" s="19">
        <v>0</v>
      </c>
      <c r="H12" s="19">
        <v>6.2143959999999998E-2</v>
      </c>
      <c r="I12" s="20">
        <f t="shared" si="1"/>
        <v>0</v>
      </c>
      <c r="J12" s="21">
        <f t="shared" si="2"/>
        <v>2.768253091479277E-2</v>
      </c>
      <c r="K12" s="4"/>
      <c r="L12" t="s">
        <v>277</v>
      </c>
      <c r="M12" s="5">
        <v>5.0566239999999998E-2</v>
      </c>
      <c r="N12" s="69">
        <v>6.1000202665534319E-2</v>
      </c>
    </row>
    <row r="13" spans="1:14" x14ac:dyDescent="0.25">
      <c r="A13" s="15"/>
      <c r="B13" s="53">
        <v>7</v>
      </c>
      <c r="C13" s="17" t="s">
        <v>261</v>
      </c>
      <c r="D13" s="18">
        <v>5.3887869999999989</v>
      </c>
      <c r="E13" s="19">
        <v>4.4527850000000004</v>
      </c>
      <c r="F13" s="19">
        <f t="shared" si="0"/>
        <v>0.23483485000000001</v>
      </c>
      <c r="G13" s="19">
        <v>0</v>
      </c>
      <c r="H13" s="19">
        <v>0.23483485000000001</v>
      </c>
      <c r="I13" s="20">
        <f t="shared" si="1"/>
        <v>0</v>
      </c>
      <c r="J13" s="21">
        <f t="shared" si="2"/>
        <v>5.2738870167771401E-2</v>
      </c>
      <c r="K13" s="4"/>
      <c r="L13" t="s">
        <v>274</v>
      </c>
      <c r="M13" s="5">
        <v>0.19663872000000002</v>
      </c>
      <c r="N13" s="69">
        <v>5.9287281673706775E-2</v>
      </c>
    </row>
    <row r="14" spans="1:14" x14ac:dyDescent="0.25">
      <c r="A14" s="15"/>
      <c r="B14" s="53">
        <v>8</v>
      </c>
      <c r="C14" s="17" t="s">
        <v>262</v>
      </c>
      <c r="D14" s="18">
        <v>19.919151999999997</v>
      </c>
      <c r="E14" s="19">
        <v>23.928906000000001</v>
      </c>
      <c r="F14" s="19">
        <f t="shared" si="0"/>
        <v>0.32630736999999999</v>
      </c>
      <c r="G14" s="19">
        <v>0</v>
      </c>
      <c r="H14" s="19">
        <v>0.32630736999999999</v>
      </c>
      <c r="I14" s="20">
        <f t="shared" si="1"/>
        <v>0</v>
      </c>
      <c r="J14" s="21">
        <f t="shared" si="2"/>
        <v>1.3636535243190808E-2</v>
      </c>
      <c r="K14" s="4"/>
      <c r="L14" t="s">
        <v>276</v>
      </c>
      <c r="M14" s="5">
        <v>2.6921999999999998E-2</v>
      </c>
      <c r="N14" s="69">
        <v>5.8791800332371739E-2</v>
      </c>
    </row>
    <row r="15" spans="1:14" x14ac:dyDescent="0.25">
      <c r="A15" s="15"/>
      <c r="B15" s="53">
        <v>9</v>
      </c>
      <c r="C15" s="17" t="s">
        <v>263</v>
      </c>
      <c r="D15" s="18">
        <v>0.98229299999999997</v>
      </c>
      <c r="E15" s="19">
        <v>1.8205339999999999</v>
      </c>
      <c r="F15" s="19">
        <f t="shared" si="0"/>
        <v>2.8305400000000001E-2</v>
      </c>
      <c r="G15" s="19">
        <v>0</v>
      </c>
      <c r="H15" s="19">
        <v>2.8305400000000001E-2</v>
      </c>
      <c r="I15" s="20">
        <f t="shared" si="1"/>
        <v>0</v>
      </c>
      <c r="J15" s="21">
        <f t="shared" si="2"/>
        <v>1.5547855739030418E-2</v>
      </c>
      <c r="K15" s="4"/>
      <c r="L15" t="s">
        <v>278</v>
      </c>
      <c r="M15" s="5">
        <v>4.1082789999999994E-2</v>
      </c>
      <c r="N15" s="69">
        <v>5.558045021436523E-2</v>
      </c>
    </row>
    <row r="16" spans="1:14" x14ac:dyDescent="0.25">
      <c r="A16" s="15"/>
      <c r="B16" s="53">
        <v>10</v>
      </c>
      <c r="C16" s="17" t="s">
        <v>264</v>
      </c>
      <c r="D16" s="18">
        <v>0.40684599999999999</v>
      </c>
      <c r="E16" s="19">
        <v>0.42665500000000001</v>
      </c>
      <c r="F16" s="19">
        <f t="shared" si="0"/>
        <v>1.199042E-2</v>
      </c>
      <c r="G16" s="19">
        <v>0</v>
      </c>
      <c r="H16" s="19">
        <v>1.199042E-2</v>
      </c>
      <c r="I16" s="20">
        <f t="shared" si="1"/>
        <v>0</v>
      </c>
      <c r="J16" s="21">
        <f t="shared" si="2"/>
        <v>2.8103315325028418E-2</v>
      </c>
      <c r="K16" s="4"/>
      <c r="L16" t="s">
        <v>261</v>
      </c>
      <c r="M16" s="5">
        <v>0.23483485000000001</v>
      </c>
      <c r="N16" s="69">
        <v>5.2738870167771401E-2</v>
      </c>
    </row>
    <row r="17" spans="1:14" x14ac:dyDescent="0.25">
      <c r="A17" s="15"/>
      <c r="B17" s="53">
        <v>11</v>
      </c>
      <c r="C17" s="17" t="s">
        <v>265</v>
      </c>
      <c r="D17" s="18">
        <v>1.4919519999999997</v>
      </c>
      <c r="E17" s="19">
        <v>1.5136609999999999</v>
      </c>
      <c r="F17" s="19">
        <f t="shared" si="0"/>
        <v>6.0964440000000002E-2</v>
      </c>
      <c r="G17" s="19">
        <v>0</v>
      </c>
      <c r="H17" s="19">
        <v>6.0964440000000002E-2</v>
      </c>
      <c r="I17" s="20">
        <f t="shared" si="1"/>
        <v>0</v>
      </c>
      <c r="J17" s="21">
        <f t="shared" si="2"/>
        <v>4.0276151661435423E-2</v>
      </c>
      <c r="K17" s="4"/>
      <c r="L17" t="s">
        <v>265</v>
      </c>
      <c r="M17" s="5">
        <v>6.0964440000000002E-2</v>
      </c>
      <c r="N17" s="69">
        <v>4.0276151661435423E-2</v>
      </c>
    </row>
    <row r="18" spans="1:14" x14ac:dyDescent="0.25">
      <c r="A18" s="15"/>
      <c r="B18" s="53">
        <v>12</v>
      </c>
      <c r="C18" s="17" t="s">
        <v>266</v>
      </c>
      <c r="D18" s="18">
        <v>1.3826780000000003</v>
      </c>
      <c r="E18" s="19">
        <v>1.467177</v>
      </c>
      <c r="F18" s="19">
        <f t="shared" si="0"/>
        <v>3.0850629999999997E-2</v>
      </c>
      <c r="G18" s="19">
        <v>0</v>
      </c>
      <c r="H18" s="19">
        <v>3.0850629999999997E-2</v>
      </c>
      <c r="I18" s="20">
        <f t="shared" si="1"/>
        <v>0</v>
      </c>
      <c r="J18" s="21">
        <f t="shared" si="2"/>
        <v>2.1027203943355163E-2</v>
      </c>
      <c r="K18" s="4"/>
      <c r="L18" t="s">
        <v>257</v>
      </c>
      <c r="M18" s="5">
        <v>4.2481580000000005E-2</v>
      </c>
      <c r="N18" s="69">
        <v>3.6331711238636072E-2</v>
      </c>
    </row>
    <row r="19" spans="1:14" x14ac:dyDescent="0.25">
      <c r="A19" s="15"/>
      <c r="B19" s="53">
        <v>13</v>
      </c>
      <c r="C19" s="17" t="s">
        <v>267</v>
      </c>
      <c r="D19" s="18">
        <v>1.5646410000000002</v>
      </c>
      <c r="E19" s="19">
        <v>1.9269479999999999</v>
      </c>
      <c r="F19" s="19">
        <f t="shared" si="0"/>
        <v>4.5119510000000002E-2</v>
      </c>
      <c r="G19" s="19">
        <v>0</v>
      </c>
      <c r="H19" s="19">
        <v>4.5119510000000002E-2</v>
      </c>
      <c r="I19" s="20">
        <f t="shared" si="1"/>
        <v>0</v>
      </c>
      <c r="J19" s="21">
        <f t="shared" si="2"/>
        <v>2.3415011718012111E-2</v>
      </c>
      <c r="K19" s="4"/>
      <c r="L19" t="s">
        <v>264</v>
      </c>
      <c r="M19" s="5">
        <v>1.199042E-2</v>
      </c>
      <c r="N19" s="69">
        <v>2.8103315325028418E-2</v>
      </c>
    </row>
    <row r="20" spans="1:14" x14ac:dyDescent="0.25">
      <c r="A20" s="15"/>
      <c r="B20" s="53">
        <v>14</v>
      </c>
      <c r="C20" s="17" t="s">
        <v>268</v>
      </c>
      <c r="D20" s="18">
        <v>0.93069899999999994</v>
      </c>
      <c r="E20" s="19">
        <v>0.90916899999999989</v>
      </c>
      <c r="F20" s="19">
        <f t="shared" si="0"/>
        <v>0.10073275000000001</v>
      </c>
      <c r="G20" s="19">
        <v>0</v>
      </c>
      <c r="H20" s="19">
        <v>0.10073275000000001</v>
      </c>
      <c r="I20" s="20">
        <f t="shared" si="1"/>
        <v>0</v>
      </c>
      <c r="J20" s="21">
        <f t="shared" si="2"/>
        <v>0.1107965075799989</v>
      </c>
      <c r="K20" s="4"/>
      <c r="L20" t="s">
        <v>260</v>
      </c>
      <c r="M20" s="5">
        <v>6.2143959999999998E-2</v>
      </c>
      <c r="N20" s="69">
        <v>2.768253091479277E-2</v>
      </c>
    </row>
    <row r="21" spans="1:14" x14ac:dyDescent="0.25">
      <c r="A21" s="15"/>
      <c r="B21" s="53">
        <v>15</v>
      </c>
      <c r="C21" s="17" t="s">
        <v>269</v>
      </c>
      <c r="D21" s="18">
        <v>12.970167999999999</v>
      </c>
      <c r="E21" s="19">
        <v>14.833182999999998</v>
      </c>
      <c r="F21" s="19">
        <f t="shared" si="0"/>
        <v>0.27017462999999997</v>
      </c>
      <c r="G21" s="19">
        <v>0</v>
      </c>
      <c r="H21" s="19">
        <v>0.27017462999999997</v>
      </c>
      <c r="I21" s="20">
        <f t="shared" si="1"/>
        <v>0</v>
      </c>
      <c r="J21" s="21">
        <f t="shared" si="2"/>
        <v>1.8214204597893791E-2</v>
      </c>
      <c r="K21" s="4"/>
      <c r="L21" t="s">
        <v>272</v>
      </c>
      <c r="M21" s="5">
        <v>2.9822989999999997E-2</v>
      </c>
      <c r="N21" s="69">
        <v>2.6115411188920183E-2</v>
      </c>
    </row>
    <row r="22" spans="1:14" x14ac:dyDescent="0.25">
      <c r="A22" s="15"/>
      <c r="B22" s="53">
        <v>16</v>
      </c>
      <c r="C22" s="17" t="s">
        <v>270</v>
      </c>
      <c r="D22" s="18">
        <v>0.30777800000000005</v>
      </c>
      <c r="E22" s="19">
        <v>0.36539799999999995</v>
      </c>
      <c r="F22" s="19">
        <f t="shared" si="0"/>
        <v>2.8816610000000003E-2</v>
      </c>
      <c r="G22" s="19">
        <v>0</v>
      </c>
      <c r="H22" s="19">
        <v>2.8816610000000003E-2</v>
      </c>
      <c r="I22" s="20">
        <f t="shared" si="1"/>
        <v>0</v>
      </c>
      <c r="J22" s="21">
        <f t="shared" si="2"/>
        <v>7.8863622679927109E-2</v>
      </c>
      <c r="K22" s="4"/>
      <c r="L22" t="s">
        <v>256</v>
      </c>
      <c r="M22" s="5">
        <v>4.1487219999999998E-2</v>
      </c>
      <c r="N22" s="69">
        <v>2.3924007784905936E-2</v>
      </c>
    </row>
    <row r="23" spans="1:14" x14ac:dyDescent="0.25">
      <c r="A23" s="15"/>
      <c r="B23" s="53">
        <v>17</v>
      </c>
      <c r="C23" s="17" t="s">
        <v>271</v>
      </c>
      <c r="D23" s="18">
        <v>0.37931100000000001</v>
      </c>
      <c r="E23" s="19">
        <v>0.34567300000000001</v>
      </c>
      <c r="F23" s="19">
        <f t="shared" si="0"/>
        <v>2.3680069999999998E-2</v>
      </c>
      <c r="G23" s="19">
        <v>0</v>
      </c>
      <c r="H23" s="19">
        <v>2.3680069999999998E-2</v>
      </c>
      <c r="I23" s="20">
        <f t="shared" si="1"/>
        <v>0</v>
      </c>
      <c r="J23" s="21">
        <f t="shared" si="2"/>
        <v>6.8504251127510671E-2</v>
      </c>
      <c r="K23" s="4"/>
      <c r="L23" t="s">
        <v>267</v>
      </c>
      <c r="M23" s="5">
        <v>4.5119510000000002E-2</v>
      </c>
      <c r="N23" s="69">
        <v>2.3415011718012111E-2</v>
      </c>
    </row>
    <row r="24" spans="1:14" x14ac:dyDescent="0.25">
      <c r="A24" s="15"/>
      <c r="B24" s="53">
        <v>18</v>
      </c>
      <c r="C24" s="17" t="s">
        <v>272</v>
      </c>
      <c r="D24" s="18">
        <v>0.57288700000000004</v>
      </c>
      <c r="E24" s="19">
        <v>1.1419690000000002</v>
      </c>
      <c r="F24" s="19">
        <f t="shared" si="0"/>
        <v>2.9822989999999997E-2</v>
      </c>
      <c r="G24" s="19">
        <v>0</v>
      </c>
      <c r="H24" s="19">
        <v>2.9822989999999997E-2</v>
      </c>
      <c r="I24" s="20">
        <f t="shared" si="1"/>
        <v>0</v>
      </c>
      <c r="J24" s="21">
        <f t="shared" si="2"/>
        <v>2.6115411188920183E-2</v>
      </c>
      <c r="K24" s="4"/>
      <c r="L24" t="s">
        <v>259</v>
      </c>
      <c r="M24" s="5">
        <v>3.7102459999999997E-2</v>
      </c>
      <c r="N24" s="69">
        <v>2.2817595566177091E-2</v>
      </c>
    </row>
    <row r="25" spans="1:14" x14ac:dyDescent="0.25">
      <c r="A25" s="15"/>
      <c r="B25" s="53">
        <v>19</v>
      </c>
      <c r="C25" s="17" t="s">
        <v>273</v>
      </c>
      <c r="D25" s="18">
        <v>1.0951960000000001</v>
      </c>
      <c r="E25" s="19">
        <v>1.226694</v>
      </c>
      <c r="F25" s="19">
        <f t="shared" si="0"/>
        <v>2.531808E-2</v>
      </c>
      <c r="G25" s="19">
        <v>0</v>
      </c>
      <c r="H25" s="19">
        <v>2.531808E-2</v>
      </c>
      <c r="I25" s="20">
        <f t="shared" si="1"/>
        <v>0</v>
      </c>
      <c r="J25" s="21">
        <f t="shared" si="2"/>
        <v>2.0639279233451865E-2</v>
      </c>
      <c r="K25" s="4"/>
      <c r="L25" t="s">
        <v>255</v>
      </c>
      <c r="M25" s="5">
        <v>2.814506E-2</v>
      </c>
      <c r="N25" s="69">
        <v>2.2772023764734632E-2</v>
      </c>
    </row>
    <row r="26" spans="1:14" x14ac:dyDescent="0.25">
      <c r="A26" s="15"/>
      <c r="B26" s="53">
        <v>20</v>
      </c>
      <c r="C26" s="17" t="s">
        <v>274</v>
      </c>
      <c r="D26" s="18">
        <v>3.6845210000000002</v>
      </c>
      <c r="E26" s="19">
        <v>3.3167100000000005</v>
      </c>
      <c r="F26" s="19">
        <f t="shared" si="0"/>
        <v>0.19663872000000002</v>
      </c>
      <c r="G26" s="19">
        <v>0</v>
      </c>
      <c r="H26" s="19">
        <v>0.19663872000000002</v>
      </c>
      <c r="I26" s="20">
        <f t="shared" si="1"/>
        <v>0</v>
      </c>
      <c r="J26" s="21">
        <f t="shared" si="2"/>
        <v>5.9287281673706775E-2</v>
      </c>
      <c r="K26" s="4"/>
      <c r="L26" t="s">
        <v>266</v>
      </c>
      <c r="M26" s="5">
        <v>3.0850629999999997E-2</v>
      </c>
      <c r="N26" s="69">
        <v>2.1027203943355163E-2</v>
      </c>
    </row>
    <row r="27" spans="1:14" x14ac:dyDescent="0.25">
      <c r="A27" s="15"/>
      <c r="B27" s="53">
        <v>21</v>
      </c>
      <c r="C27" s="17" t="s">
        <v>275</v>
      </c>
      <c r="D27" s="18">
        <v>5.1455090000000006</v>
      </c>
      <c r="E27" s="19">
        <v>5.8984339999999991</v>
      </c>
      <c r="F27" s="19">
        <f t="shared" si="0"/>
        <v>9.5086080000000003E-2</v>
      </c>
      <c r="G27" s="19">
        <v>0</v>
      </c>
      <c r="H27" s="19">
        <v>9.5086080000000003E-2</v>
      </c>
      <c r="I27" s="20">
        <f t="shared" si="1"/>
        <v>0</v>
      </c>
      <c r="J27" s="21">
        <f t="shared" si="2"/>
        <v>1.612056352584432E-2</v>
      </c>
      <c r="K27" s="4"/>
      <c r="L27" t="s">
        <v>273</v>
      </c>
      <c r="M27" s="5">
        <v>2.531808E-2</v>
      </c>
      <c r="N27" s="69">
        <v>2.0639279233451865E-2</v>
      </c>
    </row>
    <row r="28" spans="1:14" x14ac:dyDescent="0.25">
      <c r="A28" s="15"/>
      <c r="B28" s="53">
        <v>22</v>
      </c>
      <c r="C28" s="17" t="s">
        <v>276</v>
      </c>
      <c r="D28" s="18">
        <v>0.46400800000000003</v>
      </c>
      <c r="E28" s="19">
        <v>0.45792099999999997</v>
      </c>
      <c r="F28" s="19">
        <f t="shared" si="0"/>
        <v>2.6921999999999998E-2</v>
      </c>
      <c r="G28" s="19">
        <v>0</v>
      </c>
      <c r="H28" s="19">
        <v>2.6921999999999998E-2</v>
      </c>
      <c r="I28" s="20">
        <f t="shared" si="1"/>
        <v>0</v>
      </c>
      <c r="J28" s="21">
        <f t="shared" si="2"/>
        <v>5.8791800332371739E-2</v>
      </c>
      <c r="K28" s="4"/>
      <c r="L28" t="s">
        <v>269</v>
      </c>
      <c r="M28" s="5">
        <v>0.27017462999999997</v>
      </c>
      <c r="N28" s="69">
        <v>1.8214204597893791E-2</v>
      </c>
    </row>
    <row r="29" spans="1:14" x14ac:dyDescent="0.25">
      <c r="A29" s="15"/>
      <c r="B29" s="53">
        <v>23</v>
      </c>
      <c r="C29" s="17" t="s">
        <v>277</v>
      </c>
      <c r="D29" s="18">
        <v>0.97309899999999994</v>
      </c>
      <c r="E29" s="19">
        <v>0.82895199999999991</v>
      </c>
      <c r="F29" s="19">
        <f t="shared" si="0"/>
        <v>5.0566239999999998E-2</v>
      </c>
      <c r="G29" s="19">
        <v>0</v>
      </c>
      <c r="H29" s="19">
        <v>5.0566239999999998E-2</v>
      </c>
      <c r="I29" s="20">
        <f t="shared" si="1"/>
        <v>0</v>
      </c>
      <c r="J29" s="21">
        <f t="shared" si="2"/>
        <v>6.1000202665534319E-2</v>
      </c>
      <c r="K29" s="4"/>
      <c r="L29" t="s">
        <v>275</v>
      </c>
      <c r="M29" s="5">
        <v>9.5086080000000003E-2</v>
      </c>
      <c r="N29" s="69">
        <v>1.612056352584432E-2</v>
      </c>
    </row>
    <row r="30" spans="1:14" x14ac:dyDescent="0.25">
      <c r="A30" s="15"/>
      <c r="B30" s="53">
        <v>24</v>
      </c>
      <c r="C30" s="17" t="s">
        <v>278</v>
      </c>
      <c r="D30" s="18">
        <v>0.87016899999999997</v>
      </c>
      <c r="E30" s="19">
        <v>0.73915900000000012</v>
      </c>
      <c r="F30" s="19">
        <f t="shared" si="0"/>
        <v>4.1082789999999994E-2</v>
      </c>
      <c r="G30" s="19">
        <v>0</v>
      </c>
      <c r="H30" s="19">
        <v>4.1082789999999994E-2</v>
      </c>
      <c r="I30" s="20">
        <f t="shared" si="1"/>
        <v>0</v>
      </c>
      <c r="J30" s="21">
        <f t="shared" si="2"/>
        <v>5.558045021436523E-2</v>
      </c>
      <c r="K30" s="4"/>
      <c r="L30" t="s">
        <v>263</v>
      </c>
      <c r="M30" s="5">
        <v>2.8305400000000001E-2</v>
      </c>
      <c r="N30" s="69">
        <v>1.5547855739030418E-2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0.371201</v>
      </c>
      <c r="E31" s="26">
        <v>0.341229</v>
      </c>
      <c r="F31" s="26">
        <f t="shared" si="0"/>
        <v>2.5768780000000002E-2</v>
      </c>
      <c r="G31" s="26">
        <v>0</v>
      </c>
      <c r="H31" s="26">
        <v>2.5768780000000002E-2</v>
      </c>
      <c r="I31" s="27">
        <f t="shared" si="1"/>
        <v>0</v>
      </c>
      <c r="J31" s="28">
        <f t="shared" si="2"/>
        <v>7.5517555659102828E-2</v>
      </c>
      <c r="K31" s="4"/>
      <c r="L31" t="s">
        <v>262</v>
      </c>
      <c r="M31" s="5">
        <v>0.32630736999999999</v>
      </c>
      <c r="N31" s="69">
        <v>1.3636535243190808E-2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8" width="0" hidden="1" customWidth="1"/>
  </cols>
  <sheetData>
    <row r="1" spans="1:11" ht="15.75" x14ac:dyDescent="0.25">
      <c r="A1" s="48">
        <v>39</v>
      </c>
      <c r="B1" s="47" t="s">
        <v>24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696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66.566188000000011</v>
      </c>
      <c r="E6" s="12">
        <v>75.190231999999995</v>
      </c>
      <c r="F6" s="12">
        <v>2.0657299199999994</v>
      </c>
      <c r="G6" s="12">
        <v>0</v>
      </c>
      <c r="H6" s="12">
        <v>2.0657299199999994</v>
      </c>
      <c r="I6" s="13">
        <v>0</v>
      </c>
      <c r="J6" s="14">
        <v>2.7473381382837062E-2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36.351623000000011</v>
      </c>
      <c r="E7" s="36">
        <f ca="1">SUM(E8:OFFSET(E6,MATCH("PROYECTOS",$A$8:$A$50,0),0))</f>
        <v>36.544716999999991</v>
      </c>
      <c r="F7" s="36">
        <f ca="1">SUM(F8:OFFSET(F6,MATCH("PROYECTOS",$A$8:$A$50,0),0))</f>
        <v>1.4515452000000002</v>
      </c>
      <c r="G7" s="36">
        <f ca="1">SUM(G8:OFFSET(G6,MATCH("PROYECTOS",$A$8:$A$50,0),0))</f>
        <v>0</v>
      </c>
      <c r="H7" s="36">
        <f ca="1">SUM(H8:OFFSET(H6,MATCH("PROYECTOS",$A$8:$A$50,0),0))</f>
        <v>1.4515452000000002</v>
      </c>
      <c r="I7" s="37">
        <f ca="1">IFERROR(G7/E7,0)</f>
        <v>0</v>
      </c>
      <c r="J7" s="38">
        <f ca="1">IFERROR(SUM(G7,H7)/E7,0)</f>
        <v>3.9719700114246352E-2</v>
      </c>
      <c r="K7" s="4"/>
    </row>
    <row r="8" spans="1:11" ht="63.75" x14ac:dyDescent="0.25">
      <c r="A8" s="15"/>
      <c r="B8" s="17">
        <v>3000059</v>
      </c>
      <c r="C8" s="17" t="s">
        <v>698</v>
      </c>
      <c r="D8" s="18">
        <v>9.2332409999999996</v>
      </c>
      <c r="E8" s="19">
        <v>8.0267679999999988</v>
      </c>
      <c r="F8" s="19">
        <f t="shared" ref="F8:F10" si="0">SUM(G8,H8)</f>
        <v>0.42483947</v>
      </c>
      <c r="G8" s="19">
        <v>0</v>
      </c>
      <c r="H8" s="19">
        <v>0.42483947</v>
      </c>
      <c r="I8" s="20">
        <f t="shared" ref="I8:I11" si="1">IFERROR(G8/E8,0)</f>
        <v>0</v>
      </c>
      <c r="J8" s="21">
        <f t="shared" ref="J8:J11" si="2">IFERROR(SUM(G8,H8)/E8,0)</f>
        <v>5.2927837206706366E-2</v>
      </c>
      <c r="K8" s="4"/>
    </row>
    <row r="9" spans="1:11" ht="38.25" x14ac:dyDescent="0.25">
      <c r="A9" s="15"/>
      <c r="B9" s="17">
        <v>3000523</v>
      </c>
      <c r="C9" s="17" t="s">
        <v>699</v>
      </c>
      <c r="D9" s="18">
        <v>25.611035000000005</v>
      </c>
      <c r="E9" s="19">
        <v>27.402988999999994</v>
      </c>
      <c r="F9" s="19">
        <f t="shared" si="0"/>
        <v>0.96472349000000002</v>
      </c>
      <c r="G9" s="19">
        <v>0</v>
      </c>
      <c r="H9" s="19">
        <v>0.96472349000000002</v>
      </c>
      <c r="I9" s="20">
        <f t="shared" si="1"/>
        <v>0</v>
      </c>
      <c r="J9" s="21">
        <f t="shared" si="2"/>
        <v>3.5205046062675868E-2</v>
      </c>
      <c r="K9" s="4"/>
    </row>
    <row r="10" spans="1:11" ht="51" x14ac:dyDescent="0.25">
      <c r="A10" s="15"/>
      <c r="B10" s="17">
        <v>3000524</v>
      </c>
      <c r="C10" s="17" t="s">
        <v>700</v>
      </c>
      <c r="D10" s="18">
        <v>1.507347</v>
      </c>
      <c r="E10" s="19">
        <v>1.11496</v>
      </c>
      <c r="F10" s="19">
        <f t="shared" si="0"/>
        <v>6.1982240000000001E-2</v>
      </c>
      <c r="G10" s="19">
        <v>0</v>
      </c>
      <c r="H10" s="19">
        <v>6.1982240000000001E-2</v>
      </c>
      <c r="I10" s="20">
        <f t="shared" si="1"/>
        <v>0</v>
      </c>
      <c r="J10" s="21">
        <f t="shared" si="2"/>
        <v>5.5591447226806347E-2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30.214565</v>
      </c>
      <c r="E11" s="43">
        <f t="shared" ref="E11:H11" ca="1" si="3">OFFSET(E11,-MATCH("PROYECTOS",$A$8:$A$50,0)-1,0)-(OFFSET(E11,-MATCH("PROYECTOS",$A$8:$A$50,0),0))</f>
        <v>38.645515000000003</v>
      </c>
      <c r="F11" s="43">
        <f t="shared" ca="1" si="3"/>
        <v>0.61418471999999924</v>
      </c>
      <c r="G11" s="43">
        <f t="shared" ca="1" si="3"/>
        <v>0</v>
      </c>
      <c r="H11" s="43">
        <f t="shared" ca="1" si="3"/>
        <v>0.61418471999999924</v>
      </c>
      <c r="I11" s="44">
        <f t="shared" ca="1" si="1"/>
        <v>0</v>
      </c>
      <c r="J11" s="45">
        <f t="shared" ca="1" si="2"/>
        <v>1.589278134862478E-2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715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63.75" x14ac:dyDescent="0.25">
      <c r="A17" s="15"/>
      <c r="B17" s="17">
        <v>3000059</v>
      </c>
      <c r="C17" s="17" t="s">
        <v>698</v>
      </c>
      <c r="D17" s="21">
        <v>5.2927837206706366E-2</v>
      </c>
    </row>
    <row r="18" spans="1:4" ht="38.25" x14ac:dyDescent="0.25">
      <c r="A18" s="15"/>
      <c r="B18" s="17">
        <v>3000523</v>
      </c>
      <c r="C18" s="17" t="s">
        <v>699</v>
      </c>
      <c r="D18" s="21">
        <v>3.5205046062675868E-2</v>
      </c>
    </row>
    <row r="19" spans="1:4" ht="51.75" thickBot="1" x14ac:dyDescent="0.3">
      <c r="A19" s="22"/>
      <c r="B19" s="24">
        <v>3000524</v>
      </c>
      <c r="C19" s="24" t="s">
        <v>700</v>
      </c>
      <c r="D19" s="28">
        <v>5.5591447226806347E-2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topLeftCell="A13" workbookViewId="0">
      <selection activeCell="K13" sqref="K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39</v>
      </c>
      <c r="B1" s="47" t="s">
        <v>24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697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66.566188000000011</v>
      </c>
      <c r="I6" s="12">
        <v>75.190231999999995</v>
      </c>
      <c r="J6" s="12">
        <v>2.0657299199999994</v>
      </c>
      <c r="K6" s="12">
        <v>0</v>
      </c>
      <c r="L6" s="12">
        <v>2.0657299199999994</v>
      </c>
      <c r="M6" s="13">
        <v>0</v>
      </c>
      <c r="N6" s="14">
        <v>2.7473381382837062E-2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36.351622999999996</v>
      </c>
      <c r="I7" s="36">
        <f ca="1">SUM(I8:OFFSET(I6,MATCH("PROYECTOS",$A$8:$A$50,0),0))</f>
        <v>36.544716999999999</v>
      </c>
      <c r="J7" s="36">
        <f ca="1">SUM(J8:OFFSET(J6,MATCH("PROYECTOS",$A$8:$A$50,0),0))</f>
        <v>1.4515452</v>
      </c>
      <c r="K7" s="36">
        <f ca="1">SUM(K8:OFFSET(K6,MATCH("PROYECTOS",$A$8:$A$50,0),0))</f>
        <v>0</v>
      </c>
      <c r="L7" s="36">
        <f ca="1">SUM(L8:OFFSET(L6,MATCH("PROYECTOS",$A$8:$A$50,0),0))</f>
        <v>1.4515452</v>
      </c>
      <c r="M7" s="37">
        <f ca="1">IFERROR(K7/I7,0)</f>
        <v>0</v>
      </c>
      <c r="N7" s="38">
        <f ca="1">IFERROR(SUM(K7,L7)/I7,0)</f>
        <v>3.9719700114246338E-2</v>
      </c>
      <c r="O7" s="62"/>
      <c r="P7" s="36"/>
      <c r="Q7" s="38"/>
    </row>
    <row r="8" spans="1:17" ht="63.75" x14ac:dyDescent="0.25">
      <c r="A8" s="15"/>
      <c r="B8" s="17">
        <v>5000186</v>
      </c>
      <c r="C8" s="17" t="s">
        <v>701</v>
      </c>
      <c r="D8" s="66">
        <v>3000059</v>
      </c>
      <c r="E8" s="17" t="s">
        <v>698</v>
      </c>
      <c r="F8" s="67">
        <v>32</v>
      </c>
      <c r="G8" s="17" t="s">
        <v>709</v>
      </c>
      <c r="H8" s="18">
        <v>5.7225599999999996</v>
      </c>
      <c r="I8" s="19">
        <v>5.6329980000000006</v>
      </c>
      <c r="J8" s="19">
        <f t="shared" ref="J8:J15" si="0">SUM(K8,L8)</f>
        <v>0.36766854999999998</v>
      </c>
      <c r="K8" s="19">
        <v>0</v>
      </c>
      <c r="L8" s="19">
        <v>0.36766854999999998</v>
      </c>
      <c r="M8" s="20">
        <f t="shared" ref="M8:M16" si="1">IFERROR(K8/I8,0)</f>
        <v>0</v>
      </c>
      <c r="N8" s="21">
        <f t="shared" ref="N8:N16" si="2">IFERROR(SUM(K8,L8)/I8,0)</f>
        <v>6.5270491841111958E-2</v>
      </c>
      <c r="O8" s="68">
        <v>0.38217480999999998</v>
      </c>
      <c r="P8" s="19">
        <v>0</v>
      </c>
      <c r="Q8" s="21">
        <f>IFERROR(P8/O8,0)</f>
        <v>0</v>
      </c>
    </row>
    <row r="9" spans="1:17" ht="51" x14ac:dyDescent="0.25">
      <c r="A9" s="15"/>
      <c r="B9" s="17">
        <v>5000187</v>
      </c>
      <c r="C9" s="17" t="s">
        <v>702</v>
      </c>
      <c r="D9" s="66">
        <v>3000524</v>
      </c>
      <c r="E9" s="17" t="s">
        <v>700</v>
      </c>
      <c r="F9" s="67">
        <v>32</v>
      </c>
      <c r="G9" s="17" t="s">
        <v>709</v>
      </c>
      <c r="H9" s="18">
        <v>1.213571</v>
      </c>
      <c r="I9" s="19">
        <v>0.95966899999999988</v>
      </c>
      <c r="J9" s="19">
        <f t="shared" si="0"/>
        <v>5.5752919999999997E-2</v>
      </c>
      <c r="K9" s="19">
        <v>0</v>
      </c>
      <c r="L9" s="19">
        <v>5.5752919999999997E-2</v>
      </c>
      <c r="M9" s="20">
        <f t="shared" si="1"/>
        <v>0</v>
      </c>
      <c r="N9" s="21">
        <f t="shared" si="2"/>
        <v>5.8095989346326704E-2</v>
      </c>
      <c r="O9" s="68">
        <v>5.6839879999999995E-2</v>
      </c>
      <c r="P9" s="19">
        <v>0</v>
      </c>
      <c r="Q9" s="21">
        <f t="shared" ref="Q9:Q15" si="3">IFERROR(P9/O9,0)</f>
        <v>0</v>
      </c>
    </row>
    <row r="10" spans="1:17" ht="63.75" x14ac:dyDescent="0.25">
      <c r="A10" s="15"/>
      <c r="B10" s="17">
        <v>5000198</v>
      </c>
      <c r="C10" s="17" t="s">
        <v>703</v>
      </c>
      <c r="D10" s="66">
        <v>3000059</v>
      </c>
      <c r="E10" s="17" t="s">
        <v>698</v>
      </c>
      <c r="F10" s="67">
        <v>30</v>
      </c>
      <c r="G10" s="17" t="s">
        <v>710</v>
      </c>
      <c r="H10" s="18">
        <v>1.3805630000000002</v>
      </c>
      <c r="I10" s="19">
        <v>0.97950199999999998</v>
      </c>
      <c r="J10" s="19">
        <f t="shared" si="0"/>
        <v>3.1873590000000007E-2</v>
      </c>
      <c r="K10" s="19">
        <v>0</v>
      </c>
      <c r="L10" s="19">
        <v>3.1873590000000007E-2</v>
      </c>
      <c r="M10" s="20">
        <f t="shared" si="1"/>
        <v>0</v>
      </c>
      <c r="N10" s="21">
        <f t="shared" si="2"/>
        <v>3.2540607369867552E-2</v>
      </c>
      <c r="O10" s="68">
        <v>3.2203130000000003E-2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5000199</v>
      </c>
      <c r="C11" s="17" t="s">
        <v>704</v>
      </c>
      <c r="D11" s="66">
        <v>3000523</v>
      </c>
      <c r="E11" s="17" t="s">
        <v>699</v>
      </c>
      <c r="F11" s="67">
        <v>30</v>
      </c>
      <c r="G11" s="17" t="s">
        <v>710</v>
      </c>
      <c r="H11" s="18">
        <v>2.7820610000000006</v>
      </c>
      <c r="I11" s="19">
        <v>2.5724539999999991</v>
      </c>
      <c r="J11" s="19">
        <f t="shared" si="0"/>
        <v>9.6799159999999995E-2</v>
      </c>
      <c r="K11" s="19">
        <v>0</v>
      </c>
      <c r="L11" s="19">
        <v>9.6799159999999995E-2</v>
      </c>
      <c r="M11" s="20">
        <f t="shared" si="1"/>
        <v>0</v>
      </c>
      <c r="N11" s="21">
        <f t="shared" si="2"/>
        <v>3.7629112124065202E-2</v>
      </c>
      <c r="O11" s="68">
        <v>0.13794302999999999</v>
      </c>
      <c r="P11" s="19">
        <v>0</v>
      </c>
      <c r="Q11" s="21">
        <f t="shared" si="3"/>
        <v>0</v>
      </c>
    </row>
    <row r="12" spans="1:17" ht="63.75" x14ac:dyDescent="0.25">
      <c r="A12" s="15"/>
      <c r="B12" s="17">
        <v>5001307</v>
      </c>
      <c r="C12" s="17" t="s">
        <v>705</v>
      </c>
      <c r="D12" s="66">
        <v>3000059</v>
      </c>
      <c r="E12" s="17" t="s">
        <v>698</v>
      </c>
      <c r="F12" s="67">
        <v>5</v>
      </c>
      <c r="G12" s="17" t="s">
        <v>711</v>
      </c>
      <c r="H12" s="18">
        <v>2.1301180000000004</v>
      </c>
      <c r="I12" s="19">
        <v>1.4142680000000001</v>
      </c>
      <c r="J12" s="19">
        <f t="shared" si="0"/>
        <v>2.5297329999999996E-2</v>
      </c>
      <c r="K12" s="19">
        <v>0</v>
      </c>
      <c r="L12" s="19">
        <v>2.5297329999999996E-2</v>
      </c>
      <c r="M12" s="20">
        <f t="shared" si="1"/>
        <v>0</v>
      </c>
      <c r="N12" s="21">
        <f t="shared" si="2"/>
        <v>1.7887225052111759E-2</v>
      </c>
      <c r="O12" s="68">
        <v>5.9891550000000016E-2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5003089</v>
      </c>
      <c r="C13" s="17" t="s">
        <v>706</v>
      </c>
      <c r="D13" s="66">
        <v>3000524</v>
      </c>
      <c r="E13" s="17" t="s">
        <v>700</v>
      </c>
      <c r="F13" s="67">
        <v>617</v>
      </c>
      <c r="G13" s="17" t="s">
        <v>712</v>
      </c>
      <c r="H13" s="18">
        <v>0.29377599999999998</v>
      </c>
      <c r="I13" s="19">
        <v>0.15529100000000001</v>
      </c>
      <c r="J13" s="19">
        <f t="shared" si="0"/>
        <v>6.22932E-3</v>
      </c>
      <c r="K13" s="19">
        <v>0</v>
      </c>
      <c r="L13" s="19">
        <v>6.22932E-3</v>
      </c>
      <c r="M13" s="20">
        <f t="shared" si="1"/>
        <v>0</v>
      </c>
      <c r="N13" s="21">
        <f t="shared" si="2"/>
        <v>4.011385077048895E-2</v>
      </c>
      <c r="O13" s="68">
        <v>7.2459399999999993E-3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5004169</v>
      </c>
      <c r="C14" s="17" t="s">
        <v>707</v>
      </c>
      <c r="D14" s="66">
        <v>3000523</v>
      </c>
      <c r="E14" s="17" t="s">
        <v>699</v>
      </c>
      <c r="F14" s="67">
        <v>341</v>
      </c>
      <c r="G14" s="17" t="s">
        <v>713</v>
      </c>
      <c r="H14" s="18">
        <v>17.994151999999996</v>
      </c>
      <c r="I14" s="19">
        <v>20.804406999999998</v>
      </c>
      <c r="J14" s="19">
        <f t="shared" si="0"/>
        <v>0.72330884999999978</v>
      </c>
      <c r="K14" s="19">
        <v>0</v>
      </c>
      <c r="L14" s="19">
        <v>0.72330884999999978</v>
      </c>
      <c r="M14" s="20">
        <f t="shared" si="1"/>
        <v>0</v>
      </c>
      <c r="N14" s="21">
        <f t="shared" si="2"/>
        <v>3.4767097663490232E-2</v>
      </c>
      <c r="O14" s="68">
        <v>1.0556557799999999</v>
      </c>
      <c r="P14" s="19">
        <v>56</v>
      </c>
      <c r="Q14" s="21">
        <f t="shared" si="3"/>
        <v>53.047594737746806</v>
      </c>
    </row>
    <row r="15" spans="1:17" ht="38.25" x14ac:dyDescent="0.25">
      <c r="A15" s="15"/>
      <c r="B15" s="17">
        <v>5005605</v>
      </c>
      <c r="C15" s="17" t="s">
        <v>708</v>
      </c>
      <c r="D15" s="66">
        <v>3000523</v>
      </c>
      <c r="E15" s="17" t="s">
        <v>699</v>
      </c>
      <c r="F15" s="67">
        <v>5</v>
      </c>
      <c r="G15" s="17" t="s">
        <v>711</v>
      </c>
      <c r="H15" s="18">
        <v>4.8348220000000008</v>
      </c>
      <c r="I15" s="19">
        <v>4.0261280000000008</v>
      </c>
      <c r="J15" s="19">
        <f t="shared" si="0"/>
        <v>0.14461548000000005</v>
      </c>
      <c r="K15" s="19">
        <v>0</v>
      </c>
      <c r="L15" s="19">
        <v>0.14461548000000005</v>
      </c>
      <c r="M15" s="20">
        <f t="shared" si="1"/>
        <v>0</v>
      </c>
      <c r="N15" s="21">
        <f t="shared" si="2"/>
        <v>3.5919245488469323E-2</v>
      </c>
      <c r="O15" s="68">
        <v>0.18594786999999999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30.214565000000015</v>
      </c>
      <c r="I16" s="43">
        <f t="shared" ref="I16:L16" ca="1" si="4">OFFSET(I16,-MATCH("PROYECTOS",$A$8:$A$50,0)-1,0)-(OFFSET(I16,-MATCH("PROYECTOS",$A$8:$A$50,0),0))</f>
        <v>38.645514999999996</v>
      </c>
      <c r="J16" s="43">
        <f t="shared" ca="1" si="4"/>
        <v>0.61418471999999946</v>
      </c>
      <c r="K16" s="43">
        <f t="shared" ca="1" si="4"/>
        <v>0</v>
      </c>
      <c r="L16" s="43">
        <f t="shared" ca="1" si="4"/>
        <v>0.61418471999999946</v>
      </c>
      <c r="M16" s="44">
        <f t="shared" ca="1" si="1"/>
        <v>0</v>
      </c>
      <c r="N16" s="45">
        <f t="shared" ca="1" si="2"/>
        <v>1.589278134862479E-2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40</v>
      </c>
      <c r="B1" s="48" t="s">
        <v>25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716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130.35707399999998</v>
      </c>
      <c r="E6" s="12">
        <v>126.50740999999999</v>
      </c>
      <c r="F6" s="12">
        <v>3.9309203499999996</v>
      </c>
      <c r="G6" s="12">
        <v>0</v>
      </c>
      <c r="H6" s="12">
        <v>3.9309203499999996</v>
      </c>
      <c r="I6" s="13">
        <v>0</v>
      </c>
      <c r="J6" s="14">
        <v>3.1072649025065013E-2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98.730760999999987</v>
      </c>
      <c r="E7" s="36">
        <f ca="1">SUM(E8:OFFSET(E6,MATCH("GOBIERNOS REGIONALES",$A$8:$A$50,0),0))</f>
        <v>98.99100999999996</v>
      </c>
      <c r="F7" s="36">
        <f ca="1">SUM(F8:OFFSET(F6,MATCH("GOBIERNOS REGIONALES",$A$8:$A$50,0),0))</f>
        <v>3.7335067699999995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3.7335067699999995</v>
      </c>
      <c r="I7" s="37">
        <f ca="1">IFERROR(G7/E7,0)</f>
        <v>0</v>
      </c>
      <c r="J7" s="38">
        <f ca="1">IFERROR(SUM(G7,H7)/E7,0)</f>
        <v>3.77156144785269E-2</v>
      </c>
      <c r="K7" s="4"/>
    </row>
    <row r="8" spans="1:11" ht="25.5" x14ac:dyDescent="0.25">
      <c r="A8" s="15"/>
      <c r="B8" s="16">
        <v>160</v>
      </c>
      <c r="C8" s="17" t="s">
        <v>149</v>
      </c>
      <c r="D8" s="18">
        <v>98.730760999999987</v>
      </c>
      <c r="E8" s="19">
        <v>98.99100999999996</v>
      </c>
      <c r="F8" s="19">
        <f t="shared" ref="F8:F13" si="0">SUM(G8,H8)</f>
        <v>3.7335067699999995</v>
      </c>
      <c r="G8" s="19">
        <v>0</v>
      </c>
      <c r="H8" s="19">
        <v>3.7335067699999995</v>
      </c>
      <c r="I8" s="20">
        <f t="shared" ref="I8:I13" si="1">IFERROR(G8/E8,0)</f>
        <v>0</v>
      </c>
      <c r="J8" s="21">
        <f t="shared" ref="J8:J13" si="2">IFERROR(SUM(G8,H8)/E8,0)</f>
        <v>3.77156144785269E-2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0.27397099999999996</v>
      </c>
      <c r="E9" s="36">
        <f ca="1">SUM(E10:OFFSET(E8,(MATCH("GOBIERNOS LOCALES",$A$8:$A$50,0)-MATCH("GOBIERNOS REGIONALES",$A$8:$A$50,0)),0))</f>
        <v>0.27397099999999996</v>
      </c>
      <c r="F9" s="36">
        <f ca="1">SUM(F10:OFFSET(F8,(MATCH("GOBIERNOS LOCALES",$A$8:$A$50,0)-MATCH("GOBIERNOS REGIONALES",$A$8:$A$50,0)),0))</f>
        <v>1.4272179999999999E-2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1.4272179999999999E-2</v>
      </c>
      <c r="I9" s="37">
        <f t="shared" ca="1" si="1"/>
        <v>0</v>
      </c>
      <c r="J9" s="38">
        <f t="shared" ca="1" si="2"/>
        <v>5.2093761748506232E-2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5.0352000000000001E-2</v>
      </c>
      <c r="E10" s="19">
        <v>5.0352000000000001E-2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443</v>
      </c>
      <c r="C11" s="17" t="s">
        <v>215</v>
      </c>
      <c r="D11" s="18">
        <v>5.0000000000000001E-4</v>
      </c>
      <c r="E11" s="19">
        <v>5.0000000000000001E-4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449</v>
      </c>
      <c r="C12" s="17" t="s">
        <v>221</v>
      </c>
      <c r="D12" s="18">
        <v>0.22311899999999998</v>
      </c>
      <c r="E12" s="19">
        <v>0.22311899999999998</v>
      </c>
      <c r="F12" s="19">
        <f t="shared" si="0"/>
        <v>1.4272179999999999E-2</v>
      </c>
      <c r="G12" s="19">
        <v>0</v>
      </c>
      <c r="H12" s="19">
        <v>1.4272179999999999E-2</v>
      </c>
      <c r="I12" s="20">
        <f t="shared" si="1"/>
        <v>0</v>
      </c>
      <c r="J12" s="21">
        <f t="shared" si="2"/>
        <v>6.3966672493153881E-2</v>
      </c>
      <c r="K12" s="4"/>
    </row>
    <row r="13" spans="1:11" ht="15.75" thickBot="1" x14ac:dyDescent="0.3">
      <c r="A13" s="39" t="s">
        <v>238</v>
      </c>
      <c r="B13" s="56"/>
      <c r="C13" s="41"/>
      <c r="D13" s="42">
        <v>31.352342000000007</v>
      </c>
      <c r="E13" s="43">
        <v>27.242428999999998</v>
      </c>
      <c r="F13" s="43">
        <f t="shared" si="0"/>
        <v>0.18314139999999998</v>
      </c>
      <c r="G13" s="43">
        <v>0</v>
      </c>
      <c r="H13" s="43">
        <v>0.18314139999999998</v>
      </c>
      <c r="I13" s="44">
        <f t="shared" si="1"/>
        <v>0</v>
      </c>
      <c r="J13" s="45">
        <f t="shared" si="2"/>
        <v>6.7226531085021824E-3</v>
      </c>
      <c r="K13" s="4"/>
    </row>
    <row r="14" spans="1:11" x14ac:dyDescent="0.25">
      <c r="D14" s="5"/>
      <c r="E14" s="5"/>
      <c r="F14" s="5"/>
      <c r="G14" s="5"/>
      <c r="H14" s="5"/>
      <c r="I14" s="4"/>
      <c r="J14" s="4"/>
      <c r="K1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40</v>
      </c>
      <c r="B1" s="49" t="s">
        <v>25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717</v>
      </c>
      <c r="L2" s="70" t="s">
        <v>731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130.35707399999998</v>
      </c>
      <c r="E6" s="12">
        <f ca="1">SUM(E7:OFFSET(E7,50,0))</f>
        <v>126.50740999999999</v>
      </c>
      <c r="F6" s="12">
        <f ca="1">SUM(F7:OFFSET(F7,50,0))</f>
        <v>3.9309203499999996</v>
      </c>
      <c r="G6" s="12">
        <f ca="1">SUM(G7:OFFSET(G7,50,0))</f>
        <v>0</v>
      </c>
      <c r="H6" s="12">
        <f ca="1">SUM(H7:OFFSET(H7,50,0))</f>
        <v>3.9309203499999996</v>
      </c>
      <c r="I6" s="13">
        <f ca="1">IFERROR(G6/E6,0)</f>
        <v>0</v>
      </c>
      <c r="J6" s="14">
        <f ca="1">IFERROR(SUM(G6,H6)/E6,0)</f>
        <v>3.1072649025065013E-2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0.61290899999999993</v>
      </c>
      <c r="E7" s="19">
        <v>0.64547599999999983</v>
      </c>
      <c r="F7" s="19">
        <f t="shared" ref="F7:F31" si="0">SUM(G7,H7)</f>
        <v>3.1442880000000006E-2</v>
      </c>
      <c r="G7" s="19">
        <v>0</v>
      </c>
      <c r="H7" s="19">
        <v>3.1442880000000006E-2</v>
      </c>
      <c r="I7" s="20">
        <f t="shared" ref="I7:I31" si="1">IFERROR(G7/E7,0)</f>
        <v>0</v>
      </c>
      <c r="J7" s="21">
        <f t="shared" ref="J7:J31" si="2">IFERROR(SUM(G7,H7)/E7,0)</f>
        <v>4.8712701943991743E-2</v>
      </c>
      <c r="K7" s="4"/>
      <c r="L7" t="s">
        <v>274</v>
      </c>
      <c r="M7" s="5">
        <v>0.34555484000000003</v>
      </c>
      <c r="N7" s="69">
        <v>6.4880097888624089E-2</v>
      </c>
    </row>
    <row r="8" spans="1:14" x14ac:dyDescent="0.25">
      <c r="A8" s="15"/>
      <c r="B8" s="53">
        <v>2</v>
      </c>
      <c r="C8" s="17" t="s">
        <v>256</v>
      </c>
      <c r="D8" s="18">
        <v>15.174121</v>
      </c>
      <c r="E8" s="19">
        <v>6.8288159999999998</v>
      </c>
      <c r="F8" s="19">
        <f t="shared" si="0"/>
        <v>0.13149177000000001</v>
      </c>
      <c r="G8" s="19">
        <v>0</v>
      </c>
      <c r="H8" s="19">
        <v>0.13149177000000001</v>
      </c>
      <c r="I8" s="20">
        <f t="shared" si="1"/>
        <v>0</v>
      </c>
      <c r="J8" s="21">
        <f t="shared" si="2"/>
        <v>1.9255427295156294E-2</v>
      </c>
      <c r="K8" s="4"/>
      <c r="L8" t="s">
        <v>271</v>
      </c>
      <c r="M8" s="5">
        <v>2.8106279999999997E-2</v>
      </c>
      <c r="N8" s="69">
        <v>6.3684395371337549E-2</v>
      </c>
    </row>
    <row r="9" spans="1:14" x14ac:dyDescent="0.25">
      <c r="A9" s="15"/>
      <c r="B9" s="53">
        <v>3</v>
      </c>
      <c r="C9" s="17" t="s">
        <v>257</v>
      </c>
      <c r="D9" s="18">
        <v>1.1989100000000001</v>
      </c>
      <c r="E9" s="19">
        <v>1.2453109999999998</v>
      </c>
      <c r="F9" s="19">
        <f t="shared" si="0"/>
        <v>4.6416349999999995E-2</v>
      </c>
      <c r="G9" s="19">
        <v>0</v>
      </c>
      <c r="H9" s="19">
        <v>4.6416349999999995E-2</v>
      </c>
      <c r="I9" s="20">
        <f t="shared" si="1"/>
        <v>0</v>
      </c>
      <c r="J9" s="21">
        <f t="shared" si="2"/>
        <v>3.7272898095335225E-2</v>
      </c>
      <c r="K9" s="4"/>
      <c r="L9" t="s">
        <v>269</v>
      </c>
      <c r="M9" s="5">
        <v>0.75246353999999993</v>
      </c>
      <c r="N9" s="69">
        <v>6.0652725885725851E-2</v>
      </c>
    </row>
    <row r="10" spans="1:14" x14ac:dyDescent="0.25">
      <c r="A10" s="15"/>
      <c r="B10" s="53">
        <v>4</v>
      </c>
      <c r="C10" s="17" t="s">
        <v>258</v>
      </c>
      <c r="D10" s="18">
        <v>6.6542269999999997</v>
      </c>
      <c r="E10" s="19">
        <v>7.8949360000000004</v>
      </c>
      <c r="F10" s="19">
        <f t="shared" si="0"/>
        <v>0.23051900000000003</v>
      </c>
      <c r="G10" s="19">
        <v>0</v>
      </c>
      <c r="H10" s="19">
        <v>0.23051900000000003</v>
      </c>
      <c r="I10" s="20">
        <f t="shared" si="1"/>
        <v>0</v>
      </c>
      <c r="J10" s="21">
        <f t="shared" si="2"/>
        <v>2.9198336756624754E-2</v>
      </c>
      <c r="K10" s="4"/>
      <c r="L10" t="s">
        <v>259</v>
      </c>
      <c r="M10" s="5">
        <v>0.27888089999999999</v>
      </c>
      <c r="N10" s="69">
        <v>5.5152122701211254E-2</v>
      </c>
    </row>
    <row r="11" spans="1:14" x14ac:dyDescent="0.25">
      <c r="A11" s="15"/>
      <c r="B11" s="53">
        <v>5</v>
      </c>
      <c r="C11" s="17" t="s">
        <v>259</v>
      </c>
      <c r="D11" s="18">
        <v>5.3914069999999992</v>
      </c>
      <c r="E11" s="19">
        <v>5.0565759999999997</v>
      </c>
      <c r="F11" s="19">
        <f t="shared" si="0"/>
        <v>0.27888089999999999</v>
      </c>
      <c r="G11" s="19">
        <v>0</v>
      </c>
      <c r="H11" s="19">
        <v>0.27888089999999999</v>
      </c>
      <c r="I11" s="20">
        <f t="shared" si="1"/>
        <v>0</v>
      </c>
      <c r="J11" s="21">
        <f t="shared" si="2"/>
        <v>5.5152122701211254E-2</v>
      </c>
      <c r="K11" s="4"/>
      <c r="L11" t="s">
        <v>279</v>
      </c>
      <c r="M11" s="5">
        <v>1.973308E-2</v>
      </c>
      <c r="N11" s="69">
        <v>5.0661552522669628E-2</v>
      </c>
    </row>
    <row r="12" spans="1:14" x14ac:dyDescent="0.25">
      <c r="A12" s="15"/>
      <c r="B12" s="53">
        <v>6</v>
      </c>
      <c r="C12" s="17" t="s">
        <v>260</v>
      </c>
      <c r="D12" s="18">
        <v>1.8362849999999999</v>
      </c>
      <c r="E12" s="19">
        <v>2.1211549999999999</v>
      </c>
      <c r="F12" s="19">
        <f t="shared" si="0"/>
        <v>5.7410400000000014E-2</v>
      </c>
      <c r="G12" s="19">
        <v>0</v>
      </c>
      <c r="H12" s="19">
        <v>5.7410400000000014E-2</v>
      </c>
      <c r="I12" s="20">
        <f t="shared" si="1"/>
        <v>0</v>
      </c>
      <c r="J12" s="21">
        <f t="shared" si="2"/>
        <v>2.7065631695939247E-2</v>
      </c>
      <c r="K12" s="4"/>
      <c r="L12" t="s">
        <v>268</v>
      </c>
      <c r="M12" s="5">
        <v>0.15021013999999999</v>
      </c>
      <c r="N12" s="69">
        <v>5.0027606580417612E-2</v>
      </c>
    </row>
    <row r="13" spans="1:14" x14ac:dyDescent="0.25">
      <c r="A13" s="15"/>
      <c r="B13" s="53">
        <v>7</v>
      </c>
      <c r="C13" s="17" t="s">
        <v>261</v>
      </c>
      <c r="D13" s="18">
        <v>20.393938000000002</v>
      </c>
      <c r="E13" s="19">
        <v>23.275704999999991</v>
      </c>
      <c r="F13" s="19">
        <f t="shared" si="0"/>
        <v>0.40878674999999998</v>
      </c>
      <c r="G13" s="19">
        <v>0</v>
      </c>
      <c r="H13" s="19">
        <v>0.40878674999999998</v>
      </c>
      <c r="I13" s="20">
        <f t="shared" si="1"/>
        <v>0</v>
      </c>
      <c r="J13" s="21">
        <f t="shared" si="2"/>
        <v>1.7562808516433773E-2</v>
      </c>
      <c r="K13" s="4"/>
      <c r="L13" t="s">
        <v>270</v>
      </c>
      <c r="M13" s="5">
        <v>4.0437569999999999E-2</v>
      </c>
      <c r="N13" s="69">
        <v>4.9612571727232241E-2</v>
      </c>
    </row>
    <row r="14" spans="1:14" x14ac:dyDescent="0.25">
      <c r="A14" s="15"/>
      <c r="B14" s="53">
        <v>8</v>
      </c>
      <c r="C14" s="17" t="s">
        <v>262</v>
      </c>
      <c r="D14" s="18">
        <v>9.9727279999999983</v>
      </c>
      <c r="E14" s="19">
        <v>11.434911</v>
      </c>
      <c r="F14" s="19">
        <f t="shared" si="0"/>
        <v>7.6667509999999994E-2</v>
      </c>
      <c r="G14" s="19">
        <v>0</v>
      </c>
      <c r="H14" s="19">
        <v>7.6667509999999994E-2</v>
      </c>
      <c r="I14" s="20">
        <f t="shared" si="1"/>
        <v>0</v>
      </c>
      <c r="J14" s="21">
        <f t="shared" si="2"/>
        <v>6.7046879507850999E-3</v>
      </c>
      <c r="K14" s="4"/>
      <c r="L14" t="s">
        <v>255</v>
      </c>
      <c r="M14" s="5">
        <v>3.1442880000000006E-2</v>
      </c>
      <c r="N14" s="69">
        <v>4.8712701943991743E-2</v>
      </c>
    </row>
    <row r="15" spans="1:14" x14ac:dyDescent="0.25">
      <c r="A15" s="15"/>
      <c r="B15" s="53">
        <v>9</v>
      </c>
      <c r="C15" s="17" t="s">
        <v>263</v>
      </c>
      <c r="D15" s="18">
        <v>1.4474260000000001</v>
      </c>
      <c r="E15" s="19">
        <v>1.9550009999999998</v>
      </c>
      <c r="F15" s="19">
        <f t="shared" si="0"/>
        <v>3.6259739999999999E-2</v>
      </c>
      <c r="G15" s="19">
        <v>0</v>
      </c>
      <c r="H15" s="19">
        <v>3.6259739999999999E-2</v>
      </c>
      <c r="I15" s="20">
        <f t="shared" si="1"/>
        <v>0</v>
      </c>
      <c r="J15" s="21">
        <f t="shared" si="2"/>
        <v>1.8547172098633199E-2</v>
      </c>
      <c r="K15" s="4"/>
      <c r="L15" t="s">
        <v>278</v>
      </c>
      <c r="M15" s="5">
        <v>5.2062799999999999E-2</v>
      </c>
      <c r="N15" s="69">
        <v>4.7982997642452806E-2</v>
      </c>
    </row>
    <row r="16" spans="1:14" x14ac:dyDescent="0.25">
      <c r="A16" s="15"/>
      <c r="B16" s="53">
        <v>10</v>
      </c>
      <c r="C16" s="17" t="s">
        <v>264</v>
      </c>
      <c r="D16" s="18">
        <v>1.9138120000000005</v>
      </c>
      <c r="E16" s="19">
        <v>1.7192030000000005</v>
      </c>
      <c r="F16" s="19">
        <f t="shared" si="0"/>
        <v>4.6018740000000002E-2</v>
      </c>
      <c r="G16" s="19">
        <v>0</v>
      </c>
      <c r="H16" s="19">
        <v>4.6018740000000002E-2</v>
      </c>
      <c r="I16" s="20">
        <f t="shared" si="1"/>
        <v>0</v>
      </c>
      <c r="J16" s="21">
        <f t="shared" si="2"/>
        <v>2.676748470075959E-2</v>
      </c>
      <c r="K16" s="4"/>
      <c r="L16" t="s">
        <v>265</v>
      </c>
      <c r="M16" s="5">
        <v>0.42701431999999995</v>
      </c>
      <c r="N16" s="69">
        <v>4.7008159770422928E-2</v>
      </c>
    </row>
    <row r="17" spans="1:14" x14ac:dyDescent="0.25">
      <c r="A17" s="15"/>
      <c r="B17" s="53">
        <v>11</v>
      </c>
      <c r="C17" s="17" t="s">
        <v>265</v>
      </c>
      <c r="D17" s="18">
        <v>6.6077039999999991</v>
      </c>
      <c r="E17" s="19">
        <v>9.0838339999999995</v>
      </c>
      <c r="F17" s="19">
        <f t="shared" si="0"/>
        <v>0.42701431999999995</v>
      </c>
      <c r="G17" s="19">
        <v>0</v>
      </c>
      <c r="H17" s="19">
        <v>0.42701431999999995</v>
      </c>
      <c r="I17" s="20">
        <f t="shared" si="1"/>
        <v>0</v>
      </c>
      <c r="J17" s="21">
        <f t="shared" si="2"/>
        <v>4.7008159770422928E-2</v>
      </c>
      <c r="K17" s="4"/>
      <c r="L17" t="s">
        <v>272</v>
      </c>
      <c r="M17" s="5">
        <v>0.21495922000000003</v>
      </c>
      <c r="N17" s="69">
        <v>4.4745565913979796E-2</v>
      </c>
    </row>
    <row r="18" spans="1:14" x14ac:dyDescent="0.25">
      <c r="A18" s="15"/>
      <c r="B18" s="53">
        <v>12</v>
      </c>
      <c r="C18" s="17" t="s">
        <v>266</v>
      </c>
      <c r="D18" s="18">
        <v>3.5560090000000009</v>
      </c>
      <c r="E18" s="19">
        <v>2.2489819999999998</v>
      </c>
      <c r="F18" s="19">
        <f t="shared" si="0"/>
        <v>3.076106E-2</v>
      </c>
      <c r="G18" s="19">
        <v>0</v>
      </c>
      <c r="H18" s="19">
        <v>3.076106E-2</v>
      </c>
      <c r="I18" s="20">
        <f t="shared" si="1"/>
        <v>0</v>
      </c>
      <c r="J18" s="21">
        <f t="shared" si="2"/>
        <v>1.3677770653566814E-2</v>
      </c>
      <c r="K18" s="4"/>
      <c r="L18" t="s">
        <v>257</v>
      </c>
      <c r="M18" s="5">
        <v>4.6416349999999995E-2</v>
      </c>
      <c r="N18" s="69">
        <v>3.7272898095335225E-2</v>
      </c>
    </row>
    <row r="19" spans="1:14" x14ac:dyDescent="0.25">
      <c r="A19" s="15"/>
      <c r="B19" s="53">
        <v>13</v>
      </c>
      <c r="C19" s="17" t="s">
        <v>267</v>
      </c>
      <c r="D19" s="18">
        <v>8.242362</v>
      </c>
      <c r="E19" s="19">
        <v>7.2362229999999998</v>
      </c>
      <c r="F19" s="19">
        <f t="shared" si="0"/>
        <v>0.15501710999999999</v>
      </c>
      <c r="G19" s="19">
        <v>0</v>
      </c>
      <c r="H19" s="19">
        <v>0.15501710999999999</v>
      </c>
      <c r="I19" s="20">
        <f t="shared" si="1"/>
        <v>0</v>
      </c>
      <c r="J19" s="21">
        <f t="shared" si="2"/>
        <v>2.1422378774120145E-2</v>
      </c>
      <c r="K19" s="4"/>
      <c r="L19" t="s">
        <v>275</v>
      </c>
      <c r="M19" s="5">
        <v>7.8131350000000002E-2</v>
      </c>
      <c r="N19" s="69">
        <v>3.0973112964083227E-2</v>
      </c>
    </row>
    <row r="20" spans="1:14" x14ac:dyDescent="0.25">
      <c r="A20" s="15"/>
      <c r="B20" s="53">
        <v>14</v>
      </c>
      <c r="C20" s="17" t="s">
        <v>268</v>
      </c>
      <c r="D20" s="18">
        <v>2.0965119999999997</v>
      </c>
      <c r="E20" s="19">
        <v>3.002545</v>
      </c>
      <c r="F20" s="19">
        <f t="shared" si="0"/>
        <v>0.15021013999999999</v>
      </c>
      <c r="G20" s="19">
        <v>0</v>
      </c>
      <c r="H20" s="19">
        <v>0.15021013999999999</v>
      </c>
      <c r="I20" s="20">
        <f t="shared" si="1"/>
        <v>0</v>
      </c>
      <c r="J20" s="21">
        <f t="shared" si="2"/>
        <v>5.0027606580417612E-2</v>
      </c>
      <c r="K20" s="4"/>
      <c r="L20" t="s">
        <v>258</v>
      </c>
      <c r="M20" s="5">
        <v>0.23051900000000003</v>
      </c>
      <c r="N20" s="69">
        <v>2.9198336756624754E-2</v>
      </c>
    </row>
    <row r="21" spans="1:14" x14ac:dyDescent="0.25">
      <c r="A21" s="15"/>
      <c r="B21" s="53">
        <v>15</v>
      </c>
      <c r="C21" s="17" t="s">
        <v>269</v>
      </c>
      <c r="D21" s="18">
        <v>12.071164000000001</v>
      </c>
      <c r="E21" s="19">
        <v>12.406096</v>
      </c>
      <c r="F21" s="19">
        <f t="shared" si="0"/>
        <v>0.75246353999999993</v>
      </c>
      <c r="G21" s="19">
        <v>0</v>
      </c>
      <c r="H21" s="19">
        <v>0.75246353999999993</v>
      </c>
      <c r="I21" s="20">
        <f t="shared" si="1"/>
        <v>0</v>
      </c>
      <c r="J21" s="21">
        <f t="shared" si="2"/>
        <v>6.0652725885725851E-2</v>
      </c>
      <c r="K21" s="4"/>
      <c r="L21" t="s">
        <v>276</v>
      </c>
      <c r="M21" s="5">
        <v>4.1674650000000001E-2</v>
      </c>
      <c r="N21" s="69">
        <v>2.7589075230263965E-2</v>
      </c>
    </row>
    <row r="22" spans="1:14" x14ac:dyDescent="0.25">
      <c r="A22" s="15"/>
      <c r="B22" s="53">
        <v>16</v>
      </c>
      <c r="C22" s="17" t="s">
        <v>270</v>
      </c>
      <c r="D22" s="18">
        <v>0.56584800000000002</v>
      </c>
      <c r="E22" s="19">
        <v>0.81506699999999999</v>
      </c>
      <c r="F22" s="19">
        <f t="shared" si="0"/>
        <v>4.0437569999999999E-2</v>
      </c>
      <c r="G22" s="19">
        <v>0</v>
      </c>
      <c r="H22" s="19">
        <v>4.0437569999999999E-2</v>
      </c>
      <c r="I22" s="20">
        <f t="shared" si="1"/>
        <v>0</v>
      </c>
      <c r="J22" s="21">
        <f t="shared" si="2"/>
        <v>4.9612571727232241E-2</v>
      </c>
      <c r="K22" s="4"/>
      <c r="L22" t="s">
        <v>260</v>
      </c>
      <c r="M22" s="5">
        <v>5.7410400000000014E-2</v>
      </c>
      <c r="N22" s="69">
        <v>2.7065631695939247E-2</v>
      </c>
    </row>
    <row r="23" spans="1:14" x14ac:dyDescent="0.25">
      <c r="A23" s="15"/>
      <c r="B23" s="53">
        <v>17</v>
      </c>
      <c r="C23" s="17" t="s">
        <v>271</v>
      </c>
      <c r="D23" s="18">
        <v>0.231102</v>
      </c>
      <c r="E23" s="19">
        <v>0.44133699999999998</v>
      </c>
      <c r="F23" s="19">
        <f t="shared" si="0"/>
        <v>2.8106279999999997E-2</v>
      </c>
      <c r="G23" s="19">
        <v>0</v>
      </c>
      <c r="H23" s="19">
        <v>2.8106279999999997E-2</v>
      </c>
      <c r="I23" s="20">
        <f t="shared" si="1"/>
        <v>0</v>
      </c>
      <c r="J23" s="21">
        <f t="shared" si="2"/>
        <v>6.3684395371337549E-2</v>
      </c>
      <c r="K23" s="4"/>
      <c r="L23" t="s">
        <v>264</v>
      </c>
      <c r="M23" s="5">
        <v>4.6018740000000002E-2</v>
      </c>
      <c r="N23" s="69">
        <v>2.676748470075959E-2</v>
      </c>
    </row>
    <row r="24" spans="1:14" x14ac:dyDescent="0.25">
      <c r="A24" s="15"/>
      <c r="B24" s="53">
        <v>18</v>
      </c>
      <c r="C24" s="17" t="s">
        <v>272</v>
      </c>
      <c r="D24" s="18">
        <v>4.6064439999999989</v>
      </c>
      <c r="E24" s="19">
        <v>4.8040340000000006</v>
      </c>
      <c r="F24" s="19">
        <f t="shared" si="0"/>
        <v>0.21495922000000003</v>
      </c>
      <c r="G24" s="19">
        <v>0</v>
      </c>
      <c r="H24" s="19">
        <v>0.21495922000000003</v>
      </c>
      <c r="I24" s="20">
        <f t="shared" si="1"/>
        <v>0</v>
      </c>
      <c r="J24" s="21">
        <f t="shared" si="2"/>
        <v>4.4745565913979796E-2</v>
      </c>
      <c r="K24" s="4"/>
      <c r="L24" t="s">
        <v>267</v>
      </c>
      <c r="M24" s="5">
        <v>0.15501710999999999</v>
      </c>
      <c r="N24" s="69">
        <v>2.1422378774120145E-2</v>
      </c>
    </row>
    <row r="25" spans="1:14" x14ac:dyDescent="0.25">
      <c r="A25" s="15"/>
      <c r="B25" s="53">
        <v>19</v>
      </c>
      <c r="C25" s="17" t="s">
        <v>273</v>
      </c>
      <c r="D25" s="18">
        <v>0.60857300000000003</v>
      </c>
      <c r="E25" s="19">
        <v>0.95238900000000004</v>
      </c>
      <c r="F25" s="19">
        <f t="shared" si="0"/>
        <v>9.8127300000000004E-3</v>
      </c>
      <c r="G25" s="19">
        <v>0</v>
      </c>
      <c r="H25" s="19">
        <v>9.8127300000000004E-3</v>
      </c>
      <c r="I25" s="20">
        <f t="shared" si="1"/>
        <v>0</v>
      </c>
      <c r="J25" s="21">
        <f t="shared" si="2"/>
        <v>1.0303279437288754E-2</v>
      </c>
      <c r="K25" s="4"/>
      <c r="L25" t="s">
        <v>277</v>
      </c>
      <c r="M25" s="5">
        <v>0.24108761999999997</v>
      </c>
      <c r="N25" s="69">
        <v>1.9277566676739067E-2</v>
      </c>
    </row>
    <row r="26" spans="1:14" x14ac:dyDescent="0.25">
      <c r="A26" s="15"/>
      <c r="B26" s="53">
        <v>20</v>
      </c>
      <c r="C26" s="17" t="s">
        <v>274</v>
      </c>
      <c r="D26" s="18">
        <v>4.8854600000000001</v>
      </c>
      <c r="E26" s="19">
        <v>5.3260530000000008</v>
      </c>
      <c r="F26" s="19">
        <f t="shared" si="0"/>
        <v>0.34555484000000003</v>
      </c>
      <c r="G26" s="19">
        <v>0</v>
      </c>
      <c r="H26" s="19">
        <v>0.34555484000000003</v>
      </c>
      <c r="I26" s="20">
        <f t="shared" si="1"/>
        <v>0</v>
      </c>
      <c r="J26" s="21">
        <f t="shared" si="2"/>
        <v>6.4880097888624089E-2</v>
      </c>
      <c r="K26" s="4"/>
      <c r="L26" t="s">
        <v>256</v>
      </c>
      <c r="M26" s="5">
        <v>0.13149177000000001</v>
      </c>
      <c r="N26" s="69">
        <v>1.9255427295156294E-2</v>
      </c>
    </row>
    <row r="27" spans="1:14" x14ac:dyDescent="0.25">
      <c r="A27" s="15"/>
      <c r="B27" s="53">
        <v>21</v>
      </c>
      <c r="C27" s="17" t="s">
        <v>275</v>
      </c>
      <c r="D27" s="18">
        <v>1.669089</v>
      </c>
      <c r="E27" s="19">
        <v>2.522554</v>
      </c>
      <c r="F27" s="19">
        <f t="shared" si="0"/>
        <v>7.8131350000000002E-2</v>
      </c>
      <c r="G27" s="19">
        <v>0</v>
      </c>
      <c r="H27" s="19">
        <v>7.8131350000000002E-2</v>
      </c>
      <c r="I27" s="20">
        <f t="shared" si="1"/>
        <v>0</v>
      </c>
      <c r="J27" s="21">
        <f t="shared" si="2"/>
        <v>3.0973112964083227E-2</v>
      </c>
      <c r="K27" s="4"/>
      <c r="L27" t="s">
        <v>263</v>
      </c>
      <c r="M27" s="5">
        <v>3.6259739999999999E-2</v>
      </c>
      <c r="N27" s="69">
        <v>1.8547172098633199E-2</v>
      </c>
    </row>
    <row r="28" spans="1:14" x14ac:dyDescent="0.25">
      <c r="A28" s="15"/>
      <c r="B28" s="53">
        <v>22</v>
      </c>
      <c r="C28" s="17" t="s">
        <v>276</v>
      </c>
      <c r="D28" s="18">
        <v>1.3063770000000001</v>
      </c>
      <c r="E28" s="19">
        <v>1.5105489999999999</v>
      </c>
      <c r="F28" s="19">
        <f t="shared" si="0"/>
        <v>4.1674650000000001E-2</v>
      </c>
      <c r="G28" s="19">
        <v>0</v>
      </c>
      <c r="H28" s="19">
        <v>4.1674650000000001E-2</v>
      </c>
      <c r="I28" s="20">
        <f t="shared" si="1"/>
        <v>0</v>
      </c>
      <c r="J28" s="21">
        <f t="shared" si="2"/>
        <v>2.7589075230263965E-2</v>
      </c>
      <c r="K28" s="4"/>
      <c r="L28" t="s">
        <v>261</v>
      </c>
      <c r="M28" s="5">
        <v>0.40878674999999998</v>
      </c>
      <c r="N28" s="69">
        <v>1.7562808516433773E-2</v>
      </c>
    </row>
    <row r="29" spans="1:14" x14ac:dyDescent="0.25">
      <c r="A29" s="15"/>
      <c r="B29" s="53">
        <v>23</v>
      </c>
      <c r="C29" s="17" t="s">
        <v>277</v>
      </c>
      <c r="D29" s="18">
        <v>18.149427999999997</v>
      </c>
      <c r="E29" s="19">
        <v>12.506122999999999</v>
      </c>
      <c r="F29" s="19">
        <f t="shared" si="0"/>
        <v>0.24108761999999997</v>
      </c>
      <c r="G29" s="19">
        <v>0</v>
      </c>
      <c r="H29" s="19">
        <v>0.24108761999999997</v>
      </c>
      <c r="I29" s="20">
        <f t="shared" si="1"/>
        <v>0</v>
      </c>
      <c r="J29" s="21">
        <f t="shared" si="2"/>
        <v>1.9277566676739067E-2</v>
      </c>
      <c r="K29" s="4"/>
      <c r="L29" t="s">
        <v>266</v>
      </c>
      <c r="M29" s="5">
        <v>3.076106E-2</v>
      </c>
      <c r="N29" s="69">
        <v>1.3677770653566814E-2</v>
      </c>
    </row>
    <row r="30" spans="1:14" x14ac:dyDescent="0.25">
      <c r="A30" s="15"/>
      <c r="B30" s="53">
        <v>24</v>
      </c>
      <c r="C30" s="17" t="s">
        <v>278</v>
      </c>
      <c r="D30" s="18">
        <v>0.68600700000000003</v>
      </c>
      <c r="E30" s="19">
        <v>1.085026</v>
      </c>
      <c r="F30" s="19">
        <f t="shared" si="0"/>
        <v>5.2062799999999999E-2</v>
      </c>
      <c r="G30" s="19">
        <v>0</v>
      </c>
      <c r="H30" s="19">
        <v>5.2062799999999999E-2</v>
      </c>
      <c r="I30" s="20">
        <f t="shared" si="1"/>
        <v>0</v>
      </c>
      <c r="J30" s="21">
        <f t="shared" si="2"/>
        <v>4.7982997642452806E-2</v>
      </c>
      <c r="K30" s="4"/>
      <c r="L30" t="s">
        <v>273</v>
      </c>
      <c r="M30" s="5">
        <v>9.8127300000000004E-3</v>
      </c>
      <c r="N30" s="69">
        <v>1.0303279437288754E-2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0.47923199999999999</v>
      </c>
      <c r="E31" s="26">
        <v>0.38950799999999997</v>
      </c>
      <c r="F31" s="26">
        <f t="shared" si="0"/>
        <v>1.973308E-2</v>
      </c>
      <c r="G31" s="26">
        <v>0</v>
      </c>
      <c r="H31" s="26">
        <v>1.973308E-2</v>
      </c>
      <c r="I31" s="27">
        <f t="shared" si="1"/>
        <v>0</v>
      </c>
      <c r="J31" s="28">
        <f t="shared" si="2"/>
        <v>5.0661552522669628E-2</v>
      </c>
      <c r="K31" s="4"/>
      <c r="L31" t="s">
        <v>262</v>
      </c>
      <c r="M31" s="5">
        <v>7.6667509999999994E-2</v>
      </c>
      <c r="N31" s="69">
        <v>6.7046879507850999E-3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8" width="0" hidden="1" customWidth="1"/>
  </cols>
  <sheetData>
    <row r="1" spans="1:11" ht="15.75" x14ac:dyDescent="0.25">
      <c r="A1" s="48">
        <v>40</v>
      </c>
      <c r="B1" s="47" t="s">
        <v>25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718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130.35707399999998</v>
      </c>
      <c r="E6" s="12">
        <v>126.50740999999999</v>
      </c>
      <c r="F6" s="12">
        <v>3.9309203499999996</v>
      </c>
      <c r="G6" s="12">
        <v>0</v>
      </c>
      <c r="H6" s="12">
        <v>3.9309203499999996</v>
      </c>
      <c r="I6" s="13">
        <v>0</v>
      </c>
      <c r="J6" s="14">
        <v>3.1072649025065013E-2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99.00473199999999</v>
      </c>
      <c r="E7" s="36">
        <f ca="1">SUM(E8:OFFSET(E6,MATCH("PROYECTOS",$A$8:$A$50,0),0))</f>
        <v>99.470465999999988</v>
      </c>
      <c r="F7" s="36">
        <f ca="1">SUM(F8:OFFSET(F6,MATCH("PROYECTOS",$A$8:$A$50,0),0))</f>
        <v>3.7477789499999998</v>
      </c>
      <c r="G7" s="36">
        <f ca="1">SUM(G8:OFFSET(G6,MATCH("PROYECTOS",$A$8:$A$50,0),0))</f>
        <v>0</v>
      </c>
      <c r="H7" s="36">
        <f ca="1">SUM(H8:OFFSET(H6,MATCH("PROYECTOS",$A$8:$A$50,0),0))</f>
        <v>3.7477789499999998</v>
      </c>
      <c r="I7" s="37">
        <f ca="1">IFERROR(G7/E7,0)</f>
        <v>0</v>
      </c>
      <c r="J7" s="38">
        <f ca="1">IFERROR(SUM(G7,H7)/E7,0)</f>
        <v>3.7677303633020076E-2</v>
      </c>
      <c r="K7" s="4"/>
    </row>
    <row r="8" spans="1:11" ht="25.5" x14ac:dyDescent="0.25">
      <c r="A8" s="15"/>
      <c r="B8" s="17">
        <v>3000380</v>
      </c>
      <c r="C8" s="17" t="s">
        <v>720</v>
      </c>
      <c r="D8" s="18">
        <v>72.637540999999985</v>
      </c>
      <c r="E8" s="19">
        <v>72.886966999999984</v>
      </c>
      <c r="F8" s="19">
        <f t="shared" ref="F8:F10" si="0">SUM(G8,H8)</f>
        <v>2.20846265</v>
      </c>
      <c r="G8" s="19">
        <v>0</v>
      </c>
      <c r="H8" s="19">
        <v>2.20846265</v>
      </c>
      <c r="I8" s="20">
        <f t="shared" ref="I8:I11" si="1">IFERROR(G8/E8,0)</f>
        <v>0</v>
      </c>
      <c r="J8" s="21">
        <f t="shared" ref="J8:J11" si="2">IFERROR(SUM(G8,H8)/E8,0)</f>
        <v>3.0299829186197315E-2</v>
      </c>
      <c r="K8" s="4"/>
    </row>
    <row r="9" spans="1:11" ht="38.25" x14ac:dyDescent="0.25">
      <c r="A9" s="15"/>
      <c r="B9" s="17">
        <v>3000525</v>
      </c>
      <c r="C9" s="17" t="s">
        <v>721</v>
      </c>
      <c r="D9" s="18">
        <v>17.059712999999999</v>
      </c>
      <c r="E9" s="19">
        <v>17.932674999999996</v>
      </c>
      <c r="F9" s="19">
        <f t="shared" si="0"/>
        <v>0.93355129999999997</v>
      </c>
      <c r="G9" s="19">
        <v>0</v>
      </c>
      <c r="H9" s="19">
        <v>0.93355129999999997</v>
      </c>
      <c r="I9" s="20">
        <f t="shared" si="1"/>
        <v>0</v>
      </c>
      <c r="J9" s="21">
        <f t="shared" si="2"/>
        <v>5.2058675016415576E-2</v>
      </c>
      <c r="K9" s="4"/>
    </row>
    <row r="10" spans="1:11" ht="51" x14ac:dyDescent="0.25">
      <c r="A10" s="15"/>
      <c r="B10" s="17">
        <v>3000526</v>
      </c>
      <c r="C10" s="17" t="s">
        <v>722</v>
      </c>
      <c r="D10" s="18">
        <v>9.3074779999999997</v>
      </c>
      <c r="E10" s="19">
        <v>8.6508239999999983</v>
      </c>
      <c r="F10" s="19">
        <f t="shared" si="0"/>
        <v>0.60576499999999989</v>
      </c>
      <c r="G10" s="19">
        <v>0</v>
      </c>
      <c r="H10" s="19">
        <v>0.60576499999999989</v>
      </c>
      <c r="I10" s="20">
        <f t="shared" si="1"/>
        <v>0</v>
      </c>
      <c r="J10" s="21">
        <f t="shared" si="2"/>
        <v>7.0023965347116066E-2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31.352341999999993</v>
      </c>
      <c r="E11" s="43">
        <f t="shared" ref="E11:H11" ca="1" si="3">OFFSET(E11,-MATCH("PROYECTOS",$A$8:$A$50,0)-1,0)-(OFFSET(E11,-MATCH("PROYECTOS",$A$8:$A$50,0),0))</f>
        <v>27.036944000000005</v>
      </c>
      <c r="F11" s="43">
        <f t="shared" ca="1" si="3"/>
        <v>0.18314139999999979</v>
      </c>
      <c r="G11" s="43">
        <f t="shared" ca="1" si="3"/>
        <v>0</v>
      </c>
      <c r="H11" s="43">
        <f t="shared" ca="1" si="3"/>
        <v>0.18314139999999979</v>
      </c>
      <c r="I11" s="44">
        <f t="shared" ca="1" si="1"/>
        <v>0</v>
      </c>
      <c r="J11" s="45">
        <f t="shared" ca="1" si="2"/>
        <v>6.7737463228092548E-3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732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ht="25.5" x14ac:dyDescent="0.25">
      <c r="A17" s="15"/>
      <c r="B17" s="17">
        <v>3000380</v>
      </c>
      <c r="C17" s="17" t="s">
        <v>720</v>
      </c>
      <c r="D17" s="21">
        <v>3.0299829186197315E-2</v>
      </c>
    </row>
    <row r="18" spans="1:4" ht="38.25" x14ac:dyDescent="0.25">
      <c r="A18" s="15"/>
      <c r="B18" s="17">
        <v>3000525</v>
      </c>
      <c r="C18" s="17" t="s">
        <v>721</v>
      </c>
      <c r="D18" s="21">
        <v>5.2058675016415576E-2</v>
      </c>
    </row>
    <row r="19" spans="1:4" ht="51.75" thickBot="1" x14ac:dyDescent="0.3">
      <c r="A19" s="22"/>
      <c r="B19" s="24">
        <v>3000526</v>
      </c>
      <c r="C19" s="24" t="s">
        <v>722</v>
      </c>
      <c r="D19" s="28">
        <v>7.0023965347116066E-2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40</v>
      </c>
      <c r="B1" s="47" t="s">
        <v>25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719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130.35707399999998</v>
      </c>
      <c r="I6" s="12">
        <v>126.50740999999999</v>
      </c>
      <c r="J6" s="12">
        <v>3.9309203499999996</v>
      </c>
      <c r="K6" s="12">
        <v>0</v>
      </c>
      <c r="L6" s="12">
        <v>3.9309203499999996</v>
      </c>
      <c r="M6" s="13">
        <v>0</v>
      </c>
      <c r="N6" s="14">
        <v>3.1072649025065013E-2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99.004732000000004</v>
      </c>
      <c r="I7" s="36">
        <f ca="1">SUM(I8:OFFSET(I6,MATCH("PROYECTOS",$A$8:$A$50,0),0))</f>
        <v>99.470465999999988</v>
      </c>
      <c r="J7" s="36">
        <f ca="1">SUM(J8:OFFSET(J6,MATCH("PROYECTOS",$A$8:$A$50,0),0))</f>
        <v>3.7477789499999998</v>
      </c>
      <c r="K7" s="36">
        <f ca="1">SUM(K8:OFFSET(K6,MATCH("PROYECTOS",$A$8:$A$50,0),0))</f>
        <v>0</v>
      </c>
      <c r="L7" s="36">
        <f ca="1">SUM(L8:OFFSET(L6,MATCH("PROYECTOS",$A$8:$A$50,0),0))</f>
        <v>3.7477789499999998</v>
      </c>
      <c r="M7" s="37">
        <f ca="1">IFERROR(K7/I7,0)</f>
        <v>0</v>
      </c>
      <c r="N7" s="38">
        <f ca="1">IFERROR(SUM(K7,L7)/I7,0)</f>
        <v>3.7677303633020076E-2</v>
      </c>
      <c r="O7" s="62"/>
      <c r="P7" s="36"/>
      <c r="Q7" s="38"/>
    </row>
    <row r="8" spans="1:17" ht="51" x14ac:dyDescent="0.25">
      <c r="A8" s="15"/>
      <c r="B8" s="17">
        <v>5000183</v>
      </c>
      <c r="C8" s="17" t="s">
        <v>723</v>
      </c>
      <c r="D8" s="66">
        <v>3000526</v>
      </c>
      <c r="E8" s="17" t="s">
        <v>722</v>
      </c>
      <c r="F8" s="67">
        <v>32</v>
      </c>
      <c r="G8" s="17" t="s">
        <v>709</v>
      </c>
      <c r="H8" s="18">
        <v>8.0580539999999985</v>
      </c>
      <c r="I8" s="19">
        <v>7.072131999999999</v>
      </c>
      <c r="J8" s="19">
        <f t="shared" ref="J8:J15" si="0">SUM(K8,L8)</f>
        <v>0.42123628999999996</v>
      </c>
      <c r="K8" s="19">
        <v>0</v>
      </c>
      <c r="L8" s="19">
        <v>0.42123628999999996</v>
      </c>
      <c r="M8" s="20">
        <f t="shared" ref="M8:M16" si="1">IFERROR(K8/I8,0)</f>
        <v>0</v>
      </c>
      <c r="N8" s="21">
        <f t="shared" ref="N8:N16" si="2">IFERROR(SUM(K8,L8)/I8,0)</f>
        <v>5.9562843284033731E-2</v>
      </c>
      <c r="O8" s="68">
        <v>0.65581716000000001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5000189</v>
      </c>
      <c r="C9" s="17" t="s">
        <v>724</v>
      </c>
      <c r="D9" s="66">
        <v>3000380</v>
      </c>
      <c r="E9" s="17" t="s">
        <v>720</v>
      </c>
      <c r="F9" s="67">
        <v>59</v>
      </c>
      <c r="G9" s="17" t="s">
        <v>581</v>
      </c>
      <c r="H9" s="18">
        <v>46.420781999999996</v>
      </c>
      <c r="I9" s="19">
        <v>60.582973999999986</v>
      </c>
      <c r="J9" s="19">
        <f t="shared" si="0"/>
        <v>1.5045582099999999</v>
      </c>
      <c r="K9" s="19">
        <v>0</v>
      </c>
      <c r="L9" s="19">
        <v>1.5045582099999999</v>
      </c>
      <c r="M9" s="20">
        <f t="shared" si="1"/>
        <v>0</v>
      </c>
      <c r="N9" s="21">
        <f t="shared" si="2"/>
        <v>2.4834670711279382E-2</v>
      </c>
      <c r="O9" s="68">
        <v>12.967447629999999</v>
      </c>
      <c r="P9" s="19">
        <v>50</v>
      </c>
      <c r="Q9" s="21">
        <f t="shared" ref="Q9:Q15" si="3">IFERROR(P9/O9,0)</f>
        <v>3.8558089013851684</v>
      </c>
    </row>
    <row r="10" spans="1:17" ht="25.5" x14ac:dyDescent="0.25">
      <c r="A10" s="15"/>
      <c r="B10" s="17">
        <v>5000200</v>
      </c>
      <c r="C10" s="17" t="s">
        <v>725</v>
      </c>
      <c r="D10" s="66">
        <v>3000380</v>
      </c>
      <c r="E10" s="17" t="s">
        <v>720</v>
      </c>
      <c r="F10" s="67">
        <v>30</v>
      </c>
      <c r="G10" s="17" t="s">
        <v>710</v>
      </c>
      <c r="H10" s="18">
        <v>1.084816</v>
      </c>
      <c r="I10" s="19">
        <v>0.92371600000000009</v>
      </c>
      <c r="J10" s="19">
        <f t="shared" si="0"/>
        <v>6.067314E-2</v>
      </c>
      <c r="K10" s="19">
        <v>0</v>
      </c>
      <c r="L10" s="19">
        <v>6.067314E-2</v>
      </c>
      <c r="M10" s="20">
        <f t="shared" si="1"/>
        <v>0</v>
      </c>
      <c r="N10" s="21">
        <f t="shared" si="2"/>
        <v>6.5683759943532427E-2</v>
      </c>
      <c r="O10" s="68">
        <v>7.6062440000000009E-2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5000201</v>
      </c>
      <c r="C11" s="17" t="s">
        <v>726</v>
      </c>
      <c r="D11" s="66">
        <v>3000525</v>
      </c>
      <c r="E11" s="17" t="s">
        <v>721</v>
      </c>
      <c r="F11" s="67">
        <v>30</v>
      </c>
      <c r="G11" s="17" t="s">
        <v>710</v>
      </c>
      <c r="H11" s="18">
        <v>1.0547380000000004</v>
      </c>
      <c r="I11" s="19">
        <v>1.1744760000000003</v>
      </c>
      <c r="J11" s="19">
        <f t="shared" si="0"/>
        <v>6.8022749999999993E-2</v>
      </c>
      <c r="K11" s="19">
        <v>0</v>
      </c>
      <c r="L11" s="19">
        <v>6.8022749999999993E-2</v>
      </c>
      <c r="M11" s="20">
        <f t="shared" si="1"/>
        <v>0</v>
      </c>
      <c r="N11" s="21">
        <f t="shared" si="2"/>
        <v>5.7917530881857082E-2</v>
      </c>
      <c r="O11" s="68">
        <v>8.4634629999999975E-2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5000297</v>
      </c>
      <c r="C12" s="17" t="s">
        <v>727</v>
      </c>
      <c r="D12" s="66">
        <v>3000525</v>
      </c>
      <c r="E12" s="17" t="s">
        <v>721</v>
      </c>
      <c r="F12" s="67">
        <v>32</v>
      </c>
      <c r="G12" s="17" t="s">
        <v>709</v>
      </c>
      <c r="H12" s="18">
        <v>9.1101979999999987</v>
      </c>
      <c r="I12" s="19">
        <v>8.852011000000001</v>
      </c>
      <c r="J12" s="19">
        <f t="shared" si="0"/>
        <v>0.48002236000000004</v>
      </c>
      <c r="K12" s="19">
        <v>0</v>
      </c>
      <c r="L12" s="19">
        <v>0.48002236000000004</v>
      </c>
      <c r="M12" s="20">
        <f t="shared" si="1"/>
        <v>0</v>
      </c>
      <c r="N12" s="21">
        <f t="shared" si="2"/>
        <v>5.4227492487300341E-2</v>
      </c>
      <c r="O12" s="68">
        <v>0.62203940000000013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5001308</v>
      </c>
      <c r="C13" s="17" t="s">
        <v>728</v>
      </c>
      <c r="D13" s="66">
        <v>3000380</v>
      </c>
      <c r="E13" s="17" t="s">
        <v>720</v>
      </c>
      <c r="F13" s="67">
        <v>59</v>
      </c>
      <c r="G13" s="17" t="s">
        <v>581</v>
      </c>
      <c r="H13" s="18">
        <v>25.131943000000003</v>
      </c>
      <c r="I13" s="19">
        <v>11.380277</v>
      </c>
      <c r="J13" s="19">
        <f t="shared" si="0"/>
        <v>0.64323129999999995</v>
      </c>
      <c r="K13" s="19">
        <v>0</v>
      </c>
      <c r="L13" s="19">
        <v>0.64323129999999995</v>
      </c>
      <c r="M13" s="20">
        <f t="shared" si="1"/>
        <v>0</v>
      </c>
      <c r="N13" s="21">
        <f t="shared" si="2"/>
        <v>5.6521585546643549E-2</v>
      </c>
      <c r="O13" s="68">
        <v>0.74621539000000003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5001309</v>
      </c>
      <c r="C14" s="17" t="s">
        <v>729</v>
      </c>
      <c r="D14" s="66">
        <v>3000525</v>
      </c>
      <c r="E14" s="17" t="s">
        <v>721</v>
      </c>
      <c r="F14" s="67">
        <v>59</v>
      </c>
      <c r="G14" s="17" t="s">
        <v>581</v>
      </c>
      <c r="H14" s="18">
        <v>6.8947770000000004</v>
      </c>
      <c r="I14" s="19">
        <v>7.9061879999999993</v>
      </c>
      <c r="J14" s="19">
        <f t="shared" si="0"/>
        <v>0.38550619000000003</v>
      </c>
      <c r="K14" s="19">
        <v>0</v>
      </c>
      <c r="L14" s="19">
        <v>0.38550619000000003</v>
      </c>
      <c r="M14" s="20">
        <f t="shared" si="1"/>
        <v>0</v>
      </c>
      <c r="N14" s="21">
        <f t="shared" si="2"/>
        <v>4.8760058576902049E-2</v>
      </c>
      <c r="O14" s="68">
        <v>0.44939138999999995</v>
      </c>
      <c r="P14" s="19">
        <v>0</v>
      </c>
      <c r="Q14" s="21">
        <f t="shared" si="3"/>
        <v>0</v>
      </c>
    </row>
    <row r="15" spans="1:17" ht="51" x14ac:dyDescent="0.25">
      <c r="A15" s="15"/>
      <c r="B15" s="17">
        <v>5003090</v>
      </c>
      <c r="C15" s="17" t="s">
        <v>730</v>
      </c>
      <c r="D15" s="66">
        <v>3000526</v>
      </c>
      <c r="E15" s="17" t="s">
        <v>722</v>
      </c>
      <c r="F15" s="67">
        <v>617</v>
      </c>
      <c r="G15" s="17" t="s">
        <v>712</v>
      </c>
      <c r="H15" s="18">
        <v>1.2494239999999999</v>
      </c>
      <c r="I15" s="19">
        <v>1.578692</v>
      </c>
      <c r="J15" s="19">
        <f t="shared" si="0"/>
        <v>0.18452871000000001</v>
      </c>
      <c r="K15" s="19">
        <v>0</v>
      </c>
      <c r="L15" s="19">
        <v>0.18452871000000001</v>
      </c>
      <c r="M15" s="20">
        <f t="shared" si="1"/>
        <v>0</v>
      </c>
      <c r="N15" s="21">
        <f t="shared" si="2"/>
        <v>0.1168870875382912</v>
      </c>
      <c r="O15" s="68">
        <v>2.7614519999999997E-2</v>
      </c>
      <c r="P15" s="19">
        <v>0</v>
      </c>
      <c r="Q15" s="21">
        <f t="shared" si="3"/>
        <v>0</v>
      </c>
    </row>
    <row r="16" spans="1:17" ht="15.75" thickBot="1" x14ac:dyDescent="0.3">
      <c r="A16" s="39" t="s">
        <v>299</v>
      </c>
      <c r="B16" s="41"/>
      <c r="C16" s="41"/>
      <c r="D16" s="63"/>
      <c r="E16" s="41"/>
      <c r="F16" s="64"/>
      <c r="G16" s="41"/>
      <c r="H16" s="42">
        <f ca="1">OFFSET(H16,-MATCH("PROYECTOS",$A$8:$A$50,0)-1,0)-(OFFSET(H16,-MATCH("PROYECTOS",$A$8:$A$50,0),0))</f>
        <v>31.352341999999979</v>
      </c>
      <c r="I16" s="43">
        <f t="shared" ref="I16:L16" ca="1" si="4">OFFSET(I16,-MATCH("PROYECTOS",$A$8:$A$50,0)-1,0)-(OFFSET(I16,-MATCH("PROYECTOS",$A$8:$A$50,0),0))</f>
        <v>27.036944000000005</v>
      </c>
      <c r="J16" s="43">
        <f t="shared" ca="1" si="4"/>
        <v>0.18314139999999979</v>
      </c>
      <c r="K16" s="43">
        <f t="shared" ca="1" si="4"/>
        <v>0</v>
      </c>
      <c r="L16" s="43">
        <f t="shared" ca="1" si="4"/>
        <v>0.18314139999999979</v>
      </c>
      <c r="M16" s="44">
        <f t="shared" ca="1" si="1"/>
        <v>0</v>
      </c>
      <c r="N16" s="45">
        <f t="shared" ca="1" si="2"/>
        <v>6.7737463228092548E-3</v>
      </c>
      <c r="O16" s="65"/>
      <c r="P16" s="43"/>
      <c r="Q16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41</v>
      </c>
      <c r="B1" s="48" t="s">
        <v>26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733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40.081592999999991</v>
      </c>
      <c r="E6" s="12">
        <v>43.912036000000001</v>
      </c>
      <c r="F6" s="12">
        <v>0.9251881700000002</v>
      </c>
      <c r="G6" s="12">
        <v>0</v>
      </c>
      <c r="H6" s="12">
        <v>0.9251881700000002</v>
      </c>
      <c r="I6" s="13">
        <v>0</v>
      </c>
      <c r="J6" s="14">
        <v>2.1069124875011492E-2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17.829001999999996</v>
      </c>
      <c r="E7" s="36">
        <f ca="1">SUM(E8:OFFSET(E6,MATCH("GOBIERNOS REGIONALES",$A$8:$A$50,0),0))</f>
        <v>17.999326999999997</v>
      </c>
      <c r="F7" s="36">
        <f ca="1">SUM(F8:OFFSET(F6,MATCH("GOBIERNOS REGIONALES",$A$8:$A$50,0),0))</f>
        <v>0.68074084000000001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0.68074084000000001</v>
      </c>
      <c r="I7" s="37">
        <f ca="1">IFERROR(G7/E7,0)</f>
        <v>0</v>
      </c>
      <c r="J7" s="38">
        <f ca="1">IFERROR(SUM(G7,H7)/E7,0)</f>
        <v>3.7820349616405111E-2</v>
      </c>
      <c r="K7" s="4"/>
    </row>
    <row r="8" spans="1:11" ht="25.5" x14ac:dyDescent="0.25">
      <c r="A8" s="15"/>
      <c r="B8" s="16">
        <v>160</v>
      </c>
      <c r="C8" s="17" t="s">
        <v>149</v>
      </c>
      <c r="D8" s="18">
        <v>17.829001999999996</v>
      </c>
      <c r="E8" s="19">
        <v>17.999326999999997</v>
      </c>
      <c r="F8" s="19">
        <f t="shared" ref="F8:F20" si="0">SUM(G8,H8)</f>
        <v>0.68074084000000001</v>
      </c>
      <c r="G8" s="19">
        <v>0</v>
      </c>
      <c r="H8" s="19">
        <v>0.68074084000000001</v>
      </c>
      <c r="I8" s="20">
        <f t="shared" ref="I8:I20" si="1">IFERROR(G8/E8,0)</f>
        <v>0</v>
      </c>
      <c r="J8" s="21">
        <f t="shared" ref="J8:J20" si="2">IFERROR(SUM(G8,H8)/E8,0)</f>
        <v>3.7820349616405111E-2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5.0759699999999999</v>
      </c>
      <c r="E9" s="36">
        <f ca="1">SUM(E10:OFFSET(E8,(MATCH("GOBIERNOS LOCALES",$A$8:$A$50,0)-MATCH("GOBIERNOS REGIONALES",$A$8:$A$50,0)),0))</f>
        <v>8.2851560000000006</v>
      </c>
      <c r="F9" s="36">
        <f ca="1">SUM(F10:OFFSET(F8,(MATCH("GOBIERNOS LOCALES",$A$8:$A$50,0)-MATCH("GOBIERNOS REGIONALES",$A$8:$A$50,0)),0))</f>
        <v>9.1403330000000005E-2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9.1403330000000005E-2</v>
      </c>
      <c r="I9" s="37">
        <f t="shared" ca="1" si="1"/>
        <v>0</v>
      </c>
      <c r="J9" s="38">
        <f t="shared" ca="1" si="2"/>
        <v>1.1032179719971476E-2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0.13253200000000001</v>
      </c>
      <c r="E10" s="19">
        <v>0.13253200000000001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442</v>
      </c>
      <c r="C11" s="17" t="s">
        <v>214</v>
      </c>
      <c r="D11" s="18">
        <v>1.2250000000000001</v>
      </c>
      <c r="E11" s="19">
        <v>1.2250000000000001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443</v>
      </c>
      <c r="C12" s="17" t="s">
        <v>215</v>
      </c>
      <c r="D12" s="18">
        <v>5.0000000000000001E-4</v>
      </c>
      <c r="E12" s="19">
        <v>5.0000000000000001E-4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444</v>
      </c>
      <c r="C13" s="17" t="s">
        <v>216</v>
      </c>
      <c r="D13" s="18">
        <v>0.46093000000000001</v>
      </c>
      <c r="E13" s="19">
        <v>0.46093000000000001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446</v>
      </c>
      <c r="C14" s="17" t="s">
        <v>218</v>
      </c>
      <c r="D14" s="18">
        <v>2.0196649999999998</v>
      </c>
      <c r="E14" s="19">
        <v>1.876268</v>
      </c>
      <c r="F14" s="19">
        <f t="shared" si="0"/>
        <v>4.7227779999999997E-2</v>
      </c>
      <c r="G14" s="19">
        <v>0</v>
      </c>
      <c r="H14" s="19">
        <v>4.7227779999999997E-2</v>
      </c>
      <c r="I14" s="20">
        <f t="shared" si="1"/>
        <v>0</v>
      </c>
      <c r="J14" s="21">
        <f t="shared" si="2"/>
        <v>2.51711269392219E-2</v>
      </c>
      <c r="K14" s="4"/>
    </row>
    <row r="15" spans="1:11" x14ac:dyDescent="0.25">
      <c r="A15" s="15"/>
      <c r="B15" s="16">
        <v>447</v>
      </c>
      <c r="C15" s="17" t="s">
        <v>219</v>
      </c>
      <c r="D15" s="18">
        <v>0</v>
      </c>
      <c r="E15" s="19">
        <v>0.5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449</v>
      </c>
      <c r="C16" s="17" t="s">
        <v>221</v>
      </c>
      <c r="D16" s="18">
        <v>0.23734300000000003</v>
      </c>
      <c r="E16" s="19">
        <v>0.23734300000000005</v>
      </c>
      <c r="F16" s="19">
        <f t="shared" si="0"/>
        <v>1.3309729999999999E-2</v>
      </c>
      <c r="G16" s="19">
        <v>0</v>
      </c>
      <c r="H16" s="19">
        <v>1.3309729999999999E-2</v>
      </c>
      <c r="I16" s="20">
        <f t="shared" si="1"/>
        <v>0</v>
      </c>
      <c r="J16" s="21">
        <f t="shared" si="2"/>
        <v>5.6078038956278449E-2</v>
      </c>
      <c r="K16" s="4"/>
    </row>
    <row r="17" spans="1:11" x14ac:dyDescent="0.25">
      <c r="A17" s="15"/>
      <c r="B17" s="16">
        <v>456</v>
      </c>
      <c r="C17" s="17" t="s">
        <v>228</v>
      </c>
      <c r="D17" s="18">
        <v>0</v>
      </c>
      <c r="E17" s="19">
        <v>2.7388940000000002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459</v>
      </c>
      <c r="C18" s="17" t="s">
        <v>231</v>
      </c>
      <c r="D18" s="18">
        <v>1</v>
      </c>
      <c r="E18" s="19">
        <v>1</v>
      </c>
      <c r="F18" s="19">
        <f t="shared" si="0"/>
        <v>1.6496E-2</v>
      </c>
      <c r="G18" s="19">
        <v>0</v>
      </c>
      <c r="H18" s="19">
        <v>1.6496E-2</v>
      </c>
      <c r="I18" s="20">
        <f t="shared" si="1"/>
        <v>0</v>
      </c>
      <c r="J18" s="21">
        <f t="shared" si="2"/>
        <v>1.6496E-2</v>
      </c>
      <c r="K18" s="4"/>
    </row>
    <row r="19" spans="1:11" x14ac:dyDescent="0.25">
      <c r="A19" s="15"/>
      <c r="B19" s="16">
        <v>460</v>
      </c>
      <c r="C19" s="17" t="s">
        <v>232</v>
      </c>
      <c r="D19" s="18">
        <v>0</v>
      </c>
      <c r="E19" s="19">
        <v>0.11368900000000001</v>
      </c>
      <c r="F19" s="19">
        <f t="shared" si="0"/>
        <v>1.436982E-2</v>
      </c>
      <c r="G19" s="19">
        <v>0</v>
      </c>
      <c r="H19" s="19">
        <v>1.436982E-2</v>
      </c>
      <c r="I19" s="20">
        <f t="shared" si="1"/>
        <v>0</v>
      </c>
      <c r="J19" s="21">
        <f t="shared" si="2"/>
        <v>0.12639586943327849</v>
      </c>
      <c r="K19" s="4"/>
    </row>
    <row r="20" spans="1:11" ht="15.75" thickBot="1" x14ac:dyDescent="0.3">
      <c r="A20" s="39" t="s">
        <v>238</v>
      </c>
      <c r="B20" s="56"/>
      <c r="C20" s="41"/>
      <c r="D20" s="42">
        <v>17.176621000000004</v>
      </c>
      <c r="E20" s="43">
        <v>17.627552999999995</v>
      </c>
      <c r="F20" s="43">
        <f t="shared" si="0"/>
        <v>0.15304399999999999</v>
      </c>
      <c r="G20" s="43">
        <v>0</v>
      </c>
      <c r="H20" s="43">
        <v>0.15304399999999999</v>
      </c>
      <c r="I20" s="44">
        <f t="shared" si="1"/>
        <v>0</v>
      </c>
      <c r="J20" s="45">
        <f t="shared" si="2"/>
        <v>8.6820899077710914E-3</v>
      </c>
      <c r="K20" s="4"/>
    </row>
    <row r="21" spans="1:11" x14ac:dyDescent="0.25">
      <c r="D21" s="5"/>
      <c r="E21" s="5"/>
      <c r="F21" s="5"/>
      <c r="G21" s="5"/>
      <c r="H21" s="5"/>
      <c r="I21" s="4"/>
      <c r="J21" s="4"/>
      <c r="K2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topLeftCell="A7"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1</v>
      </c>
      <c r="B1" s="47" t="s">
        <v>12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251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1741.5541750000007</v>
      </c>
      <c r="I6" s="12">
        <v>1933.9603899999997</v>
      </c>
      <c r="J6" s="12">
        <v>225.35466958000001</v>
      </c>
      <c r="K6" s="12">
        <v>0</v>
      </c>
      <c r="L6" s="12">
        <v>225.35466958000001</v>
      </c>
      <c r="M6" s="13">
        <v>0</v>
      </c>
      <c r="N6" s="14">
        <v>0.11652496646014557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1617.1974189999964</v>
      </c>
      <c r="I7" s="36">
        <f ca="1">SUM(I8:OFFSET(I6,MATCH("PROYECTOS",$A$8:$A$50,0),0))</f>
        <v>1792.0382939999979</v>
      </c>
      <c r="J7" s="36">
        <f ca="1">SUM(J8:OFFSET(J6,MATCH("PROYECTOS",$A$8:$A$50,0),0))</f>
        <v>224.05973544999983</v>
      </c>
      <c r="K7" s="36">
        <f ca="1">SUM(K8:OFFSET(K6,MATCH("PROYECTOS",$A$8:$A$50,0),0))</f>
        <v>0</v>
      </c>
      <c r="L7" s="36">
        <f ca="1">SUM(L8:OFFSET(L6,MATCH("PROYECTOS",$A$8:$A$50,0),0))</f>
        <v>224.05973544999983</v>
      </c>
      <c r="M7" s="37">
        <f ca="1">IFERROR(K7/I7,0)</f>
        <v>0</v>
      </c>
      <c r="N7" s="38">
        <f ca="1">IFERROR(SUM(K7,L7)/I7,0)</f>
        <v>0.1250306626818099</v>
      </c>
      <c r="O7" s="62"/>
      <c r="P7" s="36"/>
      <c r="Q7" s="38"/>
    </row>
    <row r="8" spans="1:17" ht="25.5" x14ac:dyDescent="0.25">
      <c r="A8" s="15"/>
      <c r="B8" s="17">
        <v>5000017</v>
      </c>
      <c r="C8" s="17" t="s">
        <v>301</v>
      </c>
      <c r="D8" s="66">
        <v>3033254</v>
      </c>
      <c r="E8" s="17" t="s">
        <v>289</v>
      </c>
      <c r="F8" s="67">
        <v>218</v>
      </c>
      <c r="G8" s="17" t="s">
        <v>311</v>
      </c>
      <c r="H8" s="18">
        <v>429.72138699999954</v>
      </c>
      <c r="I8" s="19">
        <v>449.520307</v>
      </c>
      <c r="J8" s="19">
        <f t="shared" ref="J8:J16" si="0">SUM(K8,L8)</f>
        <v>22.468849579999983</v>
      </c>
      <c r="K8" s="19">
        <v>0</v>
      </c>
      <c r="L8" s="19">
        <v>22.468849579999983</v>
      </c>
      <c r="M8" s="20">
        <f t="shared" ref="M8:M17" si="1">IFERROR(K8/I8,0)</f>
        <v>0</v>
      </c>
      <c r="N8" s="21">
        <f t="shared" ref="N8:N17" si="2">IFERROR(SUM(K8,L8)/I8,0)</f>
        <v>4.9984059073887359E-2</v>
      </c>
      <c r="O8" s="68">
        <v>31.313615030000005</v>
      </c>
      <c r="P8" s="19">
        <v>155425.5</v>
      </c>
      <c r="Q8" s="21">
        <f>IFERROR(P8/O8,0)</f>
        <v>4963.5118733846166</v>
      </c>
    </row>
    <row r="9" spans="1:17" ht="38.25" x14ac:dyDescent="0.25">
      <c r="A9" s="15"/>
      <c r="B9" s="17">
        <v>5000018</v>
      </c>
      <c r="C9" s="17" t="s">
        <v>302</v>
      </c>
      <c r="D9" s="66">
        <v>3033255</v>
      </c>
      <c r="E9" s="17" t="s">
        <v>290</v>
      </c>
      <c r="F9" s="67">
        <v>219</v>
      </c>
      <c r="G9" s="17" t="s">
        <v>312</v>
      </c>
      <c r="H9" s="18">
        <v>286.62652300000013</v>
      </c>
      <c r="I9" s="19">
        <v>296.80482300000011</v>
      </c>
      <c r="J9" s="19">
        <f t="shared" si="0"/>
        <v>59.367460029999968</v>
      </c>
      <c r="K9" s="19">
        <v>0</v>
      </c>
      <c r="L9" s="19">
        <v>59.367460029999968</v>
      </c>
      <c r="M9" s="20">
        <f t="shared" si="1"/>
        <v>0</v>
      </c>
      <c r="N9" s="21">
        <f t="shared" si="2"/>
        <v>0.20002188451634409</v>
      </c>
      <c r="O9" s="68">
        <v>21.410369120000009</v>
      </c>
      <c r="P9" s="19">
        <v>325255.5</v>
      </c>
      <c r="Q9" s="21">
        <f t="shared" ref="Q9:Q16" si="3">IFERROR(P9/O9,0)</f>
        <v>15191.494279104696</v>
      </c>
    </row>
    <row r="10" spans="1:17" ht="38.25" x14ac:dyDescent="0.25">
      <c r="A10" s="15"/>
      <c r="B10" s="17">
        <v>5000019</v>
      </c>
      <c r="C10" s="17" t="s">
        <v>303</v>
      </c>
      <c r="D10" s="66">
        <v>3033256</v>
      </c>
      <c r="E10" s="17" t="s">
        <v>291</v>
      </c>
      <c r="F10" s="67">
        <v>220</v>
      </c>
      <c r="G10" s="17" t="s">
        <v>313</v>
      </c>
      <c r="H10" s="18">
        <v>100.63515899999996</v>
      </c>
      <c r="I10" s="19">
        <v>95.869198999999966</v>
      </c>
      <c r="J10" s="19">
        <f t="shared" si="0"/>
        <v>20.949331720000007</v>
      </c>
      <c r="K10" s="19">
        <v>0</v>
      </c>
      <c r="L10" s="19">
        <v>20.949331720000007</v>
      </c>
      <c r="M10" s="20">
        <f t="shared" si="1"/>
        <v>0</v>
      </c>
      <c r="N10" s="21">
        <f t="shared" si="2"/>
        <v>0.21851994111268222</v>
      </c>
      <c r="O10" s="68">
        <v>26.412363759999995</v>
      </c>
      <c r="P10" s="19">
        <v>90550.5</v>
      </c>
      <c r="Q10" s="21">
        <f t="shared" si="3"/>
        <v>3428.3376082050454</v>
      </c>
    </row>
    <row r="11" spans="1:17" ht="25.5" x14ac:dyDescent="0.25">
      <c r="A11" s="15"/>
      <c r="B11" s="17">
        <v>5000027</v>
      </c>
      <c r="C11" s="17" t="s">
        <v>304</v>
      </c>
      <c r="D11" s="66">
        <v>3033311</v>
      </c>
      <c r="E11" s="17" t="s">
        <v>292</v>
      </c>
      <c r="F11" s="67">
        <v>16</v>
      </c>
      <c r="G11" s="17" t="s">
        <v>314</v>
      </c>
      <c r="H11" s="18">
        <v>176.88959000000006</v>
      </c>
      <c r="I11" s="19">
        <v>172.76050199999997</v>
      </c>
      <c r="J11" s="19">
        <f t="shared" si="0"/>
        <v>29.841098030000015</v>
      </c>
      <c r="K11" s="19">
        <v>0</v>
      </c>
      <c r="L11" s="19">
        <v>29.841098030000015</v>
      </c>
      <c r="M11" s="20">
        <f t="shared" si="1"/>
        <v>0</v>
      </c>
      <c r="N11" s="21">
        <f t="shared" si="2"/>
        <v>0.17273102175866575</v>
      </c>
      <c r="O11" s="68">
        <v>10.233959230000002</v>
      </c>
      <c r="P11" s="19">
        <v>137393.5</v>
      </c>
      <c r="Q11" s="21">
        <f t="shared" si="3"/>
        <v>13425.253795934848</v>
      </c>
    </row>
    <row r="12" spans="1:17" ht="38.25" x14ac:dyDescent="0.25">
      <c r="A12" s="15"/>
      <c r="B12" s="17">
        <v>5000029</v>
      </c>
      <c r="C12" s="17" t="s">
        <v>305</v>
      </c>
      <c r="D12" s="66">
        <v>3033313</v>
      </c>
      <c r="E12" s="17" t="s">
        <v>294</v>
      </c>
      <c r="F12" s="67">
        <v>16</v>
      </c>
      <c r="G12" s="17" t="s">
        <v>314</v>
      </c>
      <c r="H12" s="18">
        <v>99.068811999999937</v>
      </c>
      <c r="I12" s="19">
        <v>113.54343900000003</v>
      </c>
      <c r="J12" s="19">
        <f t="shared" si="0"/>
        <v>20.066546819999989</v>
      </c>
      <c r="K12" s="19">
        <v>0</v>
      </c>
      <c r="L12" s="19">
        <v>20.066546819999989</v>
      </c>
      <c r="M12" s="20">
        <f t="shared" si="1"/>
        <v>0</v>
      </c>
      <c r="N12" s="21">
        <f t="shared" si="2"/>
        <v>0.17673013074758095</v>
      </c>
      <c r="O12" s="68">
        <v>7.5667906300000007</v>
      </c>
      <c r="P12" s="19">
        <v>12785</v>
      </c>
      <c r="Q12" s="21">
        <f t="shared" si="3"/>
        <v>1689.6198963549225</v>
      </c>
    </row>
    <row r="13" spans="1:17" ht="25.5" x14ac:dyDescent="0.25">
      <c r="A13" s="15"/>
      <c r="B13" s="17">
        <v>5004424</v>
      </c>
      <c r="C13" s="17" t="s">
        <v>306</v>
      </c>
      <c r="D13" s="66">
        <v>3000001</v>
      </c>
      <c r="E13" s="17" t="s">
        <v>281</v>
      </c>
      <c r="F13" s="67">
        <v>60</v>
      </c>
      <c r="G13" s="17" t="s">
        <v>315</v>
      </c>
      <c r="H13" s="18">
        <v>14.049223999999993</v>
      </c>
      <c r="I13" s="19">
        <v>13.897929999999992</v>
      </c>
      <c r="J13" s="19">
        <f t="shared" si="0"/>
        <v>1.4678958699999998</v>
      </c>
      <c r="K13" s="19">
        <v>0</v>
      </c>
      <c r="L13" s="19">
        <v>1.4678958699999998</v>
      </c>
      <c r="M13" s="20">
        <f t="shared" si="1"/>
        <v>0</v>
      </c>
      <c r="N13" s="21">
        <f t="shared" si="2"/>
        <v>0.10561974840857601</v>
      </c>
      <c r="O13" s="68">
        <v>1.3407229700000001</v>
      </c>
      <c r="P13" s="19">
        <v>111.5</v>
      </c>
      <c r="Q13" s="21">
        <f t="shared" si="3"/>
        <v>83.164085717126184</v>
      </c>
    </row>
    <row r="14" spans="1:17" ht="25.5" x14ac:dyDescent="0.25">
      <c r="A14" s="15"/>
      <c r="B14" s="17">
        <v>5004425</v>
      </c>
      <c r="C14" s="17" t="s">
        <v>307</v>
      </c>
      <c r="D14" s="66">
        <v>3000001</v>
      </c>
      <c r="E14" s="17" t="s">
        <v>281</v>
      </c>
      <c r="F14" s="67">
        <v>80</v>
      </c>
      <c r="G14" s="17" t="s">
        <v>316</v>
      </c>
      <c r="H14" s="18">
        <v>10.217953999999994</v>
      </c>
      <c r="I14" s="19">
        <v>9.6092109999999984</v>
      </c>
      <c r="J14" s="19">
        <f t="shared" si="0"/>
        <v>0.31115909000000003</v>
      </c>
      <c r="K14" s="19">
        <v>0</v>
      </c>
      <c r="L14" s="19">
        <v>0.31115909000000003</v>
      </c>
      <c r="M14" s="20">
        <f t="shared" si="1"/>
        <v>0</v>
      </c>
      <c r="N14" s="21">
        <f t="shared" si="2"/>
        <v>3.2381335991061085E-2</v>
      </c>
      <c r="O14" s="68">
        <v>0.50190506999999995</v>
      </c>
      <c r="P14" s="19">
        <v>21</v>
      </c>
      <c r="Q14" s="21">
        <f t="shared" si="3"/>
        <v>41.840581526701854</v>
      </c>
    </row>
    <row r="15" spans="1:17" ht="38.25" x14ac:dyDescent="0.25">
      <c r="A15" s="15"/>
      <c r="B15" s="17">
        <v>5004426</v>
      </c>
      <c r="C15" s="17" t="s">
        <v>308</v>
      </c>
      <c r="D15" s="66">
        <v>3000001</v>
      </c>
      <c r="E15" s="17" t="s">
        <v>281</v>
      </c>
      <c r="F15" s="67">
        <v>60</v>
      </c>
      <c r="G15" s="17" t="s">
        <v>315</v>
      </c>
      <c r="H15" s="18">
        <v>32.513054999999994</v>
      </c>
      <c r="I15" s="19">
        <v>137.81643299999996</v>
      </c>
      <c r="J15" s="19">
        <f t="shared" si="0"/>
        <v>2.271682789999999</v>
      </c>
      <c r="K15" s="19">
        <v>0</v>
      </c>
      <c r="L15" s="19">
        <v>2.271682789999999</v>
      </c>
      <c r="M15" s="20">
        <f t="shared" si="1"/>
        <v>0</v>
      </c>
      <c r="N15" s="21">
        <f t="shared" si="2"/>
        <v>1.6483395633958974E-2</v>
      </c>
      <c r="O15" s="68">
        <v>8.4081792000000011</v>
      </c>
      <c r="P15" s="19">
        <v>1239</v>
      </c>
      <c r="Q15" s="21">
        <f t="shared" si="3"/>
        <v>147.35651685444572</v>
      </c>
    </row>
    <row r="16" spans="1:17" x14ac:dyDescent="0.25">
      <c r="A16" s="15"/>
      <c r="B16" s="17">
        <v>9000000</v>
      </c>
      <c r="C16" s="17" t="s">
        <v>309</v>
      </c>
      <c r="D16" s="66">
        <v>9000000</v>
      </c>
      <c r="E16" s="17" t="s">
        <v>310</v>
      </c>
      <c r="F16" s="67"/>
      <c r="G16" s="17" t="s">
        <v>317</v>
      </c>
      <c r="H16" s="18">
        <v>467.47571499999674</v>
      </c>
      <c r="I16" s="19">
        <v>502.21644999999779</v>
      </c>
      <c r="J16" s="19">
        <f t="shared" si="0"/>
        <v>67.31571151999988</v>
      </c>
      <c r="K16" s="19">
        <v>0</v>
      </c>
      <c r="L16" s="19">
        <v>67.31571151999988</v>
      </c>
      <c r="M16" s="20">
        <f t="shared" si="1"/>
        <v>0</v>
      </c>
      <c r="N16" s="21">
        <f t="shared" si="2"/>
        <v>0.1340372493175008</v>
      </c>
      <c r="O16" s="68">
        <v>33.080760849999955</v>
      </c>
      <c r="P16" s="19"/>
      <c r="Q16" s="21">
        <f t="shared" si="3"/>
        <v>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124.35675600000422</v>
      </c>
      <c r="I17" s="43">
        <f t="shared" ref="I17:L17" ca="1" si="4">OFFSET(I17,-MATCH("PROYECTOS",$A$8:$A$50,0)-1,0)-(OFFSET(I17,-MATCH("PROYECTOS",$A$8:$A$50,0),0))</f>
        <v>141.92209600000183</v>
      </c>
      <c r="J17" s="43">
        <f t="shared" ca="1" si="4"/>
        <v>1.294934130000172</v>
      </c>
      <c r="K17" s="43">
        <f t="shared" ca="1" si="4"/>
        <v>0</v>
      </c>
      <c r="L17" s="43">
        <f t="shared" ca="1" si="4"/>
        <v>1.294934130000172</v>
      </c>
      <c r="M17" s="44">
        <f t="shared" ca="1" si="1"/>
        <v>0</v>
      </c>
      <c r="N17" s="45">
        <f t="shared" ca="1" si="2"/>
        <v>9.1242601856736626E-3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41</v>
      </c>
      <c r="B1" s="49" t="s">
        <v>26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734</v>
      </c>
      <c r="L2" s="70" t="s">
        <v>748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40.081592999999991</v>
      </c>
      <c r="E6" s="12">
        <f ca="1">SUM(E7:OFFSET(E7,50,0))</f>
        <v>43.912036000000001</v>
      </c>
      <c r="F6" s="12">
        <f ca="1">SUM(F7:OFFSET(F7,50,0))</f>
        <v>0.9251881700000002</v>
      </c>
      <c r="G6" s="12">
        <f ca="1">SUM(G7:OFFSET(G7,50,0))</f>
        <v>0</v>
      </c>
      <c r="H6" s="12">
        <f ca="1">SUM(H7:OFFSET(H7,50,0))</f>
        <v>0.9251881700000002</v>
      </c>
      <c r="I6" s="13">
        <f ca="1">IFERROR(G6/E6,0)</f>
        <v>0</v>
      </c>
      <c r="J6" s="14">
        <f ca="1">IFERROR(SUM(G6,H6)/E6,0)</f>
        <v>2.1069124875011492E-2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0.61660000000000004</v>
      </c>
      <c r="E7" s="19">
        <v>0.58953300000000008</v>
      </c>
      <c r="F7" s="19">
        <f t="shared" ref="F7:F31" si="0">SUM(G7,H7)</f>
        <v>1.4907940000000001E-2</v>
      </c>
      <c r="G7" s="19">
        <v>0</v>
      </c>
      <c r="H7" s="19">
        <v>1.4907940000000001E-2</v>
      </c>
      <c r="I7" s="20">
        <f t="shared" ref="I7:I31" si="1">IFERROR(G7/E7,0)</f>
        <v>0</v>
      </c>
      <c r="J7" s="21">
        <f t="shared" ref="J7:J31" si="2">IFERROR(SUM(G7,H7)/E7,0)</f>
        <v>2.5287710781245493E-2</v>
      </c>
      <c r="K7" s="4"/>
      <c r="L7" t="s">
        <v>268</v>
      </c>
      <c r="M7" s="5">
        <v>2.3154729999999998E-2</v>
      </c>
      <c r="N7" s="69">
        <v>0.10344414263887278</v>
      </c>
    </row>
    <row r="8" spans="1:14" x14ac:dyDescent="0.25">
      <c r="A8" s="15"/>
      <c r="B8" s="53">
        <v>2</v>
      </c>
      <c r="C8" s="17" t="s">
        <v>256</v>
      </c>
      <c r="D8" s="18">
        <v>1.0830200000000001</v>
      </c>
      <c r="E8" s="19">
        <v>1.0842620000000001</v>
      </c>
      <c r="F8" s="19">
        <f t="shared" si="0"/>
        <v>6.1753329999999995E-2</v>
      </c>
      <c r="G8" s="19">
        <v>0</v>
      </c>
      <c r="H8" s="19">
        <v>6.1753329999999995E-2</v>
      </c>
      <c r="I8" s="20">
        <f t="shared" si="1"/>
        <v>0</v>
      </c>
      <c r="J8" s="21">
        <f t="shared" si="2"/>
        <v>5.6954250909835441E-2</v>
      </c>
      <c r="K8" s="4"/>
      <c r="L8" t="s">
        <v>277</v>
      </c>
      <c r="M8" s="5">
        <v>2.652469E-2</v>
      </c>
      <c r="N8" s="69">
        <v>9.0512197535582539E-2</v>
      </c>
    </row>
    <row r="9" spans="1:14" x14ac:dyDescent="0.25">
      <c r="A9" s="15"/>
      <c r="B9" s="53">
        <v>3</v>
      </c>
      <c r="C9" s="17" t="s">
        <v>257</v>
      </c>
      <c r="D9" s="18">
        <v>1.9808570000000001</v>
      </c>
      <c r="E9" s="19">
        <v>1.9172929999999999</v>
      </c>
      <c r="F9" s="19">
        <f t="shared" si="0"/>
        <v>2.9062699999999999E-3</v>
      </c>
      <c r="G9" s="19">
        <v>0</v>
      </c>
      <c r="H9" s="19">
        <v>2.9062699999999999E-3</v>
      </c>
      <c r="I9" s="20">
        <f t="shared" si="1"/>
        <v>0</v>
      </c>
      <c r="J9" s="21">
        <f t="shared" si="2"/>
        <v>1.5158194391780495E-3</v>
      </c>
      <c r="K9" s="4"/>
      <c r="L9" t="s">
        <v>261</v>
      </c>
      <c r="M9" s="5">
        <v>6.4054659999999999E-2</v>
      </c>
      <c r="N9" s="69">
        <v>8.0494644762322445E-2</v>
      </c>
    </row>
    <row r="10" spans="1:14" x14ac:dyDescent="0.25">
      <c r="A10" s="15"/>
      <c r="B10" s="53">
        <v>4</v>
      </c>
      <c r="C10" s="17" t="s">
        <v>258</v>
      </c>
      <c r="D10" s="18">
        <v>0.234682</v>
      </c>
      <c r="E10" s="19">
        <v>0.25997700000000007</v>
      </c>
      <c r="F10" s="19">
        <f t="shared" si="0"/>
        <v>1.9571989999999997E-2</v>
      </c>
      <c r="G10" s="19">
        <v>0</v>
      </c>
      <c r="H10" s="19">
        <v>1.9571989999999997E-2</v>
      </c>
      <c r="I10" s="20">
        <f t="shared" si="1"/>
        <v>0</v>
      </c>
      <c r="J10" s="21">
        <f t="shared" si="2"/>
        <v>7.52835443135354E-2</v>
      </c>
      <c r="K10" s="4"/>
      <c r="L10" t="s">
        <v>258</v>
      </c>
      <c r="M10" s="5">
        <v>1.9571989999999997E-2</v>
      </c>
      <c r="N10" s="69">
        <v>7.52835443135354E-2</v>
      </c>
    </row>
    <row r="11" spans="1:14" x14ac:dyDescent="0.25">
      <c r="A11" s="15"/>
      <c r="B11" s="53">
        <v>5</v>
      </c>
      <c r="C11" s="17" t="s">
        <v>259</v>
      </c>
      <c r="D11" s="18">
        <v>0.9778110000000001</v>
      </c>
      <c r="E11" s="19">
        <v>1.1091340000000001</v>
      </c>
      <c r="F11" s="19">
        <f t="shared" si="0"/>
        <v>1.656873E-2</v>
      </c>
      <c r="G11" s="19">
        <v>0</v>
      </c>
      <c r="H11" s="19">
        <v>1.656873E-2</v>
      </c>
      <c r="I11" s="20">
        <f t="shared" si="1"/>
        <v>0</v>
      </c>
      <c r="J11" s="21">
        <f t="shared" si="2"/>
        <v>1.4938438457391082E-2</v>
      </c>
      <c r="K11" s="4"/>
      <c r="L11" t="s">
        <v>265</v>
      </c>
      <c r="M11" s="5">
        <v>3.3014049999999996E-2</v>
      </c>
      <c r="N11" s="69">
        <v>6.0338979023765268E-2</v>
      </c>
    </row>
    <row r="12" spans="1:14" x14ac:dyDescent="0.25">
      <c r="A12" s="15"/>
      <c r="B12" s="53">
        <v>6</v>
      </c>
      <c r="C12" s="17" t="s">
        <v>260</v>
      </c>
      <c r="D12" s="18">
        <v>1.557223</v>
      </c>
      <c r="E12" s="19">
        <v>1.2741940000000003</v>
      </c>
      <c r="F12" s="19">
        <f t="shared" si="0"/>
        <v>2.3636910000000004E-2</v>
      </c>
      <c r="G12" s="19">
        <v>0</v>
      </c>
      <c r="H12" s="19">
        <v>2.3636910000000004E-2</v>
      </c>
      <c r="I12" s="20">
        <f t="shared" si="1"/>
        <v>0</v>
      </c>
      <c r="J12" s="21">
        <f t="shared" si="2"/>
        <v>1.855047975426034E-2</v>
      </c>
      <c r="K12" s="4"/>
      <c r="L12" t="s">
        <v>267</v>
      </c>
      <c r="M12" s="5">
        <v>5.5789339999999993E-2</v>
      </c>
      <c r="N12" s="69">
        <v>5.9671125742956556E-2</v>
      </c>
    </row>
    <row r="13" spans="1:14" x14ac:dyDescent="0.25">
      <c r="A13" s="15"/>
      <c r="B13" s="53">
        <v>7</v>
      </c>
      <c r="C13" s="17" t="s">
        <v>261</v>
      </c>
      <c r="D13" s="18">
        <v>0.99163099999999993</v>
      </c>
      <c r="E13" s="19">
        <v>0.795763</v>
      </c>
      <c r="F13" s="19">
        <f t="shared" si="0"/>
        <v>6.4054659999999999E-2</v>
      </c>
      <c r="G13" s="19">
        <v>0</v>
      </c>
      <c r="H13" s="19">
        <v>6.4054659999999999E-2</v>
      </c>
      <c r="I13" s="20">
        <f t="shared" si="1"/>
        <v>0</v>
      </c>
      <c r="J13" s="21">
        <f t="shared" si="2"/>
        <v>8.0494644762322445E-2</v>
      </c>
      <c r="K13" s="4"/>
      <c r="L13" t="s">
        <v>256</v>
      </c>
      <c r="M13" s="5">
        <v>6.1753329999999995E-2</v>
      </c>
      <c r="N13" s="69">
        <v>5.6954250909835441E-2</v>
      </c>
    </row>
    <row r="14" spans="1:14" x14ac:dyDescent="0.25">
      <c r="A14" s="15"/>
      <c r="B14" s="53">
        <v>8</v>
      </c>
      <c r="C14" s="17" t="s">
        <v>262</v>
      </c>
      <c r="D14" s="18">
        <v>8.0839730000000003</v>
      </c>
      <c r="E14" s="19">
        <v>8.1407389999999982</v>
      </c>
      <c r="F14" s="19">
        <f t="shared" si="0"/>
        <v>5.6999889999999998E-2</v>
      </c>
      <c r="G14" s="19">
        <v>0</v>
      </c>
      <c r="H14" s="19">
        <v>5.6999889999999998E-2</v>
      </c>
      <c r="I14" s="20">
        <f t="shared" si="1"/>
        <v>0</v>
      </c>
      <c r="J14" s="21">
        <f t="shared" si="2"/>
        <v>7.0018078211327023E-3</v>
      </c>
      <c r="K14" s="4"/>
      <c r="L14" t="s">
        <v>272</v>
      </c>
      <c r="M14" s="5">
        <v>8.6127300000000007E-3</v>
      </c>
      <c r="N14" s="69">
        <v>5.2346838305010579E-2</v>
      </c>
    </row>
    <row r="15" spans="1:14" x14ac:dyDescent="0.25">
      <c r="A15" s="15"/>
      <c r="B15" s="53">
        <v>9</v>
      </c>
      <c r="C15" s="17" t="s">
        <v>263</v>
      </c>
      <c r="D15" s="18">
        <v>0.41927400000000004</v>
      </c>
      <c r="E15" s="19">
        <v>1.6191669999999998</v>
      </c>
      <c r="F15" s="19">
        <f t="shared" si="0"/>
        <v>1.0687759999999999E-2</v>
      </c>
      <c r="G15" s="19">
        <v>0</v>
      </c>
      <c r="H15" s="19">
        <v>1.0687759999999999E-2</v>
      </c>
      <c r="I15" s="20">
        <f t="shared" si="1"/>
        <v>0</v>
      </c>
      <c r="J15" s="21">
        <f t="shared" si="2"/>
        <v>6.6007768191915974E-3</v>
      </c>
      <c r="K15" s="4"/>
      <c r="L15" t="s">
        <v>279</v>
      </c>
      <c r="M15" s="5">
        <v>7.65958E-3</v>
      </c>
      <c r="N15" s="69">
        <v>4.563321040684893E-2</v>
      </c>
    </row>
    <row r="16" spans="1:14" x14ac:dyDescent="0.25">
      <c r="A16" s="15"/>
      <c r="B16" s="53">
        <v>10</v>
      </c>
      <c r="C16" s="17" t="s">
        <v>264</v>
      </c>
      <c r="D16" s="18">
        <v>0.18867600000000001</v>
      </c>
      <c r="E16" s="19">
        <v>0.19489599999999999</v>
      </c>
      <c r="F16" s="19">
        <f t="shared" si="0"/>
        <v>8.5745500000000002E-3</v>
      </c>
      <c r="G16" s="19">
        <v>0</v>
      </c>
      <c r="H16" s="19">
        <v>8.5745500000000002E-3</v>
      </c>
      <c r="I16" s="20">
        <f t="shared" si="1"/>
        <v>0</v>
      </c>
      <c r="J16" s="21">
        <f t="shared" si="2"/>
        <v>4.399551555701503E-2</v>
      </c>
      <c r="K16" s="4"/>
      <c r="L16" t="s">
        <v>264</v>
      </c>
      <c r="M16" s="5">
        <v>8.5745500000000002E-3</v>
      </c>
      <c r="N16" s="69">
        <v>4.399551555701503E-2</v>
      </c>
    </row>
    <row r="17" spans="1:14" x14ac:dyDescent="0.25">
      <c r="A17" s="15"/>
      <c r="B17" s="53">
        <v>11</v>
      </c>
      <c r="C17" s="17" t="s">
        <v>265</v>
      </c>
      <c r="D17" s="18">
        <v>0.538775</v>
      </c>
      <c r="E17" s="19">
        <v>0.54714299999999993</v>
      </c>
      <c r="F17" s="19">
        <f t="shared" si="0"/>
        <v>3.3014049999999996E-2</v>
      </c>
      <c r="G17" s="19">
        <v>0</v>
      </c>
      <c r="H17" s="19">
        <v>3.3014049999999996E-2</v>
      </c>
      <c r="I17" s="20">
        <f t="shared" si="1"/>
        <v>0</v>
      </c>
      <c r="J17" s="21">
        <f t="shared" si="2"/>
        <v>6.0338979023765268E-2</v>
      </c>
      <c r="K17" s="4"/>
      <c r="L17" t="s">
        <v>274</v>
      </c>
      <c r="M17" s="5">
        <v>2.3170840000000002E-2</v>
      </c>
      <c r="N17" s="69">
        <v>3.6174254606312857E-2</v>
      </c>
    </row>
    <row r="18" spans="1:14" x14ac:dyDescent="0.25">
      <c r="A18" s="15"/>
      <c r="B18" s="53">
        <v>12</v>
      </c>
      <c r="C18" s="17" t="s">
        <v>266</v>
      </c>
      <c r="D18" s="18">
        <v>2.3218760000000001</v>
      </c>
      <c r="E18" s="19">
        <v>2.0669809999999997</v>
      </c>
      <c r="F18" s="19">
        <f t="shared" si="0"/>
        <v>2.1156209999999998E-2</v>
      </c>
      <c r="G18" s="19">
        <v>0</v>
      </c>
      <c r="H18" s="19">
        <v>2.1156209999999998E-2</v>
      </c>
      <c r="I18" s="20">
        <f t="shared" si="1"/>
        <v>0</v>
      </c>
      <c r="J18" s="21">
        <f t="shared" si="2"/>
        <v>1.0235319047441656E-2</v>
      </c>
      <c r="K18" s="4"/>
      <c r="L18" t="s">
        <v>278</v>
      </c>
      <c r="M18" s="5">
        <v>4.0376600000000002E-3</v>
      </c>
      <c r="N18" s="69">
        <v>3.4209340156573023E-2</v>
      </c>
    </row>
    <row r="19" spans="1:14" x14ac:dyDescent="0.25">
      <c r="A19" s="15"/>
      <c r="B19" s="53">
        <v>13</v>
      </c>
      <c r="C19" s="17" t="s">
        <v>267</v>
      </c>
      <c r="D19" s="18">
        <v>0.66177799999999998</v>
      </c>
      <c r="E19" s="19">
        <v>0.93494699999999986</v>
      </c>
      <c r="F19" s="19">
        <f t="shared" si="0"/>
        <v>5.5789339999999993E-2</v>
      </c>
      <c r="G19" s="19">
        <v>0</v>
      </c>
      <c r="H19" s="19">
        <v>5.5789339999999993E-2</v>
      </c>
      <c r="I19" s="20">
        <f t="shared" si="1"/>
        <v>0</v>
      </c>
      <c r="J19" s="21">
        <f t="shared" si="2"/>
        <v>5.9671125742956556E-2</v>
      </c>
      <c r="K19" s="4"/>
      <c r="L19" t="s">
        <v>271</v>
      </c>
      <c r="M19" s="5">
        <v>3.6067E-3</v>
      </c>
      <c r="N19" s="69">
        <v>3.0486196811657904E-2</v>
      </c>
    </row>
    <row r="20" spans="1:14" x14ac:dyDescent="0.25">
      <c r="A20" s="15"/>
      <c r="B20" s="53">
        <v>14</v>
      </c>
      <c r="C20" s="17" t="s">
        <v>268</v>
      </c>
      <c r="D20" s="18">
        <v>0.20141999999999996</v>
      </c>
      <c r="E20" s="19">
        <v>0.22383799999999995</v>
      </c>
      <c r="F20" s="19">
        <f t="shared" si="0"/>
        <v>2.3154729999999998E-2</v>
      </c>
      <c r="G20" s="19">
        <v>0</v>
      </c>
      <c r="H20" s="19">
        <v>2.3154729999999998E-2</v>
      </c>
      <c r="I20" s="20">
        <f t="shared" si="1"/>
        <v>0</v>
      </c>
      <c r="J20" s="21">
        <f t="shared" si="2"/>
        <v>0.10344414263887278</v>
      </c>
      <c r="K20" s="4"/>
      <c r="L20" t="s">
        <v>275</v>
      </c>
      <c r="M20" s="5">
        <v>6.1539730000000001E-2</v>
      </c>
      <c r="N20" s="69">
        <v>2.7992351877324368E-2</v>
      </c>
    </row>
    <row r="21" spans="1:14" x14ac:dyDescent="0.25">
      <c r="A21" s="15"/>
      <c r="B21" s="53">
        <v>15</v>
      </c>
      <c r="C21" s="17" t="s">
        <v>269</v>
      </c>
      <c r="D21" s="18">
        <v>13.432333999999999</v>
      </c>
      <c r="E21" s="19">
        <v>13.539334999999999</v>
      </c>
      <c r="F21" s="19">
        <f t="shared" si="0"/>
        <v>0.32266118000000005</v>
      </c>
      <c r="G21" s="19">
        <v>0</v>
      </c>
      <c r="H21" s="19">
        <v>0.32266118000000005</v>
      </c>
      <c r="I21" s="20">
        <f t="shared" si="1"/>
        <v>0</v>
      </c>
      <c r="J21" s="21">
        <f t="shared" si="2"/>
        <v>2.3831390537275284E-2</v>
      </c>
      <c r="K21" s="4"/>
      <c r="L21" t="s">
        <v>255</v>
      </c>
      <c r="M21" s="5">
        <v>1.4907940000000001E-2</v>
      </c>
      <c r="N21" s="69">
        <v>2.5287710781245493E-2</v>
      </c>
    </row>
    <row r="22" spans="1:14" x14ac:dyDescent="0.25">
      <c r="A22" s="15"/>
      <c r="B22" s="53">
        <v>16</v>
      </c>
      <c r="C22" s="17" t="s">
        <v>270</v>
      </c>
      <c r="D22" s="18">
        <v>0.71628999999999998</v>
      </c>
      <c r="E22" s="19">
        <v>0.867058</v>
      </c>
      <c r="F22" s="19">
        <f t="shared" si="0"/>
        <v>1.0035499999999999E-2</v>
      </c>
      <c r="G22" s="19">
        <v>0</v>
      </c>
      <c r="H22" s="19">
        <v>1.0035499999999999E-2</v>
      </c>
      <c r="I22" s="20">
        <f t="shared" si="1"/>
        <v>0</v>
      </c>
      <c r="J22" s="21">
        <f t="shared" si="2"/>
        <v>1.1574196881869494E-2</v>
      </c>
      <c r="K22" s="4"/>
      <c r="L22" t="s">
        <v>269</v>
      </c>
      <c r="M22" s="5">
        <v>0.32266118000000005</v>
      </c>
      <c r="N22" s="69">
        <v>2.3831390537275284E-2</v>
      </c>
    </row>
    <row r="23" spans="1:14" x14ac:dyDescent="0.25">
      <c r="A23" s="15"/>
      <c r="B23" s="53">
        <v>17</v>
      </c>
      <c r="C23" s="17" t="s">
        <v>271</v>
      </c>
      <c r="D23" s="18">
        <v>0.11768100000000001</v>
      </c>
      <c r="E23" s="19">
        <v>0.11830599999999999</v>
      </c>
      <c r="F23" s="19">
        <f t="shared" si="0"/>
        <v>3.6067E-3</v>
      </c>
      <c r="G23" s="19">
        <v>0</v>
      </c>
      <c r="H23" s="19">
        <v>3.6067E-3</v>
      </c>
      <c r="I23" s="20">
        <f t="shared" si="1"/>
        <v>0</v>
      </c>
      <c r="J23" s="21">
        <f t="shared" si="2"/>
        <v>3.0486196811657904E-2</v>
      </c>
      <c r="K23" s="4"/>
      <c r="L23" t="s">
        <v>260</v>
      </c>
      <c r="M23" s="5">
        <v>2.3636910000000004E-2</v>
      </c>
      <c r="N23" s="69">
        <v>1.855047975426034E-2</v>
      </c>
    </row>
    <row r="24" spans="1:14" x14ac:dyDescent="0.25">
      <c r="A24" s="15"/>
      <c r="B24" s="53">
        <v>18</v>
      </c>
      <c r="C24" s="17" t="s">
        <v>272</v>
      </c>
      <c r="D24" s="18">
        <v>0.15154300000000001</v>
      </c>
      <c r="E24" s="19">
        <v>0.16453200000000001</v>
      </c>
      <c r="F24" s="19">
        <f t="shared" si="0"/>
        <v>8.6127300000000007E-3</v>
      </c>
      <c r="G24" s="19">
        <v>0</v>
      </c>
      <c r="H24" s="19">
        <v>8.6127300000000007E-3</v>
      </c>
      <c r="I24" s="20">
        <f t="shared" si="1"/>
        <v>0</v>
      </c>
      <c r="J24" s="21">
        <f t="shared" si="2"/>
        <v>5.2346838305010579E-2</v>
      </c>
      <c r="K24" s="4"/>
      <c r="L24" t="s">
        <v>276</v>
      </c>
      <c r="M24" s="5">
        <v>3.7146990000000005E-2</v>
      </c>
      <c r="N24" s="69">
        <v>1.6959602286787057E-2</v>
      </c>
    </row>
    <row r="25" spans="1:14" x14ac:dyDescent="0.25">
      <c r="A25" s="15"/>
      <c r="B25" s="53">
        <v>19</v>
      </c>
      <c r="C25" s="17" t="s">
        <v>273</v>
      </c>
      <c r="D25" s="18">
        <v>0.120269</v>
      </c>
      <c r="E25" s="19">
        <v>2.8567040000000001</v>
      </c>
      <c r="F25" s="19">
        <f t="shared" si="0"/>
        <v>7.4162100000000012E-3</v>
      </c>
      <c r="G25" s="19">
        <v>0</v>
      </c>
      <c r="H25" s="19">
        <v>7.4162100000000012E-3</v>
      </c>
      <c r="I25" s="20">
        <f t="shared" si="1"/>
        <v>0</v>
      </c>
      <c r="J25" s="21">
        <f t="shared" si="2"/>
        <v>2.5960722566986294E-3</v>
      </c>
      <c r="K25" s="4"/>
      <c r="L25" t="s">
        <v>259</v>
      </c>
      <c r="M25" s="5">
        <v>1.656873E-2</v>
      </c>
      <c r="N25" s="69">
        <v>1.4938438457391082E-2</v>
      </c>
    </row>
    <row r="26" spans="1:14" x14ac:dyDescent="0.25">
      <c r="A26" s="15"/>
      <c r="B26" s="53">
        <v>20</v>
      </c>
      <c r="C26" s="17" t="s">
        <v>274</v>
      </c>
      <c r="D26" s="18">
        <v>0.396866</v>
      </c>
      <c r="E26" s="19">
        <v>0.64053400000000005</v>
      </c>
      <c r="F26" s="19">
        <f t="shared" si="0"/>
        <v>2.3170840000000002E-2</v>
      </c>
      <c r="G26" s="19">
        <v>0</v>
      </c>
      <c r="H26" s="19">
        <v>2.3170840000000002E-2</v>
      </c>
      <c r="I26" s="20">
        <f t="shared" si="1"/>
        <v>0</v>
      </c>
      <c r="J26" s="21">
        <f t="shared" si="2"/>
        <v>3.6174254606312857E-2</v>
      </c>
      <c r="K26" s="4"/>
      <c r="L26" t="s">
        <v>270</v>
      </c>
      <c r="M26" s="5">
        <v>1.0035499999999999E-2</v>
      </c>
      <c r="N26" s="69">
        <v>1.1574196881869494E-2</v>
      </c>
    </row>
    <row r="27" spans="1:14" x14ac:dyDescent="0.25">
      <c r="A27" s="15"/>
      <c r="B27" s="53">
        <v>21</v>
      </c>
      <c r="C27" s="17" t="s">
        <v>275</v>
      </c>
      <c r="D27" s="18">
        <v>2.7364269999999991</v>
      </c>
      <c r="E27" s="19">
        <v>2.198448</v>
      </c>
      <c r="F27" s="19">
        <f t="shared" si="0"/>
        <v>6.1539730000000001E-2</v>
      </c>
      <c r="G27" s="19">
        <v>0</v>
      </c>
      <c r="H27" s="19">
        <v>6.1539730000000001E-2</v>
      </c>
      <c r="I27" s="20">
        <f t="shared" si="1"/>
        <v>0</v>
      </c>
      <c r="J27" s="21">
        <f t="shared" si="2"/>
        <v>2.7992351877324368E-2</v>
      </c>
      <c r="K27" s="4"/>
      <c r="L27" t="s">
        <v>266</v>
      </c>
      <c r="M27" s="5">
        <v>2.1156209999999998E-2</v>
      </c>
      <c r="N27" s="69">
        <v>1.0235319047441656E-2</v>
      </c>
    </row>
    <row r="28" spans="1:14" x14ac:dyDescent="0.25">
      <c r="A28" s="15"/>
      <c r="B28" s="53">
        <v>22</v>
      </c>
      <c r="C28" s="17" t="s">
        <v>276</v>
      </c>
      <c r="D28" s="18">
        <v>2.1277650000000001</v>
      </c>
      <c r="E28" s="19">
        <v>2.1903220000000001</v>
      </c>
      <c r="F28" s="19">
        <f t="shared" si="0"/>
        <v>3.7146990000000005E-2</v>
      </c>
      <c r="G28" s="19">
        <v>0</v>
      </c>
      <c r="H28" s="19">
        <v>3.7146990000000005E-2</v>
      </c>
      <c r="I28" s="20">
        <f t="shared" si="1"/>
        <v>0</v>
      </c>
      <c r="J28" s="21">
        <f t="shared" si="2"/>
        <v>1.6959602286787057E-2</v>
      </c>
      <c r="K28" s="4"/>
      <c r="L28" t="s">
        <v>262</v>
      </c>
      <c r="M28" s="5">
        <v>5.6999889999999998E-2</v>
      </c>
      <c r="N28" s="69">
        <v>7.0018078211327023E-3</v>
      </c>
    </row>
    <row r="29" spans="1:14" x14ac:dyDescent="0.25">
      <c r="A29" s="15"/>
      <c r="B29" s="53">
        <v>23</v>
      </c>
      <c r="C29" s="17" t="s">
        <v>277</v>
      </c>
      <c r="D29" s="18">
        <v>0.14526700000000003</v>
      </c>
      <c r="E29" s="19">
        <v>0.29305100000000001</v>
      </c>
      <c r="F29" s="19">
        <f t="shared" si="0"/>
        <v>2.652469E-2</v>
      </c>
      <c r="G29" s="19">
        <v>0</v>
      </c>
      <c r="H29" s="19">
        <v>2.652469E-2</v>
      </c>
      <c r="I29" s="20">
        <f t="shared" si="1"/>
        <v>0</v>
      </c>
      <c r="J29" s="21">
        <f t="shared" si="2"/>
        <v>9.0512197535582539E-2</v>
      </c>
      <c r="K29" s="4"/>
      <c r="L29" t="s">
        <v>263</v>
      </c>
      <c r="M29" s="5">
        <v>1.0687759999999999E-2</v>
      </c>
      <c r="N29" s="69">
        <v>6.6007768191915974E-3</v>
      </c>
    </row>
    <row r="30" spans="1:14" x14ac:dyDescent="0.25">
      <c r="A30" s="15"/>
      <c r="B30" s="53">
        <v>24</v>
      </c>
      <c r="C30" s="17" t="s">
        <v>278</v>
      </c>
      <c r="D30" s="18">
        <v>0.123292</v>
      </c>
      <c r="E30" s="19">
        <v>0.11802799999999999</v>
      </c>
      <c r="F30" s="19">
        <f t="shared" si="0"/>
        <v>4.0376600000000002E-3</v>
      </c>
      <c r="G30" s="19">
        <v>0</v>
      </c>
      <c r="H30" s="19">
        <v>4.0376600000000002E-3</v>
      </c>
      <c r="I30" s="20">
        <f t="shared" si="1"/>
        <v>0</v>
      </c>
      <c r="J30" s="21">
        <f t="shared" si="2"/>
        <v>3.4209340156573023E-2</v>
      </c>
      <c r="K30" s="4"/>
      <c r="L30" t="s">
        <v>273</v>
      </c>
      <c r="M30" s="5">
        <v>7.4162100000000012E-3</v>
      </c>
      <c r="N30" s="69">
        <v>2.5960722566986294E-3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0.15626299999999999</v>
      </c>
      <c r="E31" s="26">
        <v>0.167851</v>
      </c>
      <c r="F31" s="26">
        <f t="shared" si="0"/>
        <v>7.65958E-3</v>
      </c>
      <c r="G31" s="26">
        <v>0</v>
      </c>
      <c r="H31" s="26">
        <v>7.65958E-3</v>
      </c>
      <c r="I31" s="27">
        <f t="shared" si="1"/>
        <v>0</v>
      </c>
      <c r="J31" s="28">
        <f t="shared" si="2"/>
        <v>4.563321040684893E-2</v>
      </c>
      <c r="K31" s="4"/>
      <c r="L31" t="s">
        <v>257</v>
      </c>
      <c r="M31" s="5">
        <v>2.9062699999999999E-3</v>
      </c>
      <c r="N31" s="69">
        <v>1.5158194391780495E-3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8" width="0" hidden="1" customWidth="1"/>
  </cols>
  <sheetData>
    <row r="1" spans="1:11" ht="15.75" x14ac:dyDescent="0.25">
      <c r="A1" s="48">
        <v>41</v>
      </c>
      <c r="B1" s="47" t="s">
        <v>26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735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40.081592999999991</v>
      </c>
      <c r="E6" s="12">
        <v>43.912036000000001</v>
      </c>
      <c r="F6" s="12">
        <v>0.9251881700000002</v>
      </c>
      <c r="G6" s="12">
        <v>0</v>
      </c>
      <c r="H6" s="12">
        <v>0.9251881700000002</v>
      </c>
      <c r="I6" s="13">
        <v>0</v>
      </c>
      <c r="J6" s="14">
        <v>2.1069124875011492E-2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26.692760999999997</v>
      </c>
      <c r="E7" s="36">
        <f ca="1">SUM(E8:OFFSET(E6,MATCH("PROYECTOS",$A$8:$A$50,0),0))</f>
        <v>25.026529000000007</v>
      </c>
      <c r="F7" s="36">
        <f ca="1">SUM(F8:OFFSET(F6,MATCH("PROYECTOS",$A$8:$A$50,0),0))</f>
        <v>0.69419257000000001</v>
      </c>
      <c r="G7" s="36">
        <f ca="1">SUM(G8:OFFSET(G6,MATCH("PROYECTOS",$A$8:$A$50,0),0))</f>
        <v>0</v>
      </c>
      <c r="H7" s="36">
        <f ca="1">SUM(H8:OFFSET(H6,MATCH("PROYECTOS",$A$8:$A$50,0),0))</f>
        <v>0.69419257000000001</v>
      </c>
      <c r="I7" s="37">
        <f ca="1">IFERROR(G7/E7,0)</f>
        <v>0</v>
      </c>
      <c r="J7" s="38">
        <f ca="1">IFERROR(SUM(G7,H7)/E7,0)</f>
        <v>2.7738268059466008E-2</v>
      </c>
      <c r="K7" s="4"/>
    </row>
    <row r="8" spans="1:11" ht="51" x14ac:dyDescent="0.25">
      <c r="A8" s="15"/>
      <c r="B8" s="17">
        <v>3000065</v>
      </c>
      <c r="C8" s="17" t="s">
        <v>737</v>
      </c>
      <c r="D8" s="18">
        <v>21.734334</v>
      </c>
      <c r="E8" s="19">
        <v>21.031751000000007</v>
      </c>
      <c r="F8" s="19">
        <f t="shared" ref="F8:F9" si="0">SUM(G8,H8)</f>
        <v>0.67916496000000004</v>
      </c>
      <c r="G8" s="19">
        <v>0</v>
      </c>
      <c r="H8" s="19">
        <v>0.67916496000000004</v>
      </c>
      <c r="I8" s="20">
        <f t="shared" ref="I8:I10" si="1">IFERROR(G8/E8,0)</f>
        <v>0</v>
      </c>
      <c r="J8" s="21">
        <f t="shared" ref="J8:J10" si="2">IFERROR(SUM(G8,H8)/E8,0)</f>
        <v>3.2292364054709463E-2</v>
      </c>
      <c r="K8" s="4"/>
    </row>
    <row r="9" spans="1:11" ht="51" x14ac:dyDescent="0.25">
      <c r="A9" s="15"/>
      <c r="B9" s="17">
        <v>3000527</v>
      </c>
      <c r="C9" s="17" t="s">
        <v>738</v>
      </c>
      <c r="D9" s="18">
        <v>4.9584269999999959</v>
      </c>
      <c r="E9" s="19">
        <v>3.9947780000000002</v>
      </c>
      <c r="F9" s="19">
        <f t="shared" si="0"/>
        <v>1.502761E-2</v>
      </c>
      <c r="G9" s="19">
        <v>0</v>
      </c>
      <c r="H9" s="19">
        <v>1.502761E-2</v>
      </c>
      <c r="I9" s="20">
        <f t="shared" si="1"/>
        <v>0</v>
      </c>
      <c r="J9" s="21">
        <f t="shared" si="2"/>
        <v>3.761813547586374E-3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13.388831999999994</v>
      </c>
      <c r="E10" s="43">
        <f t="shared" ref="E10:H10" ca="1" si="3">OFFSET(E10,-MATCH("PROYECTOS",$A$8:$A$50,0)-1,0)-(OFFSET(E10,-MATCH("PROYECTOS",$A$8:$A$50,0),0))</f>
        <v>18.885506999999993</v>
      </c>
      <c r="F10" s="43">
        <f t="shared" ca="1" si="3"/>
        <v>0.23099560000000019</v>
      </c>
      <c r="G10" s="43">
        <f t="shared" ca="1" si="3"/>
        <v>0</v>
      </c>
      <c r="H10" s="43">
        <f t="shared" ca="1" si="3"/>
        <v>0.23099560000000019</v>
      </c>
      <c r="I10" s="44">
        <f t="shared" ca="1" si="1"/>
        <v>0</v>
      </c>
      <c r="J10" s="45">
        <f t="shared" ca="1" si="2"/>
        <v>1.2231368742178872E-2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749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ht="51" x14ac:dyDescent="0.25">
      <c r="A16" s="15"/>
      <c r="B16" s="17">
        <v>3000065</v>
      </c>
      <c r="C16" s="17" t="s">
        <v>737</v>
      </c>
      <c r="D16" s="21">
        <v>3.2292364054709463E-2</v>
      </c>
    </row>
    <row r="17" spans="1:4" ht="51.75" thickBot="1" x14ac:dyDescent="0.3">
      <c r="A17" s="22"/>
      <c r="B17" s="24">
        <v>3000527</v>
      </c>
      <c r="C17" s="24" t="s">
        <v>738</v>
      </c>
      <c r="D17" s="28">
        <v>3.761813547586374E-3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41</v>
      </c>
      <c r="B1" s="47" t="s">
        <v>26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736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40.081592999999991</v>
      </c>
      <c r="I6" s="12">
        <v>43.912036000000001</v>
      </c>
      <c r="J6" s="12">
        <v>0.9251881700000002</v>
      </c>
      <c r="K6" s="12">
        <v>0</v>
      </c>
      <c r="L6" s="12">
        <v>0.9251881700000002</v>
      </c>
      <c r="M6" s="13">
        <v>0</v>
      </c>
      <c r="N6" s="14">
        <v>2.1069124875011492E-2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26.692761000000001</v>
      </c>
      <c r="I7" s="36">
        <f ca="1">SUM(I8:OFFSET(I6,MATCH("PROYECTOS",$A$8:$A$50,0),0))</f>
        <v>25.026528999999996</v>
      </c>
      <c r="J7" s="36">
        <f ca="1">SUM(J8:OFFSET(J6,MATCH("PROYECTOS",$A$8:$A$50,0),0))</f>
        <v>0.69419257000000012</v>
      </c>
      <c r="K7" s="36">
        <f ca="1">SUM(K8:OFFSET(K6,MATCH("PROYECTOS",$A$8:$A$50,0),0))</f>
        <v>0</v>
      </c>
      <c r="L7" s="36">
        <f ca="1">SUM(L8:OFFSET(L6,MATCH("PROYECTOS",$A$8:$A$50,0),0))</f>
        <v>0.69419257000000012</v>
      </c>
      <c r="M7" s="37">
        <f ca="1">IFERROR(K7/I7,0)</f>
        <v>0</v>
      </c>
      <c r="N7" s="38">
        <f ca="1">IFERROR(SUM(K7,L7)/I7,0)</f>
        <v>2.7738268059466026E-2</v>
      </c>
      <c r="O7" s="62"/>
      <c r="P7" s="36"/>
      <c r="Q7" s="38"/>
    </row>
    <row r="8" spans="1:17" ht="51" x14ac:dyDescent="0.25">
      <c r="A8" s="15"/>
      <c r="B8" s="17">
        <v>5000162</v>
      </c>
      <c r="C8" s="17" t="s">
        <v>739</v>
      </c>
      <c r="D8" s="66">
        <v>3000065</v>
      </c>
      <c r="E8" s="17" t="s">
        <v>737</v>
      </c>
      <c r="F8" s="67">
        <v>103</v>
      </c>
      <c r="G8" s="17" t="s">
        <v>744</v>
      </c>
      <c r="H8" s="18">
        <v>8.9057379999999995</v>
      </c>
      <c r="I8" s="19">
        <v>8.7954469999999976</v>
      </c>
      <c r="J8" s="19">
        <f t="shared" ref="J8:J12" si="0">SUM(K8,L8)</f>
        <v>0.26988869999999998</v>
      </c>
      <c r="K8" s="19">
        <v>0</v>
      </c>
      <c r="L8" s="19">
        <v>0.26988869999999998</v>
      </c>
      <c r="M8" s="20">
        <f t="shared" ref="M8:M13" si="1">IFERROR(K8/I8,0)</f>
        <v>0</v>
      </c>
      <c r="N8" s="21">
        <f t="shared" ref="N8:N13" si="2">IFERROR(SUM(K8,L8)/I8,0)</f>
        <v>3.0685046479161326E-2</v>
      </c>
      <c r="O8" s="68">
        <v>0.50683639999999996</v>
      </c>
      <c r="P8" s="19">
        <v>2319</v>
      </c>
      <c r="Q8" s="21">
        <f>IFERROR(P8/O8,0)</f>
        <v>4575.4409115051722</v>
      </c>
    </row>
    <row r="9" spans="1:17" ht="51" x14ac:dyDescent="0.25">
      <c r="A9" s="15"/>
      <c r="B9" s="17">
        <v>5000164</v>
      </c>
      <c r="C9" s="17" t="s">
        <v>740</v>
      </c>
      <c r="D9" s="66">
        <v>3000527</v>
      </c>
      <c r="E9" s="17" t="s">
        <v>738</v>
      </c>
      <c r="F9" s="67">
        <v>86</v>
      </c>
      <c r="G9" s="17" t="s">
        <v>504</v>
      </c>
      <c r="H9" s="18">
        <v>2.3289639999999991</v>
      </c>
      <c r="I9" s="19">
        <v>1.8487399999999998</v>
      </c>
      <c r="J9" s="19">
        <f t="shared" si="0"/>
        <v>1.0651759999999998E-2</v>
      </c>
      <c r="K9" s="19">
        <v>0</v>
      </c>
      <c r="L9" s="19">
        <v>1.0651759999999998E-2</v>
      </c>
      <c r="M9" s="20">
        <f t="shared" si="1"/>
        <v>0</v>
      </c>
      <c r="N9" s="21">
        <f t="shared" si="2"/>
        <v>5.7616322468275688E-3</v>
      </c>
      <c r="O9" s="68">
        <v>1.8468740000000001E-2</v>
      </c>
      <c r="P9" s="19">
        <v>3650</v>
      </c>
      <c r="Q9" s="21">
        <f t="shared" ref="Q9:Q12" si="3">IFERROR(P9/O9,0)</f>
        <v>197631.24068019798</v>
      </c>
    </row>
    <row r="10" spans="1:17" ht="51" x14ac:dyDescent="0.25">
      <c r="A10" s="15"/>
      <c r="B10" s="17">
        <v>5000370</v>
      </c>
      <c r="C10" s="17" t="s">
        <v>741</v>
      </c>
      <c r="D10" s="66">
        <v>3000527</v>
      </c>
      <c r="E10" s="17" t="s">
        <v>738</v>
      </c>
      <c r="F10" s="67">
        <v>608</v>
      </c>
      <c r="G10" s="17" t="s">
        <v>745</v>
      </c>
      <c r="H10" s="18">
        <v>2.6294630000000003</v>
      </c>
      <c r="I10" s="19">
        <v>2.1460379999999994</v>
      </c>
      <c r="J10" s="19">
        <f t="shared" si="0"/>
        <v>4.3758500000000006E-3</v>
      </c>
      <c r="K10" s="19">
        <v>0</v>
      </c>
      <c r="L10" s="19">
        <v>4.3758500000000006E-3</v>
      </c>
      <c r="M10" s="20">
        <f t="shared" si="1"/>
        <v>0</v>
      </c>
      <c r="N10" s="21">
        <f t="shared" si="2"/>
        <v>2.0390365874229633E-3</v>
      </c>
      <c r="O10" s="68">
        <v>5.0943050000000004E-2</v>
      </c>
      <c r="P10" s="19">
        <v>338</v>
      </c>
      <c r="Q10" s="21">
        <f t="shared" si="3"/>
        <v>6634.8599072886291</v>
      </c>
    </row>
    <row r="11" spans="1:17" ht="51" x14ac:dyDescent="0.25">
      <c r="A11" s="15"/>
      <c r="B11" s="17">
        <v>5001311</v>
      </c>
      <c r="C11" s="17" t="s">
        <v>742</v>
      </c>
      <c r="D11" s="66">
        <v>3000065</v>
      </c>
      <c r="E11" s="17" t="s">
        <v>737</v>
      </c>
      <c r="F11" s="67">
        <v>43</v>
      </c>
      <c r="G11" s="17" t="s">
        <v>746</v>
      </c>
      <c r="H11" s="18">
        <v>5.7312530000000015</v>
      </c>
      <c r="I11" s="19">
        <v>5.3150709999999979</v>
      </c>
      <c r="J11" s="19">
        <f t="shared" si="0"/>
        <v>0.31171305000000005</v>
      </c>
      <c r="K11" s="19">
        <v>0</v>
      </c>
      <c r="L11" s="19">
        <v>0.31171305000000005</v>
      </c>
      <c r="M11" s="20">
        <f t="shared" si="1"/>
        <v>0</v>
      </c>
      <c r="N11" s="21">
        <f t="shared" si="2"/>
        <v>5.8647015251536656E-2</v>
      </c>
      <c r="O11" s="68">
        <v>0.33901086000000008</v>
      </c>
      <c r="P11" s="19">
        <v>3078</v>
      </c>
      <c r="Q11" s="21">
        <f t="shared" si="3"/>
        <v>9079.3551569409883</v>
      </c>
    </row>
    <row r="12" spans="1:17" ht="51" x14ac:dyDescent="0.25">
      <c r="A12" s="15"/>
      <c r="B12" s="17">
        <v>5004171</v>
      </c>
      <c r="C12" s="17" t="s">
        <v>743</v>
      </c>
      <c r="D12" s="66">
        <v>3000065</v>
      </c>
      <c r="E12" s="17" t="s">
        <v>737</v>
      </c>
      <c r="F12" s="67">
        <v>4</v>
      </c>
      <c r="G12" s="17" t="s">
        <v>747</v>
      </c>
      <c r="H12" s="18">
        <v>7.0973429999999995</v>
      </c>
      <c r="I12" s="19">
        <v>6.921233</v>
      </c>
      <c r="J12" s="19">
        <f t="shared" si="0"/>
        <v>9.7563210000000011E-2</v>
      </c>
      <c r="K12" s="19">
        <v>0</v>
      </c>
      <c r="L12" s="19">
        <v>9.7563210000000011E-2</v>
      </c>
      <c r="M12" s="20">
        <f t="shared" si="1"/>
        <v>0</v>
      </c>
      <c r="N12" s="21">
        <f t="shared" si="2"/>
        <v>1.4096218116049556E-2</v>
      </c>
      <c r="O12" s="68">
        <v>0.15184835999999999</v>
      </c>
      <c r="P12" s="19">
        <v>3867</v>
      </c>
      <c r="Q12" s="21">
        <f t="shared" si="3"/>
        <v>25466.195354365369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13.38883199999999</v>
      </c>
      <c r="I13" s="43">
        <f t="shared" ref="I13:L13" ca="1" si="4">OFFSET(I13,-MATCH("PROYECTOS",$A$8:$A$50,0)-1,0)-(OFFSET(I13,-MATCH("PROYECTOS",$A$8:$A$50,0),0))</f>
        <v>18.885507000000004</v>
      </c>
      <c r="J13" s="43">
        <f t="shared" ca="1" si="4"/>
        <v>0.23099560000000008</v>
      </c>
      <c r="K13" s="43">
        <f t="shared" ca="1" si="4"/>
        <v>0</v>
      </c>
      <c r="L13" s="43">
        <f t="shared" ca="1" si="4"/>
        <v>0.23099560000000008</v>
      </c>
      <c r="M13" s="44">
        <f t="shared" ca="1" si="1"/>
        <v>0</v>
      </c>
      <c r="N13" s="45">
        <f t="shared" ca="1" si="2"/>
        <v>1.2231368742178859E-2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42</v>
      </c>
      <c r="B1" s="48" t="s">
        <v>27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750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1063.0552709999999</v>
      </c>
      <c r="E6" s="12">
        <v>1287.1252820000002</v>
      </c>
      <c r="F6" s="12">
        <v>5.9289143900000001</v>
      </c>
      <c r="G6" s="12">
        <v>0</v>
      </c>
      <c r="H6" s="12">
        <v>5.9289143900000001</v>
      </c>
      <c r="I6" s="13">
        <v>0</v>
      </c>
      <c r="J6" s="14">
        <v>4.6063226889517346E-3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148.41836699999993</v>
      </c>
      <c r="E7" s="36">
        <f ca="1">SUM(E8:OFFSET(E6,MATCH("GOBIERNOS REGIONALES",$A$8:$A$50,0),0))</f>
        <v>327.77436200000011</v>
      </c>
      <c r="F7" s="36">
        <f ca="1">SUM(F8:OFFSET(F6,MATCH("GOBIERNOS REGIONALES",$A$8:$A$50,0),0))</f>
        <v>0.61335936999999996</v>
      </c>
      <c r="G7" s="36">
        <f ca="1">SUM(G8:OFFSET(G6,MATCH("GOBIERNOS REGIONALES",$A$8:$A$50,0),0))</f>
        <v>0</v>
      </c>
      <c r="H7" s="36">
        <f ca="1">SUM(H8:OFFSET(H6,MATCH("GOBIERNOS REGIONALES",$A$8:$A$50,0),0))</f>
        <v>0.61335936999999996</v>
      </c>
      <c r="I7" s="37">
        <f ca="1">IFERROR(G7/E7,0)</f>
        <v>0</v>
      </c>
      <c r="J7" s="38">
        <f ca="1">IFERROR(SUM(G7,H7)/E7,0)</f>
        <v>1.871285375272883E-3</v>
      </c>
      <c r="K7" s="4"/>
    </row>
    <row r="8" spans="1:11" x14ac:dyDescent="0.25">
      <c r="A8" s="15"/>
      <c r="B8" s="16">
        <v>13</v>
      </c>
      <c r="C8" s="17" t="s">
        <v>116</v>
      </c>
      <c r="D8" s="18">
        <v>147.61836699999992</v>
      </c>
      <c r="E8" s="19">
        <v>326.9743620000001</v>
      </c>
      <c r="F8" s="19">
        <f t="shared" ref="F8:F33" si="0">SUM(G8,H8)</f>
        <v>0.61335936999999996</v>
      </c>
      <c r="G8" s="19">
        <v>0</v>
      </c>
      <c r="H8" s="19">
        <v>0.61335936999999996</v>
      </c>
      <c r="I8" s="20">
        <f t="shared" ref="I8:I33" si="1">IFERROR(G8/E8,0)</f>
        <v>0</v>
      </c>
      <c r="J8" s="21">
        <f t="shared" ref="J8:J33" si="2">IFERROR(SUM(G8,H8)/E8,0)</f>
        <v>1.8758638024347603E-3</v>
      </c>
      <c r="K8" s="4"/>
    </row>
    <row r="9" spans="1:11" x14ac:dyDescent="0.25">
      <c r="A9" s="15"/>
      <c r="B9" s="16">
        <v>164</v>
      </c>
      <c r="C9" s="17" t="s">
        <v>151</v>
      </c>
      <c r="D9" s="18">
        <v>0.8</v>
      </c>
      <c r="E9" s="19">
        <v>0.8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x14ac:dyDescent="0.25">
      <c r="A10" s="32" t="s">
        <v>211</v>
      </c>
      <c r="B10" s="55"/>
      <c r="C10" s="34"/>
      <c r="D10" s="35">
        <f ca="1">SUM(D11:OFFSET(D9,(MATCH("GOBIERNOS LOCALES",$A$8:$A$50,0)-MATCH("GOBIERNOS REGIONALES",$A$8:$A$50,0)),0))</f>
        <v>619.97444600000006</v>
      </c>
      <c r="E10" s="36">
        <f ca="1">SUM(E11:OFFSET(E9,(MATCH("GOBIERNOS LOCALES",$A$8:$A$50,0)-MATCH("GOBIERNOS REGIONALES",$A$8:$A$50,0)),0))</f>
        <v>647.59186200000011</v>
      </c>
      <c r="F10" s="36">
        <f ca="1">SUM(F11:OFFSET(F9,(MATCH("GOBIERNOS LOCALES",$A$8:$A$50,0)-MATCH("GOBIERNOS REGIONALES",$A$8:$A$50,0)),0))</f>
        <v>2.9378970199999999</v>
      </c>
      <c r="G10" s="36">
        <f ca="1">SUM(G11:OFFSET(G9,(MATCH("GOBIERNOS LOCALES",$A$8:$A$50,0)-MATCH("GOBIERNOS REGIONALES",$A$8:$A$50,0)),0))</f>
        <v>0</v>
      </c>
      <c r="H10" s="36">
        <f ca="1">SUM(H11:OFFSET(H9,(MATCH("GOBIERNOS LOCALES",$A$8:$A$50,0)-MATCH("GOBIERNOS REGIONALES",$A$8:$A$50,0)),0))</f>
        <v>2.9378970199999999</v>
      </c>
      <c r="I10" s="37">
        <f t="shared" ca="1" si="1"/>
        <v>0</v>
      </c>
      <c r="J10" s="38">
        <f t="shared" ca="1" si="2"/>
        <v>4.5366490723442714E-3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18.990538000000001</v>
      </c>
      <c r="E11" s="19">
        <v>18.990538000000001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39.885581999999999</v>
      </c>
      <c r="E12" s="19">
        <v>56.910253999999995</v>
      </c>
      <c r="F12" s="19">
        <f t="shared" si="0"/>
        <v>2.8846000000000002E-3</v>
      </c>
      <c r="G12" s="19">
        <v>0</v>
      </c>
      <c r="H12" s="19">
        <v>2.8846000000000002E-3</v>
      </c>
      <c r="I12" s="20">
        <f t="shared" si="1"/>
        <v>0</v>
      </c>
      <c r="J12" s="21">
        <f t="shared" si="2"/>
        <v>5.0686823502843623E-5</v>
      </c>
      <c r="K12" s="4"/>
    </row>
    <row r="13" spans="1:11" x14ac:dyDescent="0.25">
      <c r="A13" s="15"/>
      <c r="B13" s="16">
        <v>443</v>
      </c>
      <c r="C13" s="17" t="s">
        <v>215</v>
      </c>
      <c r="D13" s="18">
        <v>199.94512099999997</v>
      </c>
      <c r="E13" s="19">
        <v>202.05847900000003</v>
      </c>
      <c r="F13" s="19">
        <f t="shared" si="0"/>
        <v>3.6382729999999988E-2</v>
      </c>
      <c r="G13" s="19">
        <v>0</v>
      </c>
      <c r="H13" s="19">
        <v>3.6382729999999988E-2</v>
      </c>
      <c r="I13" s="20">
        <f t="shared" si="1"/>
        <v>0</v>
      </c>
      <c r="J13" s="21">
        <f t="shared" si="2"/>
        <v>1.8006039726746622E-4</v>
      </c>
      <c r="K13" s="4"/>
    </row>
    <row r="14" spans="1:11" x14ac:dyDescent="0.25">
      <c r="A14" s="15"/>
      <c r="B14" s="16">
        <v>444</v>
      </c>
      <c r="C14" s="17" t="s">
        <v>216</v>
      </c>
      <c r="D14" s="18">
        <v>16.415133000000001</v>
      </c>
      <c r="E14" s="19">
        <v>16.415211999999997</v>
      </c>
      <c r="F14" s="19">
        <f t="shared" si="0"/>
        <v>0.10009328000000001</v>
      </c>
      <c r="G14" s="19">
        <v>0</v>
      </c>
      <c r="H14" s="19">
        <v>0.10009328000000001</v>
      </c>
      <c r="I14" s="20">
        <f t="shared" si="1"/>
        <v>0</v>
      </c>
      <c r="J14" s="21">
        <f t="shared" si="2"/>
        <v>6.0975928912767024E-3</v>
      </c>
      <c r="K14" s="4"/>
    </row>
    <row r="15" spans="1:11" x14ac:dyDescent="0.25">
      <c r="A15" s="15"/>
      <c r="B15" s="16">
        <v>445</v>
      </c>
      <c r="C15" s="17" t="s">
        <v>217</v>
      </c>
      <c r="D15" s="18">
        <v>6.9399170000000003</v>
      </c>
      <c r="E15" s="19">
        <v>4.7616560000000003</v>
      </c>
      <c r="F15" s="19">
        <f t="shared" si="0"/>
        <v>6.4514719999999998E-2</v>
      </c>
      <c r="G15" s="19">
        <v>0</v>
      </c>
      <c r="H15" s="19">
        <v>6.4514719999999998E-2</v>
      </c>
      <c r="I15" s="20">
        <f t="shared" si="1"/>
        <v>0</v>
      </c>
      <c r="J15" s="21">
        <f t="shared" si="2"/>
        <v>1.3548798989259198E-2</v>
      </c>
      <c r="K15" s="4"/>
    </row>
    <row r="16" spans="1:11" x14ac:dyDescent="0.25">
      <c r="A16" s="15"/>
      <c r="B16" s="16">
        <v>446</v>
      </c>
      <c r="C16" s="17" t="s">
        <v>218</v>
      </c>
      <c r="D16" s="18">
        <v>19.172017</v>
      </c>
      <c r="E16" s="19">
        <v>17.825078999999999</v>
      </c>
      <c r="F16" s="19">
        <f t="shared" si="0"/>
        <v>0.51282927</v>
      </c>
      <c r="G16" s="19">
        <v>0</v>
      </c>
      <c r="H16" s="19">
        <v>0.51282927</v>
      </c>
      <c r="I16" s="20">
        <f t="shared" si="1"/>
        <v>0</v>
      </c>
      <c r="J16" s="21">
        <f t="shared" si="2"/>
        <v>2.8770098017517905E-2</v>
      </c>
      <c r="K16" s="4"/>
    </row>
    <row r="17" spans="1:11" x14ac:dyDescent="0.25">
      <c r="A17" s="15"/>
      <c r="B17" s="16">
        <v>447</v>
      </c>
      <c r="C17" s="17" t="s">
        <v>219</v>
      </c>
      <c r="D17" s="18">
        <v>0</v>
      </c>
      <c r="E17" s="19">
        <v>0.34600000000000003</v>
      </c>
      <c r="F17" s="19">
        <f t="shared" si="0"/>
        <v>0</v>
      </c>
      <c r="G17" s="19">
        <v>0</v>
      </c>
      <c r="H17" s="19">
        <v>0</v>
      </c>
      <c r="I17" s="20">
        <f t="shared" si="1"/>
        <v>0</v>
      </c>
      <c r="J17" s="21">
        <f t="shared" si="2"/>
        <v>0</v>
      </c>
      <c r="K17" s="4"/>
    </row>
    <row r="18" spans="1:11" x14ac:dyDescent="0.25">
      <c r="A18" s="15"/>
      <c r="B18" s="16">
        <v>448</v>
      </c>
      <c r="C18" s="17" t="s">
        <v>220</v>
      </c>
      <c r="D18" s="18">
        <v>0.99744699999999997</v>
      </c>
      <c r="E18" s="19">
        <v>0.99744699999999997</v>
      </c>
      <c r="F18" s="19">
        <f t="shared" si="0"/>
        <v>8.3006799999999995E-3</v>
      </c>
      <c r="G18" s="19">
        <v>0</v>
      </c>
      <c r="H18" s="19">
        <v>8.3006799999999995E-3</v>
      </c>
      <c r="I18" s="20">
        <f t="shared" si="1"/>
        <v>0</v>
      </c>
      <c r="J18" s="21">
        <f t="shared" si="2"/>
        <v>8.3219258767633763E-3</v>
      </c>
      <c r="K18" s="4"/>
    </row>
    <row r="19" spans="1:11" x14ac:dyDescent="0.25">
      <c r="A19" s="15"/>
      <c r="B19" s="16">
        <v>449</v>
      </c>
      <c r="C19" s="17" t="s">
        <v>221</v>
      </c>
      <c r="D19" s="18">
        <v>15.147863000000003</v>
      </c>
      <c r="E19" s="19">
        <v>16.439660000000003</v>
      </c>
      <c r="F19" s="19">
        <f t="shared" si="0"/>
        <v>0.42947077999999994</v>
      </c>
      <c r="G19" s="19">
        <v>0</v>
      </c>
      <c r="H19" s="19">
        <v>0.42947077999999994</v>
      </c>
      <c r="I19" s="20">
        <f t="shared" si="1"/>
        <v>0</v>
      </c>
      <c r="J19" s="21">
        <f t="shared" si="2"/>
        <v>2.6124067042749052E-2</v>
      </c>
      <c r="K19" s="4"/>
    </row>
    <row r="20" spans="1:11" x14ac:dyDescent="0.25">
      <c r="A20" s="15"/>
      <c r="B20" s="16">
        <v>450</v>
      </c>
      <c r="C20" s="17" t="s">
        <v>222</v>
      </c>
      <c r="D20" s="18">
        <v>2.3719749999999999</v>
      </c>
      <c r="E20" s="19">
        <v>2.3719749999999999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</row>
    <row r="21" spans="1:11" x14ac:dyDescent="0.25">
      <c r="A21" s="15"/>
      <c r="B21" s="16">
        <v>451</v>
      </c>
      <c r="C21" s="17" t="s">
        <v>223</v>
      </c>
      <c r="D21" s="18">
        <v>182.09408200000001</v>
      </c>
      <c r="E21" s="19">
        <v>198.439346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x14ac:dyDescent="0.25">
      <c r="A22" s="15"/>
      <c r="B22" s="16">
        <v>452</v>
      </c>
      <c r="C22" s="17" t="s">
        <v>224</v>
      </c>
      <c r="D22" s="18">
        <v>6.7841800000000001</v>
      </c>
      <c r="E22" s="19">
        <v>7.1441800000000004</v>
      </c>
      <c r="F22" s="19">
        <f t="shared" si="0"/>
        <v>0.43055752999999997</v>
      </c>
      <c r="G22" s="19">
        <v>0</v>
      </c>
      <c r="H22" s="19">
        <v>0.43055752999999997</v>
      </c>
      <c r="I22" s="20">
        <f t="shared" si="1"/>
        <v>0</v>
      </c>
      <c r="J22" s="21">
        <f t="shared" si="2"/>
        <v>6.0266892771458719E-2</v>
      </c>
      <c r="K22" s="4"/>
    </row>
    <row r="23" spans="1:11" x14ac:dyDescent="0.25">
      <c r="A23" s="15"/>
      <c r="B23" s="16">
        <v>454</v>
      </c>
      <c r="C23" s="17" t="s">
        <v>226</v>
      </c>
      <c r="D23" s="18">
        <v>1.5521769999999999</v>
      </c>
      <c r="E23" s="19">
        <v>0.29677100000000001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</row>
    <row r="24" spans="1:11" x14ac:dyDescent="0.25">
      <c r="A24" s="15"/>
      <c r="B24" s="16">
        <v>455</v>
      </c>
      <c r="C24" s="17" t="s">
        <v>227</v>
      </c>
      <c r="D24" s="18">
        <v>2.1184270000000001</v>
      </c>
      <c r="E24" s="19">
        <v>2.4849269999999999</v>
      </c>
      <c r="F24" s="19">
        <f t="shared" si="0"/>
        <v>3.8433629999999996E-2</v>
      </c>
      <c r="G24" s="19">
        <v>0</v>
      </c>
      <c r="H24" s="19">
        <v>3.8433629999999996E-2</v>
      </c>
      <c r="I24" s="20">
        <f t="shared" si="1"/>
        <v>0</v>
      </c>
      <c r="J24" s="21">
        <f t="shared" si="2"/>
        <v>1.5466703850857589E-2</v>
      </c>
      <c r="K24" s="4"/>
    </row>
    <row r="25" spans="1:11" x14ac:dyDescent="0.25">
      <c r="A25" s="15"/>
      <c r="B25" s="16">
        <v>456</v>
      </c>
      <c r="C25" s="17" t="s">
        <v>228</v>
      </c>
      <c r="D25" s="18">
        <v>4.9273999999999998E-2</v>
      </c>
      <c r="E25" s="19">
        <v>6.3661620000000001</v>
      </c>
      <c r="F25" s="19">
        <f t="shared" si="0"/>
        <v>1.2191131799999999</v>
      </c>
      <c r="G25" s="19">
        <v>0</v>
      </c>
      <c r="H25" s="19">
        <v>1.2191131799999999</v>
      </c>
      <c r="I25" s="20">
        <f t="shared" si="1"/>
        <v>0</v>
      </c>
      <c r="J25" s="21">
        <f t="shared" si="2"/>
        <v>0.19149892509804178</v>
      </c>
      <c r="K25" s="4"/>
    </row>
    <row r="26" spans="1:11" x14ac:dyDescent="0.25">
      <c r="A26" s="15"/>
      <c r="B26" s="16">
        <v>457</v>
      </c>
      <c r="C26" s="17" t="s">
        <v>229</v>
      </c>
      <c r="D26" s="18">
        <v>67.426178999999991</v>
      </c>
      <c r="E26" s="19">
        <v>59.06776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</row>
    <row r="27" spans="1:11" x14ac:dyDescent="0.25">
      <c r="A27" s="15"/>
      <c r="B27" s="16">
        <v>458</v>
      </c>
      <c r="C27" s="17" t="s">
        <v>230</v>
      </c>
      <c r="D27" s="18">
        <v>14.488209999999997</v>
      </c>
      <c r="E27" s="19">
        <v>14.488209999999999</v>
      </c>
      <c r="F27" s="19">
        <f t="shared" si="0"/>
        <v>8.0399350000000008E-2</v>
      </c>
      <c r="G27" s="19">
        <v>0</v>
      </c>
      <c r="H27" s="19">
        <v>8.0399350000000008E-2</v>
      </c>
      <c r="I27" s="20">
        <f t="shared" si="1"/>
        <v>0</v>
      </c>
      <c r="J27" s="21">
        <f t="shared" si="2"/>
        <v>5.5492949094470617E-3</v>
      </c>
      <c r="K27" s="4"/>
    </row>
    <row r="28" spans="1:11" x14ac:dyDescent="0.25">
      <c r="A28" s="15"/>
      <c r="B28" s="16">
        <v>459</v>
      </c>
      <c r="C28" s="17" t="s">
        <v>231</v>
      </c>
      <c r="D28" s="18">
        <v>0</v>
      </c>
      <c r="E28" s="19">
        <v>0.171458</v>
      </c>
      <c r="F28" s="19">
        <f t="shared" si="0"/>
        <v>1.491727E-2</v>
      </c>
      <c r="G28" s="19">
        <v>0</v>
      </c>
      <c r="H28" s="19">
        <v>1.491727E-2</v>
      </c>
      <c r="I28" s="20">
        <f t="shared" si="1"/>
        <v>0</v>
      </c>
      <c r="J28" s="21">
        <f t="shared" si="2"/>
        <v>8.7002472908817324E-2</v>
      </c>
      <c r="K28" s="4"/>
    </row>
    <row r="29" spans="1:11" x14ac:dyDescent="0.25">
      <c r="A29" s="15"/>
      <c r="B29" s="16">
        <v>460</v>
      </c>
      <c r="C29" s="17" t="s">
        <v>232</v>
      </c>
      <c r="D29" s="18">
        <v>10.521921000000001</v>
      </c>
      <c r="E29" s="19">
        <v>9.4771009999999993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</row>
    <row r="30" spans="1:11" x14ac:dyDescent="0.25">
      <c r="A30" s="15"/>
      <c r="B30" s="16">
        <v>461</v>
      </c>
      <c r="C30" s="17" t="s">
        <v>233</v>
      </c>
      <c r="D30" s="18">
        <v>0</v>
      </c>
      <c r="E30" s="19">
        <v>1.9477999999999999E-2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</row>
    <row r="31" spans="1:11" x14ac:dyDescent="0.25">
      <c r="A31" s="15"/>
      <c r="B31" s="16">
        <v>462</v>
      </c>
      <c r="C31" s="17" t="s">
        <v>234</v>
      </c>
      <c r="D31" s="18">
        <v>2</v>
      </c>
      <c r="E31" s="19">
        <v>0.23160500000000001</v>
      </c>
      <c r="F31" s="19">
        <f t="shared" si="0"/>
        <v>0</v>
      </c>
      <c r="G31" s="19">
        <v>0</v>
      </c>
      <c r="H31" s="19">
        <v>0</v>
      </c>
      <c r="I31" s="20">
        <f t="shared" si="1"/>
        <v>0</v>
      </c>
      <c r="J31" s="21">
        <f t="shared" si="2"/>
        <v>0</v>
      </c>
      <c r="K31" s="4"/>
    </row>
    <row r="32" spans="1:11" x14ac:dyDescent="0.25">
      <c r="A32" s="15"/>
      <c r="B32" s="16">
        <v>463</v>
      </c>
      <c r="C32" s="17" t="s">
        <v>235</v>
      </c>
      <c r="D32" s="18">
        <v>13.074403</v>
      </c>
      <c r="E32" s="19">
        <v>12.288563999999997</v>
      </c>
      <c r="F32" s="19">
        <f t="shared" si="0"/>
        <v>0</v>
      </c>
      <c r="G32" s="19">
        <v>0</v>
      </c>
      <c r="H32" s="19">
        <v>0</v>
      </c>
      <c r="I32" s="20">
        <f t="shared" si="1"/>
        <v>0</v>
      </c>
      <c r="J32" s="21">
        <f t="shared" si="2"/>
        <v>0</v>
      </c>
      <c r="K32" s="4"/>
    </row>
    <row r="33" spans="1:11" ht="15.75" thickBot="1" x14ac:dyDescent="0.3">
      <c r="A33" s="39" t="s">
        <v>238</v>
      </c>
      <c r="B33" s="56"/>
      <c r="C33" s="41"/>
      <c r="D33" s="42">
        <v>294.6624579999995</v>
      </c>
      <c r="E33" s="43">
        <v>311.75905799999947</v>
      </c>
      <c r="F33" s="43">
        <f t="shared" si="0"/>
        <v>2.3776580000000003</v>
      </c>
      <c r="G33" s="43">
        <v>0</v>
      </c>
      <c r="H33" s="43">
        <v>2.3776580000000003</v>
      </c>
      <c r="I33" s="44">
        <f t="shared" si="1"/>
        <v>0</v>
      </c>
      <c r="J33" s="45">
        <f t="shared" si="2"/>
        <v>7.6265883508026388E-3</v>
      </c>
      <c r="K33" s="4"/>
    </row>
    <row r="34" spans="1:11" x14ac:dyDescent="0.25">
      <c r="D34" s="5"/>
      <c r="E34" s="5"/>
      <c r="F34" s="5"/>
      <c r="G34" s="5"/>
      <c r="H34" s="5"/>
      <c r="I34" s="4"/>
      <c r="J34" s="4"/>
      <c r="K34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42</v>
      </c>
      <c r="B1" s="49" t="s">
        <v>27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751</v>
      </c>
      <c r="L2" s="70" t="s">
        <v>769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1063.0552709999999</v>
      </c>
      <c r="E6" s="12">
        <f ca="1">SUM(E7:OFFSET(E7,50,0))</f>
        <v>1287.1252820000002</v>
      </c>
      <c r="F6" s="12">
        <f ca="1">SUM(F7:OFFSET(F7,50,0))</f>
        <v>5.9289143900000001</v>
      </c>
      <c r="G6" s="12">
        <f ca="1">SUM(G7:OFFSET(G7,50,0))</f>
        <v>0</v>
      </c>
      <c r="H6" s="12">
        <f ca="1">SUM(H7:OFFSET(H7,50,0))</f>
        <v>5.9289143900000001</v>
      </c>
      <c r="I6" s="13">
        <f ca="1">IFERROR(G6/E6,0)</f>
        <v>0</v>
      </c>
      <c r="J6" s="14">
        <f ca="1">IFERROR(SUM(G6,H6)/E6,0)</f>
        <v>4.6063226889517346E-3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6.7522570000000002</v>
      </c>
      <c r="E7" s="19">
        <v>10.236428000000002</v>
      </c>
      <c r="F7" s="19">
        <f t="shared" ref="F7:F30" si="0">SUM(G7,H7)</f>
        <v>3.1690599999999999E-2</v>
      </c>
      <c r="G7" s="19">
        <v>0</v>
      </c>
      <c r="H7" s="19">
        <v>3.1690599999999999E-2</v>
      </c>
      <c r="I7" s="20">
        <f t="shared" ref="I7:I30" si="1">IFERROR(G7/E7,0)</f>
        <v>0</v>
      </c>
      <c r="J7" s="21">
        <f t="shared" ref="J7:J30" si="2">IFERROR(SUM(G7,H7)/E7,0)</f>
        <v>3.0958650810614789E-3</v>
      </c>
      <c r="K7" s="4"/>
      <c r="L7" t="s">
        <v>270</v>
      </c>
      <c r="M7" s="5">
        <v>0.12</v>
      </c>
      <c r="N7" s="69">
        <v>0.26450944519143871</v>
      </c>
    </row>
    <row r="8" spans="1:14" x14ac:dyDescent="0.25">
      <c r="A8" s="15"/>
      <c r="B8" s="53">
        <v>2</v>
      </c>
      <c r="C8" s="17" t="s">
        <v>256</v>
      </c>
      <c r="D8" s="18">
        <v>64.540112000000008</v>
      </c>
      <c r="E8" s="19">
        <v>96.960895000000008</v>
      </c>
      <c r="F8" s="19">
        <f t="shared" si="0"/>
        <v>0.27237705000000006</v>
      </c>
      <c r="G8" s="19">
        <v>0</v>
      </c>
      <c r="H8" s="19">
        <v>0.27237705000000006</v>
      </c>
      <c r="I8" s="20">
        <f t="shared" si="1"/>
        <v>0</v>
      </c>
      <c r="J8" s="21">
        <f t="shared" si="2"/>
        <v>2.8091433149415551E-3</v>
      </c>
      <c r="K8" s="4"/>
      <c r="L8" t="s">
        <v>273</v>
      </c>
      <c r="M8" s="5">
        <v>1.2191131799999999</v>
      </c>
      <c r="N8" s="69">
        <v>0.17828322611497105</v>
      </c>
    </row>
    <row r="9" spans="1:14" x14ac:dyDescent="0.25">
      <c r="A9" s="15"/>
      <c r="B9" s="53">
        <v>3</v>
      </c>
      <c r="C9" s="17" t="s">
        <v>257</v>
      </c>
      <c r="D9" s="18">
        <v>51.195388000000001</v>
      </c>
      <c r="E9" s="19">
        <v>76.742445000000018</v>
      </c>
      <c r="F9" s="19">
        <f t="shared" si="0"/>
        <v>0.25056652000000001</v>
      </c>
      <c r="G9" s="19">
        <v>0</v>
      </c>
      <c r="H9" s="19">
        <v>0.25056652000000001</v>
      </c>
      <c r="I9" s="20">
        <f t="shared" si="1"/>
        <v>0</v>
      </c>
      <c r="J9" s="21">
        <f t="shared" si="2"/>
        <v>3.2650317565461975E-3</v>
      </c>
      <c r="K9" s="4"/>
      <c r="L9" t="s">
        <v>276</v>
      </c>
      <c r="M9" s="5">
        <v>8.7806640000000005E-2</v>
      </c>
      <c r="N9" s="69">
        <v>5.5494058855910272E-2</v>
      </c>
    </row>
    <row r="10" spans="1:14" x14ac:dyDescent="0.25">
      <c r="A10" s="15"/>
      <c r="B10" s="53">
        <v>4</v>
      </c>
      <c r="C10" s="17" t="s">
        <v>258</v>
      </c>
      <c r="D10" s="18">
        <v>212.58753100000001</v>
      </c>
      <c r="E10" s="19">
        <v>241.14127900000005</v>
      </c>
      <c r="F10" s="19">
        <f t="shared" si="0"/>
        <v>0.27843519999999994</v>
      </c>
      <c r="G10" s="19">
        <v>0</v>
      </c>
      <c r="H10" s="19">
        <v>0.27843519999999994</v>
      </c>
      <c r="I10" s="20">
        <f t="shared" si="1"/>
        <v>0</v>
      </c>
      <c r="J10" s="21">
        <f t="shared" si="2"/>
        <v>1.1546558977984017E-3</v>
      </c>
      <c r="K10" s="4"/>
      <c r="L10" t="s">
        <v>265</v>
      </c>
      <c r="M10" s="5">
        <v>0.37038349000000004</v>
      </c>
      <c r="N10" s="69">
        <v>1.7710306715159243E-2</v>
      </c>
    </row>
    <row r="11" spans="1:14" x14ac:dyDescent="0.25">
      <c r="A11" s="15"/>
      <c r="B11" s="53">
        <v>5</v>
      </c>
      <c r="C11" s="17" t="s">
        <v>259</v>
      </c>
      <c r="D11" s="18">
        <v>36.414210000000033</v>
      </c>
      <c r="E11" s="19">
        <v>106.53775399999996</v>
      </c>
      <c r="F11" s="19">
        <f t="shared" si="0"/>
        <v>0.16391028000000002</v>
      </c>
      <c r="G11" s="19">
        <v>0</v>
      </c>
      <c r="H11" s="19">
        <v>0.16391028000000002</v>
      </c>
      <c r="I11" s="20">
        <f t="shared" si="1"/>
        <v>0</v>
      </c>
      <c r="J11" s="21">
        <f t="shared" si="2"/>
        <v>1.538518260859902E-3</v>
      </c>
      <c r="K11" s="4"/>
      <c r="L11" t="s">
        <v>263</v>
      </c>
      <c r="M11" s="5">
        <v>0.60769664999999995</v>
      </c>
      <c r="N11" s="69">
        <v>1.512698108972564E-2</v>
      </c>
    </row>
    <row r="12" spans="1:14" x14ac:dyDescent="0.25">
      <c r="A12" s="15"/>
      <c r="B12" s="53">
        <v>6</v>
      </c>
      <c r="C12" s="17" t="s">
        <v>260</v>
      </c>
      <c r="D12" s="18">
        <v>50.899951999999985</v>
      </c>
      <c r="E12" s="19">
        <v>54.095410999999999</v>
      </c>
      <c r="F12" s="19">
        <f t="shared" si="0"/>
        <v>0.72136484000000001</v>
      </c>
      <c r="G12" s="19">
        <v>0</v>
      </c>
      <c r="H12" s="19">
        <v>0.72136484000000001</v>
      </c>
      <c r="I12" s="20">
        <f t="shared" si="1"/>
        <v>0</v>
      </c>
      <c r="J12" s="21">
        <f t="shared" si="2"/>
        <v>1.333504684898318E-2</v>
      </c>
      <c r="K12" s="4"/>
      <c r="L12" t="s">
        <v>260</v>
      </c>
      <c r="M12" s="5">
        <v>0.72136484000000001</v>
      </c>
      <c r="N12" s="69">
        <v>1.333504684898318E-2</v>
      </c>
    </row>
    <row r="13" spans="1:14" x14ac:dyDescent="0.25">
      <c r="A13" s="15"/>
      <c r="B13" s="53">
        <v>8</v>
      </c>
      <c r="C13" s="17" t="s">
        <v>262</v>
      </c>
      <c r="D13" s="18">
        <v>112.51540399999986</v>
      </c>
      <c r="E13" s="19">
        <v>85.743335999999914</v>
      </c>
      <c r="F13" s="19">
        <f t="shared" si="0"/>
        <v>0.65663565000000002</v>
      </c>
      <c r="G13" s="19">
        <v>0</v>
      </c>
      <c r="H13" s="19">
        <v>0.65663565000000002</v>
      </c>
      <c r="I13" s="20">
        <f t="shared" si="1"/>
        <v>0</v>
      </c>
      <c r="J13" s="21">
        <f t="shared" si="2"/>
        <v>7.6581537485315553E-3</v>
      </c>
      <c r="K13" s="4"/>
      <c r="L13" t="s">
        <v>277</v>
      </c>
      <c r="M13" s="5">
        <v>0.36160028</v>
      </c>
      <c r="N13" s="69">
        <v>1.2981369057344042E-2</v>
      </c>
    </row>
    <row r="14" spans="1:14" x14ac:dyDescent="0.25">
      <c r="A14" s="15"/>
      <c r="B14" s="53">
        <v>9</v>
      </c>
      <c r="C14" s="17" t="s">
        <v>263</v>
      </c>
      <c r="D14" s="18">
        <v>25.963860000000004</v>
      </c>
      <c r="E14" s="19">
        <v>40.173029000000014</v>
      </c>
      <c r="F14" s="19">
        <f t="shared" si="0"/>
        <v>0.60769664999999995</v>
      </c>
      <c r="G14" s="19">
        <v>0</v>
      </c>
      <c r="H14" s="19">
        <v>0.60769664999999995</v>
      </c>
      <c r="I14" s="20">
        <f t="shared" si="1"/>
        <v>0</v>
      </c>
      <c r="J14" s="21">
        <f t="shared" si="2"/>
        <v>1.512698108972564E-2</v>
      </c>
      <c r="K14" s="4"/>
      <c r="L14" t="s">
        <v>262</v>
      </c>
      <c r="M14" s="5">
        <v>0.65663565000000002</v>
      </c>
      <c r="N14" s="69">
        <v>7.6581537485315553E-3</v>
      </c>
    </row>
    <row r="15" spans="1:14" x14ac:dyDescent="0.25">
      <c r="A15" s="15"/>
      <c r="B15" s="53">
        <v>10</v>
      </c>
      <c r="C15" s="17" t="s">
        <v>264</v>
      </c>
      <c r="D15" s="18">
        <v>9.7021319999999989</v>
      </c>
      <c r="E15" s="19">
        <v>18.875680999999989</v>
      </c>
      <c r="F15" s="19">
        <f t="shared" si="0"/>
        <v>1.2907329999999998E-2</v>
      </c>
      <c r="G15" s="19">
        <v>0</v>
      </c>
      <c r="H15" s="19">
        <v>1.2907329999999998E-2</v>
      </c>
      <c r="I15" s="20">
        <f t="shared" si="1"/>
        <v>0</v>
      </c>
      <c r="J15" s="21">
        <f t="shared" si="2"/>
        <v>6.8380738157208765E-4</v>
      </c>
      <c r="K15" s="4"/>
      <c r="L15" t="s">
        <v>269</v>
      </c>
      <c r="M15" s="5">
        <v>0.46237568999999984</v>
      </c>
      <c r="N15" s="69">
        <v>6.6044061532533564E-3</v>
      </c>
    </row>
    <row r="16" spans="1:14" x14ac:dyDescent="0.25">
      <c r="A16" s="15"/>
      <c r="B16" s="53">
        <v>11</v>
      </c>
      <c r="C16" s="17" t="s">
        <v>265</v>
      </c>
      <c r="D16" s="18">
        <v>17.809153999999999</v>
      </c>
      <c r="E16" s="19">
        <v>20.913442999999997</v>
      </c>
      <c r="F16" s="19">
        <f t="shared" si="0"/>
        <v>0.37038349000000004</v>
      </c>
      <c r="G16" s="19">
        <v>0</v>
      </c>
      <c r="H16" s="19">
        <v>0.37038349000000004</v>
      </c>
      <c r="I16" s="20">
        <f t="shared" si="1"/>
        <v>0</v>
      </c>
      <c r="J16" s="21">
        <f t="shared" si="2"/>
        <v>1.7710306715159243E-2</v>
      </c>
      <c r="K16" s="4"/>
      <c r="L16" t="s">
        <v>257</v>
      </c>
      <c r="M16" s="5">
        <v>0.25056652000000001</v>
      </c>
      <c r="N16" s="69">
        <v>3.2650317565461975E-3</v>
      </c>
    </row>
    <row r="17" spans="1:14" x14ac:dyDescent="0.25">
      <c r="A17" s="15"/>
      <c r="B17" s="53">
        <v>12</v>
      </c>
      <c r="C17" s="17" t="s">
        <v>266</v>
      </c>
      <c r="D17" s="18">
        <v>11.468928999999997</v>
      </c>
      <c r="E17" s="19">
        <v>19.282855000000005</v>
      </c>
      <c r="F17" s="19">
        <f t="shared" si="0"/>
        <v>4.4751649999999997E-2</v>
      </c>
      <c r="G17" s="19">
        <v>0</v>
      </c>
      <c r="H17" s="19">
        <v>4.4751649999999997E-2</v>
      </c>
      <c r="I17" s="20">
        <f t="shared" si="1"/>
        <v>0</v>
      </c>
      <c r="J17" s="21">
        <f t="shared" si="2"/>
        <v>2.3208000060157058E-3</v>
      </c>
      <c r="K17" s="4"/>
      <c r="L17" t="s">
        <v>275</v>
      </c>
      <c r="M17" s="5">
        <v>8.0399350000000008E-2</v>
      </c>
      <c r="N17" s="69">
        <v>3.2419830031618448E-3</v>
      </c>
    </row>
    <row r="18" spans="1:14" x14ac:dyDescent="0.25">
      <c r="A18" s="15"/>
      <c r="B18" s="53">
        <v>13</v>
      </c>
      <c r="C18" s="17" t="s">
        <v>267</v>
      </c>
      <c r="D18" s="18">
        <v>205.22562500000004</v>
      </c>
      <c r="E18" s="19">
        <v>237.17917700000001</v>
      </c>
      <c r="F18" s="19">
        <f t="shared" si="0"/>
        <v>4.6032099999999999E-3</v>
      </c>
      <c r="G18" s="19">
        <v>0</v>
      </c>
      <c r="H18" s="19">
        <v>4.6032099999999999E-3</v>
      </c>
      <c r="I18" s="20">
        <f t="shared" si="1"/>
        <v>0</v>
      </c>
      <c r="J18" s="21">
        <f t="shared" si="2"/>
        <v>1.9408154030317761E-5</v>
      </c>
      <c r="K18" s="4"/>
      <c r="L18" t="s">
        <v>272</v>
      </c>
      <c r="M18" s="5">
        <v>0.16346347999999999</v>
      </c>
      <c r="N18" s="69">
        <v>3.1008667369712114E-3</v>
      </c>
    </row>
    <row r="19" spans="1:14" x14ac:dyDescent="0.25">
      <c r="A19" s="15"/>
      <c r="B19" s="53">
        <v>14</v>
      </c>
      <c r="C19" s="17" t="s">
        <v>268</v>
      </c>
      <c r="D19" s="18">
        <v>7.0111629999999989</v>
      </c>
      <c r="E19" s="19">
        <v>9.5526200000000028</v>
      </c>
      <c r="F19" s="19">
        <f t="shared" si="0"/>
        <v>1.02133E-2</v>
      </c>
      <c r="G19" s="19">
        <v>0</v>
      </c>
      <c r="H19" s="19">
        <v>1.02133E-2</v>
      </c>
      <c r="I19" s="20">
        <f t="shared" si="1"/>
        <v>0</v>
      </c>
      <c r="J19" s="21">
        <f t="shared" si="2"/>
        <v>1.069162177496854E-3</v>
      </c>
      <c r="K19" s="4"/>
      <c r="L19" t="s">
        <v>255</v>
      </c>
      <c r="M19" s="5">
        <v>3.1690599999999999E-2</v>
      </c>
      <c r="N19" s="69">
        <v>3.0958650810614789E-3</v>
      </c>
    </row>
    <row r="20" spans="1:14" x14ac:dyDescent="0.25">
      <c r="A20" s="15"/>
      <c r="B20" s="53">
        <v>15</v>
      </c>
      <c r="C20" s="17" t="s">
        <v>269</v>
      </c>
      <c r="D20" s="18">
        <v>56.943555999999994</v>
      </c>
      <c r="E20" s="19">
        <v>70.010184000000024</v>
      </c>
      <c r="F20" s="19">
        <f t="shared" si="0"/>
        <v>0.46237568999999984</v>
      </c>
      <c r="G20" s="19">
        <v>0</v>
      </c>
      <c r="H20" s="19">
        <v>0.46237568999999984</v>
      </c>
      <c r="I20" s="20">
        <f t="shared" si="1"/>
        <v>0</v>
      </c>
      <c r="J20" s="21">
        <f t="shared" si="2"/>
        <v>6.6044061532533564E-3</v>
      </c>
      <c r="K20" s="4"/>
      <c r="L20" t="s">
        <v>256</v>
      </c>
      <c r="M20" s="5">
        <v>0.27237705000000006</v>
      </c>
      <c r="N20" s="69">
        <v>2.8091433149415551E-3</v>
      </c>
    </row>
    <row r="21" spans="1:14" x14ac:dyDescent="0.25">
      <c r="A21" s="15"/>
      <c r="B21" s="53">
        <v>16</v>
      </c>
      <c r="C21" s="17" t="s">
        <v>270</v>
      </c>
      <c r="D21" s="18">
        <v>0.50124299999999999</v>
      </c>
      <c r="E21" s="19">
        <v>0.45366999999999996</v>
      </c>
      <c r="F21" s="19">
        <f t="shared" si="0"/>
        <v>0.12</v>
      </c>
      <c r="G21" s="19">
        <v>0</v>
      </c>
      <c r="H21" s="19">
        <v>0.12</v>
      </c>
      <c r="I21" s="20">
        <f t="shared" si="1"/>
        <v>0</v>
      </c>
      <c r="J21" s="21">
        <f t="shared" si="2"/>
        <v>0.26450944519143871</v>
      </c>
      <c r="K21" s="4"/>
      <c r="L21" t="s">
        <v>266</v>
      </c>
      <c r="M21" s="5">
        <v>4.4751649999999997E-2</v>
      </c>
      <c r="N21" s="69">
        <v>2.3208000060157058E-3</v>
      </c>
    </row>
    <row r="22" spans="1:14" x14ac:dyDescent="0.25">
      <c r="A22" s="15"/>
      <c r="B22" s="53">
        <v>17</v>
      </c>
      <c r="C22" s="17" t="s">
        <v>271</v>
      </c>
      <c r="D22" s="18">
        <v>1.5521769999999999</v>
      </c>
      <c r="E22" s="19">
        <v>0.29677100000000001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259</v>
      </c>
      <c r="M22" s="5">
        <v>0.16391028000000002</v>
      </c>
      <c r="N22" s="69">
        <v>1.538518260859902E-3</v>
      </c>
    </row>
    <row r="23" spans="1:14" x14ac:dyDescent="0.25">
      <c r="A23" s="15"/>
      <c r="B23" s="53">
        <v>18</v>
      </c>
      <c r="C23" s="17" t="s">
        <v>272</v>
      </c>
      <c r="D23" s="18">
        <v>44.438757000000024</v>
      </c>
      <c r="E23" s="19">
        <v>52.715416000000005</v>
      </c>
      <c r="F23" s="19">
        <f t="shared" si="0"/>
        <v>0.16346347999999999</v>
      </c>
      <c r="G23" s="19">
        <v>0</v>
      </c>
      <c r="H23" s="19">
        <v>0.16346347999999999</v>
      </c>
      <c r="I23" s="20">
        <f t="shared" si="1"/>
        <v>0</v>
      </c>
      <c r="J23" s="21">
        <f t="shared" si="2"/>
        <v>3.1008667369712114E-3</v>
      </c>
      <c r="K23" s="4"/>
      <c r="L23" t="s">
        <v>258</v>
      </c>
      <c r="M23" s="5">
        <v>0.27843519999999994</v>
      </c>
      <c r="N23" s="69">
        <v>1.1546558977984017E-3</v>
      </c>
    </row>
    <row r="24" spans="1:14" x14ac:dyDescent="0.25">
      <c r="A24" s="15"/>
      <c r="B24" s="53">
        <v>19</v>
      </c>
      <c r="C24" s="17" t="s">
        <v>273</v>
      </c>
      <c r="D24" s="18">
        <v>0.5590170000000001</v>
      </c>
      <c r="E24" s="19">
        <v>6.8380699999999992</v>
      </c>
      <c r="F24" s="19">
        <f t="shared" si="0"/>
        <v>1.2191131799999999</v>
      </c>
      <c r="G24" s="19">
        <v>0</v>
      </c>
      <c r="H24" s="19">
        <v>1.2191131799999999</v>
      </c>
      <c r="I24" s="20">
        <f t="shared" si="1"/>
        <v>0</v>
      </c>
      <c r="J24" s="21">
        <f t="shared" si="2"/>
        <v>0.17828322611497105</v>
      </c>
      <c r="K24" s="4"/>
      <c r="L24" t="s">
        <v>268</v>
      </c>
      <c r="M24" s="5">
        <v>1.02133E-2</v>
      </c>
      <c r="N24" s="69">
        <v>1.069162177496854E-3</v>
      </c>
    </row>
    <row r="25" spans="1:14" x14ac:dyDescent="0.25">
      <c r="A25" s="15"/>
      <c r="B25" s="53">
        <v>20</v>
      </c>
      <c r="C25" s="17" t="s">
        <v>274</v>
      </c>
      <c r="D25" s="18">
        <v>92.418772999999987</v>
      </c>
      <c r="E25" s="19">
        <v>80.799030999999999</v>
      </c>
      <c r="F25" s="19">
        <f t="shared" si="0"/>
        <v>8.6199999999999992E-3</v>
      </c>
      <c r="G25" s="19">
        <v>0</v>
      </c>
      <c r="H25" s="19">
        <v>8.6199999999999992E-3</v>
      </c>
      <c r="I25" s="20">
        <f t="shared" si="1"/>
        <v>0</v>
      </c>
      <c r="J25" s="21">
        <f t="shared" si="2"/>
        <v>1.0668444773799328E-4</v>
      </c>
      <c r="K25" s="4"/>
      <c r="L25" t="s">
        <v>264</v>
      </c>
      <c r="M25" s="5">
        <v>1.2907329999999998E-2</v>
      </c>
      <c r="N25" s="69">
        <v>6.8380738157208765E-4</v>
      </c>
    </row>
    <row r="26" spans="1:14" x14ac:dyDescent="0.25">
      <c r="A26" s="15"/>
      <c r="B26" s="53">
        <v>21</v>
      </c>
      <c r="C26" s="17" t="s">
        <v>275</v>
      </c>
      <c r="D26" s="18">
        <v>26.608280000000004</v>
      </c>
      <c r="E26" s="19">
        <v>24.799436000000011</v>
      </c>
      <c r="F26" s="19">
        <f t="shared" si="0"/>
        <v>8.0399350000000008E-2</v>
      </c>
      <c r="G26" s="19">
        <v>0</v>
      </c>
      <c r="H26" s="19">
        <v>8.0399350000000008E-2</v>
      </c>
      <c r="I26" s="20">
        <f t="shared" si="1"/>
        <v>0</v>
      </c>
      <c r="J26" s="21">
        <f t="shared" si="2"/>
        <v>3.2419830031618448E-3</v>
      </c>
      <c r="K26" s="4"/>
      <c r="L26" t="s">
        <v>274</v>
      </c>
      <c r="M26" s="5">
        <v>8.6199999999999992E-3</v>
      </c>
      <c r="N26" s="69">
        <v>1.0668444773799328E-4</v>
      </c>
    </row>
    <row r="27" spans="1:14" x14ac:dyDescent="0.25">
      <c r="A27" s="15"/>
      <c r="B27" s="53">
        <v>22</v>
      </c>
      <c r="C27" s="17" t="s">
        <v>276</v>
      </c>
      <c r="D27" s="18">
        <v>1.4145300000000001</v>
      </c>
      <c r="E27" s="19">
        <v>1.582271</v>
      </c>
      <c r="F27" s="19">
        <f t="shared" si="0"/>
        <v>8.7806640000000005E-2</v>
      </c>
      <c r="G27" s="19">
        <v>0</v>
      </c>
      <c r="H27" s="19">
        <v>8.7806640000000005E-2</v>
      </c>
      <c r="I27" s="20">
        <f t="shared" si="1"/>
        <v>0</v>
      </c>
      <c r="J27" s="21">
        <f t="shared" si="2"/>
        <v>5.5494058855910272E-2</v>
      </c>
      <c r="K27" s="4"/>
      <c r="L27" t="s">
        <v>267</v>
      </c>
      <c r="M27" s="5">
        <v>4.6032099999999999E-3</v>
      </c>
      <c r="N27" s="69">
        <v>1.9408154030317761E-5</v>
      </c>
    </row>
    <row r="28" spans="1:14" x14ac:dyDescent="0.25">
      <c r="A28" s="15"/>
      <c r="B28" s="53">
        <v>23</v>
      </c>
      <c r="C28" s="17" t="s">
        <v>277</v>
      </c>
      <c r="D28" s="18">
        <v>20.600471000000002</v>
      </c>
      <c r="E28" s="19">
        <v>27.855326999999996</v>
      </c>
      <c r="F28" s="19">
        <f t="shared" si="0"/>
        <v>0.36160028</v>
      </c>
      <c r="G28" s="19">
        <v>0</v>
      </c>
      <c r="H28" s="19">
        <v>0.36160028</v>
      </c>
      <c r="I28" s="20">
        <f t="shared" si="1"/>
        <v>0</v>
      </c>
      <c r="J28" s="21">
        <f t="shared" si="2"/>
        <v>1.2981369057344042E-2</v>
      </c>
      <c r="K28" s="4"/>
      <c r="L28" t="s">
        <v>271</v>
      </c>
      <c r="M28" s="5">
        <v>0</v>
      </c>
      <c r="N28" s="69">
        <v>0</v>
      </c>
    </row>
    <row r="29" spans="1:14" x14ac:dyDescent="0.25">
      <c r="A29" s="15"/>
      <c r="B29" s="53">
        <v>24</v>
      </c>
      <c r="C29" s="17" t="s">
        <v>278</v>
      </c>
      <c r="D29" s="18">
        <v>3.8827499999999997</v>
      </c>
      <c r="E29" s="19">
        <v>4.0591479999999995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278</v>
      </c>
      <c r="M29" s="5">
        <v>0</v>
      </c>
      <c r="N29" s="69">
        <v>0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2.0499999999999998</v>
      </c>
      <c r="E30" s="26">
        <v>0.28160499999999999</v>
      </c>
      <c r="F30" s="26">
        <f t="shared" si="0"/>
        <v>0</v>
      </c>
      <c r="G30" s="26">
        <v>0</v>
      </c>
      <c r="H30" s="26">
        <v>0</v>
      </c>
      <c r="I30" s="27">
        <f t="shared" si="1"/>
        <v>0</v>
      </c>
      <c r="J30" s="28">
        <f t="shared" si="2"/>
        <v>0</v>
      </c>
      <c r="K30" s="4"/>
      <c r="L30" t="s">
        <v>279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8" width="0" hidden="1" customWidth="1"/>
  </cols>
  <sheetData>
    <row r="1" spans="1:11" ht="15.75" x14ac:dyDescent="0.25">
      <c r="A1" s="48">
        <v>42</v>
      </c>
      <c r="B1" s="47" t="s">
        <v>27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752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1063.0552709999999</v>
      </c>
      <c r="E6" s="12">
        <v>1287.1252820000002</v>
      </c>
      <c r="F6" s="12">
        <v>5.9289143900000001</v>
      </c>
      <c r="G6" s="12">
        <v>0</v>
      </c>
      <c r="H6" s="12">
        <v>5.9289143900000001</v>
      </c>
      <c r="I6" s="13">
        <v>0</v>
      </c>
      <c r="J6" s="14">
        <v>4.6063226889517346E-3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17.80775800000001</v>
      </c>
      <c r="E7" s="36">
        <f ca="1">SUM(E8:OFFSET(E6,MATCH("PROYECTOS",$A$8:$A$50,0),0))</f>
        <v>16.595238000000002</v>
      </c>
      <c r="F7" s="36">
        <f ca="1">SUM(F8:OFFSET(F6,MATCH("PROYECTOS",$A$8:$A$50,0),0))</f>
        <v>0.39833532999999993</v>
      </c>
      <c r="G7" s="36">
        <f ca="1">SUM(G8:OFFSET(G6,MATCH("PROYECTOS",$A$8:$A$50,0),0))</f>
        <v>0</v>
      </c>
      <c r="H7" s="36">
        <f ca="1">SUM(H8:OFFSET(H6,MATCH("PROYECTOS",$A$8:$A$50,0),0))</f>
        <v>0.39833532999999993</v>
      </c>
      <c r="I7" s="37">
        <f ca="1">IFERROR(G7/E7,0)</f>
        <v>0</v>
      </c>
      <c r="J7" s="38">
        <f ca="1">IFERROR(SUM(G7,H7)/E7,0)</f>
        <v>2.4002989893847856E-2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5.9209540000000009</v>
      </c>
      <c r="E8" s="19">
        <v>5.8151749999999991</v>
      </c>
      <c r="F8" s="19">
        <f t="shared" ref="F8:F10" si="0">SUM(G8,H8)</f>
        <v>0.19701790999999999</v>
      </c>
      <c r="G8" s="19">
        <v>0</v>
      </c>
      <c r="H8" s="19">
        <v>0.19701790999999999</v>
      </c>
      <c r="I8" s="20">
        <f t="shared" ref="I8:I11" si="1">IFERROR(G8/E8,0)</f>
        <v>0</v>
      </c>
      <c r="J8" s="21">
        <f t="shared" ref="J8:J11" si="2">IFERROR(SUM(G8,H8)/E8,0)</f>
        <v>3.3879962339912389E-2</v>
      </c>
      <c r="K8" s="4"/>
    </row>
    <row r="9" spans="1:11" ht="51" x14ac:dyDescent="0.25">
      <c r="A9" s="15"/>
      <c r="B9" s="17">
        <v>3000528</v>
      </c>
      <c r="C9" s="17" t="s">
        <v>754</v>
      </c>
      <c r="D9" s="18">
        <v>9.1502340000000082</v>
      </c>
      <c r="E9" s="19">
        <v>8.1381390000000042</v>
      </c>
      <c r="F9" s="19">
        <f t="shared" si="0"/>
        <v>0.18151673999999993</v>
      </c>
      <c r="G9" s="19">
        <v>0</v>
      </c>
      <c r="H9" s="19">
        <v>0.18151673999999993</v>
      </c>
      <c r="I9" s="20">
        <f t="shared" si="1"/>
        <v>0</v>
      </c>
      <c r="J9" s="21">
        <f t="shared" si="2"/>
        <v>2.2304453143402913E-2</v>
      </c>
      <c r="K9" s="4"/>
    </row>
    <row r="10" spans="1:11" ht="38.25" x14ac:dyDescent="0.25">
      <c r="A10" s="15"/>
      <c r="B10" s="17">
        <v>3000529</v>
      </c>
      <c r="C10" s="17" t="s">
        <v>755</v>
      </c>
      <c r="D10" s="18">
        <v>2.7365699999999999</v>
      </c>
      <c r="E10" s="19">
        <v>2.6419239999999995</v>
      </c>
      <c r="F10" s="19">
        <f t="shared" si="0"/>
        <v>1.9800680000000001E-2</v>
      </c>
      <c r="G10" s="19">
        <v>0</v>
      </c>
      <c r="H10" s="19">
        <v>1.9800680000000001E-2</v>
      </c>
      <c r="I10" s="20">
        <f t="shared" si="1"/>
        <v>0</v>
      </c>
      <c r="J10" s="21">
        <f t="shared" si="2"/>
        <v>7.4947954596725737E-3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1045.247513</v>
      </c>
      <c r="E11" s="43">
        <f t="shared" ref="E11:H11" ca="1" si="3">OFFSET(E11,-MATCH("PROYECTOS",$A$8:$A$50,0)-1,0)-(OFFSET(E11,-MATCH("PROYECTOS",$A$8:$A$50,0),0))</f>
        <v>1270.5300440000001</v>
      </c>
      <c r="F11" s="43">
        <f t="shared" ca="1" si="3"/>
        <v>5.53057906</v>
      </c>
      <c r="G11" s="43">
        <f t="shared" ca="1" si="3"/>
        <v>0</v>
      </c>
      <c r="H11" s="43">
        <f t="shared" ca="1" si="3"/>
        <v>5.53057906</v>
      </c>
      <c r="I11" s="44">
        <f t="shared" ca="1" si="1"/>
        <v>0</v>
      </c>
      <c r="J11" s="45">
        <f t="shared" ca="1" si="2"/>
        <v>4.3529699168609343E-3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770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3.3879962339912389E-2</v>
      </c>
    </row>
    <row r="18" spans="1:4" ht="51" x14ac:dyDescent="0.25">
      <c r="A18" s="15"/>
      <c r="B18" s="17">
        <v>3000528</v>
      </c>
      <c r="C18" s="17" t="s">
        <v>754</v>
      </c>
      <c r="D18" s="21">
        <v>2.2304453143402913E-2</v>
      </c>
    </row>
    <row r="19" spans="1:4" ht="39" thickBot="1" x14ac:dyDescent="0.3">
      <c r="A19" s="22"/>
      <c r="B19" s="24">
        <v>3000529</v>
      </c>
      <c r="C19" s="24" t="s">
        <v>755</v>
      </c>
      <c r="D19" s="28">
        <v>7.4947954596725737E-3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42</v>
      </c>
      <c r="B1" s="47" t="s">
        <v>27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753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1063.0552709999999</v>
      </c>
      <c r="I6" s="12">
        <v>1287.1252820000002</v>
      </c>
      <c r="J6" s="12">
        <v>5.9289143900000001</v>
      </c>
      <c r="K6" s="12">
        <v>0</v>
      </c>
      <c r="L6" s="12">
        <v>5.9289143900000001</v>
      </c>
      <c r="M6" s="13">
        <v>0</v>
      </c>
      <c r="N6" s="14">
        <v>4.6063226889517346E-3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17.807758</v>
      </c>
      <c r="I7" s="36">
        <f ca="1">SUM(I8:OFFSET(I6,MATCH("PROYECTOS",$A$8:$A$50,0),0))</f>
        <v>16.595237999999998</v>
      </c>
      <c r="J7" s="36">
        <f ca="1">SUM(J8:OFFSET(J6,MATCH("PROYECTOS",$A$8:$A$50,0),0))</f>
        <v>0.39833533000000004</v>
      </c>
      <c r="K7" s="36">
        <f ca="1">SUM(K8:OFFSET(K6,MATCH("PROYECTOS",$A$8:$A$50,0),0))</f>
        <v>0</v>
      </c>
      <c r="L7" s="36">
        <f ca="1">SUM(L8:OFFSET(L6,MATCH("PROYECTOS",$A$8:$A$50,0),0))</f>
        <v>0.39833533000000004</v>
      </c>
      <c r="M7" s="37">
        <f ca="1">IFERROR(K7/I7,0)</f>
        <v>0</v>
      </c>
      <c r="N7" s="38">
        <f ca="1">IFERROR(SUM(K7,L7)/I7,0)</f>
        <v>2.4002989893847866E-2</v>
      </c>
      <c r="O7" s="62"/>
      <c r="P7" s="36"/>
      <c r="Q7" s="38"/>
    </row>
    <row r="8" spans="1:17" ht="51" x14ac:dyDescent="0.25">
      <c r="A8" s="15"/>
      <c r="B8" s="17">
        <v>5000155</v>
      </c>
      <c r="C8" s="17" t="s">
        <v>756</v>
      </c>
      <c r="D8" s="66">
        <v>3000528</v>
      </c>
      <c r="E8" s="17" t="s">
        <v>754</v>
      </c>
      <c r="F8" s="67">
        <v>535</v>
      </c>
      <c r="G8" s="17" t="s">
        <v>764</v>
      </c>
      <c r="H8" s="18">
        <v>2.8532339999999996</v>
      </c>
      <c r="I8" s="19">
        <v>2.1096549999999996</v>
      </c>
      <c r="J8" s="19">
        <f t="shared" ref="J8:J16" si="0">SUM(K8,L8)</f>
        <v>0.12575364999999999</v>
      </c>
      <c r="K8" s="19">
        <v>0</v>
      </c>
      <c r="L8" s="19">
        <v>0.12575364999999999</v>
      </c>
      <c r="M8" s="20">
        <f t="shared" ref="M8:M17" si="1">IFERROR(K8/I8,0)</f>
        <v>0</v>
      </c>
      <c r="N8" s="21">
        <f t="shared" ref="N8:N17" si="2">IFERROR(SUM(K8,L8)/I8,0)</f>
        <v>5.9608632691127234E-2</v>
      </c>
      <c r="O8" s="68">
        <v>1.4460009999999997E-2</v>
      </c>
      <c r="P8" s="19">
        <v>15</v>
      </c>
      <c r="Q8" s="21">
        <f>IFERROR(P8/O8,0)</f>
        <v>1037.3436809518114</v>
      </c>
    </row>
    <row r="9" spans="1:17" x14ac:dyDescent="0.25">
      <c r="A9" s="15"/>
      <c r="B9" s="17">
        <v>5000276</v>
      </c>
      <c r="C9" s="17" t="s">
        <v>516</v>
      </c>
      <c r="D9" s="66">
        <v>3000001</v>
      </c>
      <c r="E9" s="17" t="s">
        <v>281</v>
      </c>
      <c r="F9" s="67">
        <v>1</v>
      </c>
      <c r="G9" s="17" t="s">
        <v>535</v>
      </c>
      <c r="H9" s="18">
        <v>5.8729540000000009</v>
      </c>
      <c r="I9" s="19">
        <v>5.7671749999999991</v>
      </c>
      <c r="J9" s="19">
        <f t="shared" si="0"/>
        <v>0.19701790999999999</v>
      </c>
      <c r="K9" s="19">
        <v>0</v>
      </c>
      <c r="L9" s="19">
        <v>0.19701790999999999</v>
      </c>
      <c r="M9" s="20">
        <f t="shared" si="1"/>
        <v>0</v>
      </c>
      <c r="N9" s="21">
        <f t="shared" si="2"/>
        <v>3.4161944106083135E-2</v>
      </c>
      <c r="O9" s="68">
        <v>0.87536115999999997</v>
      </c>
      <c r="P9" s="19">
        <v>54</v>
      </c>
      <c r="Q9" s="21">
        <f t="shared" ref="Q9:Q16" si="3">IFERROR(P9/O9,0)</f>
        <v>61.688823388051624</v>
      </c>
    </row>
    <row r="10" spans="1:17" ht="25.5" x14ac:dyDescent="0.25">
      <c r="A10" s="15"/>
      <c r="B10" s="17">
        <v>5000837</v>
      </c>
      <c r="C10" s="17" t="s">
        <v>757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4.8000000000000001E-2</v>
      </c>
      <c r="I10" s="19">
        <v>4.8000000000000001E-2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0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5001070</v>
      </c>
      <c r="C11" s="17" t="s">
        <v>758</v>
      </c>
      <c r="D11" s="66">
        <v>3000529</v>
      </c>
      <c r="E11" s="17" t="s">
        <v>755</v>
      </c>
      <c r="F11" s="67">
        <v>60</v>
      </c>
      <c r="G11" s="17" t="s">
        <v>315</v>
      </c>
      <c r="H11" s="18">
        <v>0.35453199999999996</v>
      </c>
      <c r="I11" s="19">
        <v>0.35403200000000001</v>
      </c>
      <c r="J11" s="19">
        <f t="shared" si="0"/>
        <v>8.3006799999999995E-3</v>
      </c>
      <c r="K11" s="19">
        <v>0</v>
      </c>
      <c r="L11" s="19">
        <v>8.3006799999999995E-3</v>
      </c>
      <c r="M11" s="20">
        <f t="shared" si="1"/>
        <v>0</v>
      </c>
      <c r="N11" s="21">
        <f t="shared" si="2"/>
        <v>2.3446129163465446E-2</v>
      </c>
      <c r="O11" s="68">
        <v>9.2006799999999993E-3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5002217</v>
      </c>
      <c r="C12" s="17" t="s">
        <v>759</v>
      </c>
      <c r="D12" s="66">
        <v>3000528</v>
      </c>
      <c r="E12" s="17" t="s">
        <v>754</v>
      </c>
      <c r="F12" s="67">
        <v>88</v>
      </c>
      <c r="G12" s="17" t="s">
        <v>765</v>
      </c>
      <c r="H12" s="18">
        <v>3.5931549999999999</v>
      </c>
      <c r="I12" s="19">
        <v>3.1361370000000002</v>
      </c>
      <c r="J12" s="19">
        <f t="shared" si="0"/>
        <v>3.3738249999999997E-2</v>
      </c>
      <c r="K12" s="19">
        <v>0</v>
      </c>
      <c r="L12" s="19">
        <v>3.3738249999999997E-2</v>
      </c>
      <c r="M12" s="20">
        <f t="shared" si="1"/>
        <v>0</v>
      </c>
      <c r="N12" s="21">
        <f t="shared" si="2"/>
        <v>1.0757900563655222E-2</v>
      </c>
      <c r="O12" s="68">
        <v>3.37328E-2</v>
      </c>
      <c r="P12" s="19">
        <v>0</v>
      </c>
      <c r="Q12" s="21">
        <f t="shared" si="3"/>
        <v>0</v>
      </c>
    </row>
    <row r="13" spans="1:17" ht="51" x14ac:dyDescent="0.25">
      <c r="A13" s="15"/>
      <c r="B13" s="17">
        <v>5004172</v>
      </c>
      <c r="C13" s="17" t="s">
        <v>760</v>
      </c>
      <c r="D13" s="66">
        <v>3000528</v>
      </c>
      <c r="E13" s="17" t="s">
        <v>754</v>
      </c>
      <c r="F13" s="67">
        <v>486</v>
      </c>
      <c r="G13" s="17" t="s">
        <v>766</v>
      </c>
      <c r="H13" s="18">
        <v>1.4379860000000004</v>
      </c>
      <c r="I13" s="19">
        <v>1.3221680000000002</v>
      </c>
      <c r="J13" s="19">
        <f t="shared" si="0"/>
        <v>1.9140240000000003E-2</v>
      </c>
      <c r="K13" s="19">
        <v>0</v>
      </c>
      <c r="L13" s="19">
        <v>1.9140240000000003E-2</v>
      </c>
      <c r="M13" s="20">
        <f t="shared" si="1"/>
        <v>0</v>
      </c>
      <c r="N13" s="21">
        <f t="shared" si="2"/>
        <v>1.4476405418978525E-2</v>
      </c>
      <c r="O13" s="68">
        <v>0.30732201999999992</v>
      </c>
      <c r="P13" s="19">
        <v>4</v>
      </c>
      <c r="Q13" s="21">
        <f t="shared" si="3"/>
        <v>13.015663505010155</v>
      </c>
    </row>
    <row r="14" spans="1:17" ht="51" x14ac:dyDescent="0.25">
      <c r="A14" s="15"/>
      <c r="B14" s="17">
        <v>5004173</v>
      </c>
      <c r="C14" s="17" t="s">
        <v>761</v>
      </c>
      <c r="D14" s="66">
        <v>3000528</v>
      </c>
      <c r="E14" s="17" t="s">
        <v>754</v>
      </c>
      <c r="F14" s="67">
        <v>227</v>
      </c>
      <c r="G14" s="17" t="s">
        <v>767</v>
      </c>
      <c r="H14" s="18">
        <v>1.2658589999999998</v>
      </c>
      <c r="I14" s="19">
        <v>1.570179</v>
      </c>
      <c r="J14" s="19">
        <f t="shared" si="0"/>
        <v>2.8846000000000002E-3</v>
      </c>
      <c r="K14" s="19">
        <v>0</v>
      </c>
      <c r="L14" s="19">
        <v>2.8846000000000002E-3</v>
      </c>
      <c r="M14" s="20">
        <f t="shared" si="1"/>
        <v>0</v>
      </c>
      <c r="N14" s="21">
        <f t="shared" si="2"/>
        <v>1.8371153862075599E-3</v>
      </c>
      <c r="O14" s="68">
        <v>5.8015999999999996E-3</v>
      </c>
      <c r="P14" s="19">
        <v>100</v>
      </c>
      <c r="Q14" s="21">
        <f t="shared" si="3"/>
        <v>17236.624379481524</v>
      </c>
    </row>
    <row r="15" spans="1:17" ht="51" x14ac:dyDescent="0.25">
      <c r="A15" s="15"/>
      <c r="B15" s="17">
        <v>5004174</v>
      </c>
      <c r="C15" s="17" t="s">
        <v>762</v>
      </c>
      <c r="D15" s="66">
        <v>3000529</v>
      </c>
      <c r="E15" s="17" t="s">
        <v>755</v>
      </c>
      <c r="F15" s="67">
        <v>46</v>
      </c>
      <c r="G15" s="17" t="s">
        <v>768</v>
      </c>
      <c r="H15" s="18">
        <v>2.101629</v>
      </c>
      <c r="I15" s="19">
        <v>2.0071210000000002</v>
      </c>
      <c r="J15" s="19">
        <f t="shared" si="0"/>
        <v>1.15E-2</v>
      </c>
      <c r="K15" s="19">
        <v>0</v>
      </c>
      <c r="L15" s="19">
        <v>1.15E-2</v>
      </c>
      <c r="M15" s="20">
        <f t="shared" si="1"/>
        <v>0</v>
      </c>
      <c r="N15" s="21">
        <f t="shared" si="2"/>
        <v>5.7295997600543261E-3</v>
      </c>
      <c r="O15" s="68">
        <v>0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5004175</v>
      </c>
      <c r="C16" s="17" t="s">
        <v>763</v>
      </c>
      <c r="D16" s="66">
        <v>3000529</v>
      </c>
      <c r="E16" s="17" t="s">
        <v>755</v>
      </c>
      <c r="F16" s="67">
        <v>14</v>
      </c>
      <c r="G16" s="17" t="s">
        <v>691</v>
      </c>
      <c r="H16" s="18">
        <v>0.28040900000000002</v>
      </c>
      <c r="I16" s="19">
        <v>0.28077099999999999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1E-4</v>
      </c>
      <c r="P16" s="19">
        <v>1</v>
      </c>
      <c r="Q16" s="21">
        <f t="shared" si="3"/>
        <v>10000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1045.247513</v>
      </c>
      <c r="I17" s="43">
        <f t="shared" ref="I17:L17" ca="1" si="4">OFFSET(I17,-MATCH("PROYECTOS",$A$8:$A$50,0)-1,0)-(OFFSET(I17,-MATCH("PROYECTOS",$A$8:$A$50,0),0))</f>
        <v>1270.5300440000001</v>
      </c>
      <c r="J17" s="43">
        <f t="shared" ca="1" si="4"/>
        <v>5.53057906</v>
      </c>
      <c r="K17" s="43">
        <f t="shared" ca="1" si="4"/>
        <v>0</v>
      </c>
      <c r="L17" s="43">
        <f t="shared" ca="1" si="4"/>
        <v>5.53057906</v>
      </c>
      <c r="M17" s="44">
        <f t="shared" ca="1" si="1"/>
        <v>0</v>
      </c>
      <c r="N17" s="45">
        <f t="shared" ca="1" si="2"/>
        <v>4.3529699168609343E-3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46</v>
      </c>
      <c r="B1" s="48" t="s">
        <v>28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771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423.88488600000005</v>
      </c>
      <c r="E6" s="12">
        <v>442.47042900000002</v>
      </c>
      <c r="F6" s="12">
        <v>11.377193200000002</v>
      </c>
      <c r="G6" s="12">
        <v>0</v>
      </c>
      <c r="H6" s="12">
        <v>11.377193200000002</v>
      </c>
      <c r="I6" s="13">
        <v>0</v>
      </c>
      <c r="J6" s="14">
        <v>2.5712889391756397E-2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249.73815999999991</v>
      </c>
      <c r="E7" s="36">
        <f ca="1">SUM(E8:OFFSET(E6,MATCH("GOBIERNOS REGIONALES",$A$8:$A$50,0),0))</f>
        <v>249.73815999999999</v>
      </c>
      <c r="F7" s="36">
        <f ca="1">SUM(F8:OFFSET(F6,MATCH("GOBIERNOS REGIONALES",$A$8:$A$50,0),0))</f>
        <v>8.6002709799999995</v>
      </c>
      <c r="G7" s="36">
        <f ca="1">SUM(G8:OFFSET(G6,MATCH("GOBIERNOS REGIONALES",$A$8:$A$50,0),0))</f>
        <v>0</v>
      </c>
      <c r="H7" s="36">
        <f ca="1">SUM(H8:OFFSET(H6,MATCH("GOBIERNOS REGIONALES",$A$8:$A$50,0),0))</f>
        <v>8.6002709799999995</v>
      </c>
      <c r="I7" s="37">
        <f ca="1">IFERROR(G7/E7,0)</f>
        <v>0</v>
      </c>
      <c r="J7" s="38">
        <f ca="1">IFERROR(SUM(G7,H7)/E7,0)</f>
        <v>3.4437152015534989E-2</v>
      </c>
      <c r="K7" s="4"/>
    </row>
    <row r="8" spans="1:11" x14ac:dyDescent="0.25">
      <c r="A8" s="15"/>
      <c r="B8" s="16">
        <v>16</v>
      </c>
      <c r="C8" s="17" t="s">
        <v>117</v>
      </c>
      <c r="D8" s="18">
        <v>249.73815999999991</v>
      </c>
      <c r="E8" s="19">
        <v>249.73815999999999</v>
      </c>
      <c r="F8" s="19">
        <f t="shared" ref="F8:F22" si="0">SUM(G8,H8)</f>
        <v>8.6002709799999995</v>
      </c>
      <c r="G8" s="19">
        <v>0</v>
      </c>
      <c r="H8" s="19">
        <v>8.6002709799999995</v>
      </c>
      <c r="I8" s="20">
        <f t="shared" ref="I8:I22" si="1">IFERROR(G8/E8,0)</f>
        <v>0</v>
      </c>
      <c r="J8" s="21">
        <f t="shared" ref="J8:J22" si="2">IFERROR(SUM(G8,H8)/E8,0)</f>
        <v>3.4437152015534989E-2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43.952953999999998</v>
      </c>
      <c r="E9" s="36">
        <f ca="1">SUM(E10:OFFSET(E8,(MATCH("GOBIERNOS LOCALES",$A$8:$A$50,0)-MATCH("GOBIERNOS REGIONALES",$A$8:$A$50,0)),0))</f>
        <v>56.704259999999998</v>
      </c>
      <c r="F9" s="36">
        <f ca="1">SUM(F10:OFFSET(F8,(MATCH("GOBIERNOS LOCALES",$A$8:$A$50,0)-MATCH("GOBIERNOS REGIONALES",$A$8:$A$50,0)),0))</f>
        <v>1.0918426299999999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1.0918426299999999</v>
      </c>
      <c r="I9" s="37">
        <f t="shared" ca="1" si="1"/>
        <v>0</v>
      </c>
      <c r="J9" s="38">
        <f t="shared" ca="1" si="2"/>
        <v>1.92550370995054E-2</v>
      </c>
      <c r="K9" s="4"/>
    </row>
    <row r="10" spans="1:11" x14ac:dyDescent="0.25">
      <c r="A10" s="15"/>
      <c r="B10" s="16">
        <v>440</v>
      </c>
      <c r="C10" s="17" t="s">
        <v>212</v>
      </c>
      <c r="D10" s="18">
        <v>3.3156029999999999</v>
      </c>
      <c r="E10" s="19">
        <v>3.5959569999999998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441</v>
      </c>
      <c r="C11" s="17" t="s">
        <v>213</v>
      </c>
      <c r="D11" s="18">
        <v>4.0941470000000004</v>
      </c>
      <c r="E11" s="19">
        <v>4.0941470000000004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442</v>
      </c>
      <c r="C12" s="17" t="s">
        <v>214</v>
      </c>
      <c r="D12" s="18">
        <v>0</v>
      </c>
      <c r="E12" s="19">
        <v>6.7000000000000004E-2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445</v>
      </c>
      <c r="C13" s="17" t="s">
        <v>217</v>
      </c>
      <c r="D13" s="18">
        <v>3.2489280000000003</v>
      </c>
      <c r="E13" s="19">
        <v>7.4698140000000004</v>
      </c>
      <c r="F13" s="19">
        <f t="shared" si="0"/>
        <v>0.14389425</v>
      </c>
      <c r="G13" s="19">
        <v>0</v>
      </c>
      <c r="H13" s="19">
        <v>0.14389425</v>
      </c>
      <c r="I13" s="20">
        <f t="shared" si="1"/>
        <v>0</v>
      </c>
      <c r="J13" s="21">
        <f t="shared" si="2"/>
        <v>1.9263431458935925E-2</v>
      </c>
      <c r="K13" s="4"/>
    </row>
    <row r="14" spans="1:11" x14ac:dyDescent="0.25">
      <c r="A14" s="15"/>
      <c r="B14" s="16">
        <v>446</v>
      </c>
      <c r="C14" s="17" t="s">
        <v>218</v>
      </c>
      <c r="D14" s="18">
        <v>3.884029</v>
      </c>
      <c r="E14" s="19">
        <v>3.6082619999999999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447</v>
      </c>
      <c r="C15" s="17" t="s">
        <v>219</v>
      </c>
      <c r="D15" s="18">
        <v>8.5616590000000006</v>
      </c>
      <c r="E15" s="19">
        <v>8.436159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</row>
    <row r="16" spans="1:11" x14ac:dyDescent="0.25">
      <c r="A16" s="15"/>
      <c r="B16" s="16">
        <v>452</v>
      </c>
      <c r="C16" s="17" t="s">
        <v>224</v>
      </c>
      <c r="D16" s="18">
        <v>9.111305999999999</v>
      </c>
      <c r="E16" s="19">
        <v>9.111305999999999</v>
      </c>
      <c r="F16" s="19">
        <f t="shared" si="0"/>
        <v>9.3919590000000011E-2</v>
      </c>
      <c r="G16" s="19">
        <v>0</v>
      </c>
      <c r="H16" s="19">
        <v>9.3919590000000011E-2</v>
      </c>
      <c r="I16" s="20">
        <f t="shared" si="1"/>
        <v>0</v>
      </c>
      <c r="J16" s="21">
        <f t="shared" si="2"/>
        <v>1.0308027191711047E-2</v>
      </c>
      <c r="K16" s="4"/>
    </row>
    <row r="17" spans="1:11" x14ac:dyDescent="0.25">
      <c r="A17" s="15"/>
      <c r="B17" s="16">
        <v>453</v>
      </c>
      <c r="C17" s="17" t="s">
        <v>225</v>
      </c>
      <c r="D17" s="18">
        <v>5.9058080000000004</v>
      </c>
      <c r="E17" s="19">
        <v>8.7393440000000009</v>
      </c>
      <c r="F17" s="19">
        <f t="shared" si="0"/>
        <v>0.21184072999999998</v>
      </c>
      <c r="G17" s="19">
        <v>0</v>
      </c>
      <c r="H17" s="19">
        <v>0.21184072999999998</v>
      </c>
      <c r="I17" s="20">
        <f t="shared" si="1"/>
        <v>0</v>
      </c>
      <c r="J17" s="21">
        <f t="shared" si="2"/>
        <v>2.423988917245962E-2</v>
      </c>
      <c r="K17" s="4"/>
    </row>
    <row r="18" spans="1:11" x14ac:dyDescent="0.25">
      <c r="A18" s="15"/>
      <c r="B18" s="16">
        <v>455</v>
      </c>
      <c r="C18" s="17" t="s">
        <v>227</v>
      </c>
      <c r="D18" s="18">
        <v>1.4</v>
      </c>
      <c r="E18" s="19">
        <v>1.538548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</row>
    <row r="19" spans="1:11" x14ac:dyDescent="0.25">
      <c r="A19" s="15"/>
      <c r="B19" s="16">
        <v>456</v>
      </c>
      <c r="C19" s="17" t="s">
        <v>228</v>
      </c>
      <c r="D19" s="18">
        <v>4.4114740000000001</v>
      </c>
      <c r="E19" s="19">
        <v>9.587809</v>
      </c>
      <c r="F19" s="19">
        <f t="shared" si="0"/>
        <v>0.63603362000000008</v>
      </c>
      <c r="G19" s="19">
        <v>0</v>
      </c>
      <c r="H19" s="19">
        <v>0.63603362000000008</v>
      </c>
      <c r="I19" s="20">
        <f t="shared" si="1"/>
        <v>0</v>
      </c>
      <c r="J19" s="21">
        <f t="shared" si="2"/>
        <v>6.6337744108169033E-2</v>
      </c>
      <c r="K19" s="4"/>
    </row>
    <row r="20" spans="1:11" x14ac:dyDescent="0.25">
      <c r="A20" s="15"/>
      <c r="B20" s="16">
        <v>459</v>
      </c>
      <c r="C20" s="17" t="s">
        <v>231</v>
      </c>
      <c r="D20" s="18">
        <v>0</v>
      </c>
      <c r="E20" s="19">
        <v>0.43591400000000008</v>
      </c>
      <c r="F20" s="19">
        <f t="shared" si="0"/>
        <v>6.1544399999999989E-3</v>
      </c>
      <c r="G20" s="19">
        <v>0</v>
      </c>
      <c r="H20" s="19">
        <v>6.1544399999999989E-3</v>
      </c>
      <c r="I20" s="20">
        <f t="shared" si="1"/>
        <v>0</v>
      </c>
      <c r="J20" s="21">
        <f t="shared" si="2"/>
        <v>1.4118472909794129E-2</v>
      </c>
      <c r="K20" s="4"/>
    </row>
    <row r="21" spans="1:11" x14ac:dyDescent="0.25">
      <c r="A21" s="15"/>
      <c r="B21" s="16">
        <v>462</v>
      </c>
      <c r="C21" s="17" t="s">
        <v>234</v>
      </c>
      <c r="D21" s="18">
        <v>2.0000000000000004E-2</v>
      </c>
      <c r="E21" s="19">
        <v>2.0000000000000004E-2</v>
      </c>
      <c r="F21" s="19">
        <f t="shared" si="0"/>
        <v>0</v>
      </c>
      <c r="G21" s="19">
        <v>0</v>
      </c>
      <c r="H21" s="19">
        <v>0</v>
      </c>
      <c r="I21" s="20">
        <f t="shared" si="1"/>
        <v>0</v>
      </c>
      <c r="J21" s="21">
        <f t="shared" si="2"/>
        <v>0</v>
      </c>
      <c r="K21" s="4"/>
    </row>
    <row r="22" spans="1:11" ht="15.75" thickBot="1" x14ac:dyDescent="0.3">
      <c r="A22" s="39" t="s">
        <v>238</v>
      </c>
      <c r="B22" s="56"/>
      <c r="C22" s="41"/>
      <c r="D22" s="42">
        <v>130.19377199999991</v>
      </c>
      <c r="E22" s="43">
        <v>136.02800899999991</v>
      </c>
      <c r="F22" s="43">
        <f t="shared" si="0"/>
        <v>1.6850795900000004</v>
      </c>
      <c r="G22" s="43">
        <v>0</v>
      </c>
      <c r="H22" s="43">
        <v>1.6850795900000004</v>
      </c>
      <c r="I22" s="44">
        <f t="shared" si="1"/>
        <v>0</v>
      </c>
      <c r="J22" s="45">
        <f t="shared" si="2"/>
        <v>1.2387739866133021E-2</v>
      </c>
      <c r="K22" s="4"/>
    </row>
    <row r="23" spans="1:11" x14ac:dyDescent="0.25">
      <c r="D23" s="5"/>
      <c r="E23" s="5"/>
      <c r="F23" s="5"/>
      <c r="G23" s="5"/>
      <c r="H23" s="5"/>
      <c r="I23" s="4"/>
      <c r="J23" s="4"/>
      <c r="K2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46</v>
      </c>
      <c r="B1" s="49" t="s">
        <v>28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772</v>
      </c>
      <c r="L2" s="70" t="s">
        <v>783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423.88488600000005</v>
      </c>
      <c r="E6" s="12">
        <f ca="1">SUM(E7:OFFSET(E7,50,0))</f>
        <v>442.47042900000002</v>
      </c>
      <c r="F6" s="12">
        <f ca="1">SUM(F7:OFFSET(F7,50,0))</f>
        <v>11.377193200000002</v>
      </c>
      <c r="G6" s="12">
        <f ca="1">SUM(G7:OFFSET(G7,50,0))</f>
        <v>0</v>
      </c>
      <c r="H6" s="12">
        <f ca="1">SUM(H7:OFFSET(H7,50,0))</f>
        <v>11.377193200000002</v>
      </c>
      <c r="I6" s="13">
        <f ca="1">IFERROR(G6/E6,0)</f>
        <v>0</v>
      </c>
      <c r="J6" s="14">
        <f ca="1">IFERROR(SUM(G6,H6)/E6,0)</f>
        <v>2.5712889391756397E-2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13.644689</v>
      </c>
      <c r="E7" s="19">
        <v>16.834589000000005</v>
      </c>
      <c r="F7" s="19">
        <f t="shared" ref="F7:F30" si="0">SUM(G7,H7)</f>
        <v>0.13663408999999999</v>
      </c>
      <c r="G7" s="19">
        <v>0</v>
      </c>
      <c r="H7" s="19">
        <v>0.13663408999999999</v>
      </c>
      <c r="I7" s="20">
        <f t="shared" ref="I7:I30" si="1">IFERROR(G7/E7,0)</f>
        <v>0</v>
      </c>
      <c r="J7" s="21">
        <f t="shared" ref="J7:J30" si="2">IFERROR(SUM(G7,H7)/E7,0)</f>
        <v>8.1162712080467148E-3</v>
      </c>
      <c r="K7" s="4"/>
      <c r="L7" t="s">
        <v>276</v>
      </c>
      <c r="M7" s="5">
        <v>0.57474143999999994</v>
      </c>
      <c r="N7" s="69">
        <v>7.8622601786835514E-2</v>
      </c>
    </row>
    <row r="8" spans="1:14" x14ac:dyDescent="0.25">
      <c r="A8" s="15"/>
      <c r="B8" s="53">
        <v>2</v>
      </c>
      <c r="C8" s="17" t="s">
        <v>256</v>
      </c>
      <c r="D8" s="18">
        <v>15.973280000000001</v>
      </c>
      <c r="E8" s="19">
        <v>24.210808999999987</v>
      </c>
      <c r="F8" s="19">
        <f t="shared" si="0"/>
        <v>4.7721320000000005E-2</v>
      </c>
      <c r="G8" s="19">
        <v>0</v>
      </c>
      <c r="H8" s="19">
        <v>4.7721320000000005E-2</v>
      </c>
      <c r="I8" s="20">
        <f t="shared" si="1"/>
        <v>0</v>
      </c>
      <c r="J8" s="21">
        <f t="shared" si="2"/>
        <v>1.9710749855570719E-3</v>
      </c>
      <c r="K8" s="4"/>
      <c r="L8" t="s">
        <v>275</v>
      </c>
      <c r="M8" s="5">
        <v>2.0948812299999999</v>
      </c>
      <c r="N8" s="69">
        <v>7.2158302798364632E-2</v>
      </c>
    </row>
    <row r="9" spans="1:14" x14ac:dyDescent="0.25">
      <c r="A9" s="15"/>
      <c r="B9" s="53">
        <v>3</v>
      </c>
      <c r="C9" s="17" t="s">
        <v>257</v>
      </c>
      <c r="D9" s="18">
        <v>4.0341869999999993</v>
      </c>
      <c r="E9" s="19">
        <v>6.7020080000000002</v>
      </c>
      <c r="F9" s="19">
        <f t="shared" si="0"/>
        <v>0.17375777000000001</v>
      </c>
      <c r="G9" s="19">
        <v>0</v>
      </c>
      <c r="H9" s="19">
        <v>0.17375777000000001</v>
      </c>
      <c r="I9" s="20">
        <f t="shared" si="1"/>
        <v>0</v>
      </c>
      <c r="J9" s="21">
        <f t="shared" si="2"/>
        <v>2.5926225393941637E-2</v>
      </c>
      <c r="K9" s="4"/>
      <c r="L9" t="s">
        <v>265</v>
      </c>
      <c r="M9" s="5">
        <v>0.36756546000000001</v>
      </c>
      <c r="N9" s="69">
        <v>5.4852067562130742E-2</v>
      </c>
    </row>
    <row r="10" spans="1:14" x14ac:dyDescent="0.25">
      <c r="A10" s="15"/>
      <c r="B10" s="53">
        <v>4</v>
      </c>
      <c r="C10" s="17" t="s">
        <v>258</v>
      </c>
      <c r="D10" s="18">
        <v>4.1154699999999993</v>
      </c>
      <c r="E10" s="19">
        <v>8.0968789999999995</v>
      </c>
      <c r="F10" s="19">
        <f t="shared" si="0"/>
        <v>0.10470996000000002</v>
      </c>
      <c r="G10" s="19">
        <v>0</v>
      </c>
      <c r="H10" s="19">
        <v>0.10470996000000002</v>
      </c>
      <c r="I10" s="20">
        <f t="shared" si="1"/>
        <v>0</v>
      </c>
      <c r="J10" s="21">
        <f t="shared" si="2"/>
        <v>1.2932138420248101E-2</v>
      </c>
      <c r="K10" s="4"/>
      <c r="L10" t="s">
        <v>266</v>
      </c>
      <c r="M10" s="5">
        <v>0.44872693999999996</v>
      </c>
      <c r="N10" s="69">
        <v>5.3440575670622874E-2</v>
      </c>
    </row>
    <row r="11" spans="1:14" x14ac:dyDescent="0.25">
      <c r="A11" s="15"/>
      <c r="B11" s="53">
        <v>5</v>
      </c>
      <c r="C11" s="17" t="s">
        <v>259</v>
      </c>
      <c r="D11" s="18">
        <v>9.6795199999999983</v>
      </c>
      <c r="E11" s="19">
        <v>16.398074000000001</v>
      </c>
      <c r="F11" s="19">
        <f t="shared" si="0"/>
        <v>4.5649999999999996E-3</v>
      </c>
      <c r="G11" s="19">
        <v>0</v>
      </c>
      <c r="H11" s="19">
        <v>4.5649999999999996E-3</v>
      </c>
      <c r="I11" s="20">
        <f t="shared" si="1"/>
        <v>0</v>
      </c>
      <c r="J11" s="21">
        <f t="shared" si="2"/>
        <v>2.7838635195816285E-4</v>
      </c>
      <c r="K11" s="4"/>
      <c r="L11" t="s">
        <v>264</v>
      </c>
      <c r="M11" s="5">
        <v>1.59053011</v>
      </c>
      <c r="N11" s="69">
        <v>4.6599539111303115E-2</v>
      </c>
    </row>
    <row r="12" spans="1:14" x14ac:dyDescent="0.25">
      <c r="A12" s="15"/>
      <c r="B12" s="53">
        <v>6</v>
      </c>
      <c r="C12" s="17" t="s">
        <v>260</v>
      </c>
      <c r="D12" s="18">
        <v>115.228881</v>
      </c>
      <c r="E12" s="19">
        <v>70.330759999999984</v>
      </c>
      <c r="F12" s="19">
        <f t="shared" si="0"/>
        <v>2.3536217700000002</v>
      </c>
      <c r="G12" s="19">
        <v>0</v>
      </c>
      <c r="H12" s="19">
        <v>2.3536217700000002</v>
      </c>
      <c r="I12" s="20">
        <f t="shared" si="1"/>
        <v>0</v>
      </c>
      <c r="J12" s="21">
        <f t="shared" si="2"/>
        <v>3.3465041043207848E-2</v>
      </c>
      <c r="K12" s="4"/>
      <c r="L12" t="s">
        <v>273</v>
      </c>
      <c r="M12" s="5">
        <v>0.63603362000000008</v>
      </c>
      <c r="N12" s="69">
        <v>4.1438357512031801E-2</v>
      </c>
    </row>
    <row r="13" spans="1:14" x14ac:dyDescent="0.25">
      <c r="A13" s="15"/>
      <c r="B13" s="53">
        <v>8</v>
      </c>
      <c r="C13" s="17" t="s">
        <v>262</v>
      </c>
      <c r="D13" s="18">
        <v>38.881284999999998</v>
      </c>
      <c r="E13" s="19">
        <v>41.426946999999991</v>
      </c>
      <c r="F13" s="19">
        <f t="shared" si="0"/>
        <v>0.44505824999999999</v>
      </c>
      <c r="G13" s="19">
        <v>0</v>
      </c>
      <c r="H13" s="19">
        <v>0.44505824999999999</v>
      </c>
      <c r="I13" s="20">
        <f t="shared" si="1"/>
        <v>0</v>
      </c>
      <c r="J13" s="21">
        <f t="shared" si="2"/>
        <v>1.0743206589662524E-2</v>
      </c>
      <c r="K13" s="4"/>
      <c r="L13" t="s">
        <v>260</v>
      </c>
      <c r="M13" s="5">
        <v>2.3536217700000002</v>
      </c>
      <c r="N13" s="69">
        <v>3.3465041043207848E-2</v>
      </c>
    </row>
    <row r="14" spans="1:14" x14ac:dyDescent="0.25">
      <c r="A14" s="15"/>
      <c r="B14" s="53">
        <v>9</v>
      </c>
      <c r="C14" s="17" t="s">
        <v>263</v>
      </c>
      <c r="D14" s="18">
        <v>23.748733999999995</v>
      </c>
      <c r="E14" s="19">
        <v>34.568866000000007</v>
      </c>
      <c r="F14" s="19">
        <f t="shared" si="0"/>
        <v>0.77309524000000007</v>
      </c>
      <c r="G14" s="19">
        <v>0</v>
      </c>
      <c r="H14" s="19">
        <v>0.77309524000000007</v>
      </c>
      <c r="I14" s="20">
        <f t="shared" si="1"/>
        <v>0</v>
      </c>
      <c r="J14" s="21">
        <f t="shared" si="2"/>
        <v>2.2363916710487406E-2</v>
      </c>
      <c r="K14" s="4"/>
      <c r="L14" t="s">
        <v>257</v>
      </c>
      <c r="M14" s="5">
        <v>0.17375777000000001</v>
      </c>
      <c r="N14" s="69">
        <v>2.5926225393941637E-2</v>
      </c>
    </row>
    <row r="15" spans="1:14" x14ac:dyDescent="0.25">
      <c r="A15" s="15"/>
      <c r="B15" s="53">
        <v>10</v>
      </c>
      <c r="C15" s="17" t="s">
        <v>264</v>
      </c>
      <c r="D15" s="18">
        <v>36.17841700000001</v>
      </c>
      <c r="E15" s="19">
        <v>34.131884999999997</v>
      </c>
      <c r="F15" s="19">
        <f t="shared" si="0"/>
        <v>1.59053011</v>
      </c>
      <c r="G15" s="19">
        <v>0</v>
      </c>
      <c r="H15" s="19">
        <v>1.59053011</v>
      </c>
      <c r="I15" s="20">
        <f t="shared" si="1"/>
        <v>0</v>
      </c>
      <c r="J15" s="21">
        <f t="shared" si="2"/>
        <v>4.6599539111303115E-2</v>
      </c>
      <c r="K15" s="4"/>
      <c r="L15" t="s">
        <v>263</v>
      </c>
      <c r="M15" s="5">
        <v>0.77309524000000007</v>
      </c>
      <c r="N15" s="69">
        <v>2.2363916710487406E-2</v>
      </c>
    </row>
    <row r="16" spans="1:14" x14ac:dyDescent="0.25">
      <c r="A16" s="15"/>
      <c r="B16" s="53">
        <v>11</v>
      </c>
      <c r="C16" s="17" t="s">
        <v>265</v>
      </c>
      <c r="D16" s="18">
        <v>4.8562790000000007</v>
      </c>
      <c r="E16" s="19">
        <v>6.7010319999999988</v>
      </c>
      <c r="F16" s="19">
        <f t="shared" si="0"/>
        <v>0.36756546000000001</v>
      </c>
      <c r="G16" s="19">
        <v>0</v>
      </c>
      <c r="H16" s="19">
        <v>0.36756546000000001</v>
      </c>
      <c r="I16" s="20">
        <f t="shared" si="1"/>
        <v>0</v>
      </c>
      <c r="J16" s="21">
        <f t="shared" si="2"/>
        <v>5.4852067562130742E-2</v>
      </c>
      <c r="K16" s="4"/>
      <c r="L16" t="s">
        <v>279</v>
      </c>
      <c r="M16" s="5">
        <v>0.2131615</v>
      </c>
      <c r="N16" s="69">
        <v>2.0831924416102352E-2</v>
      </c>
    </row>
    <row r="17" spans="1:14" x14ac:dyDescent="0.25">
      <c r="A17" s="15"/>
      <c r="B17" s="53">
        <v>12</v>
      </c>
      <c r="C17" s="17" t="s">
        <v>266</v>
      </c>
      <c r="D17" s="18">
        <v>4.2469409999999996</v>
      </c>
      <c r="E17" s="19">
        <v>8.3967460000000003</v>
      </c>
      <c r="F17" s="19">
        <f t="shared" si="0"/>
        <v>0.44872693999999996</v>
      </c>
      <c r="G17" s="19">
        <v>0</v>
      </c>
      <c r="H17" s="19">
        <v>0.44872693999999996</v>
      </c>
      <c r="I17" s="20">
        <f t="shared" si="1"/>
        <v>0</v>
      </c>
      <c r="J17" s="21">
        <f t="shared" si="2"/>
        <v>5.3440575670622874E-2</v>
      </c>
      <c r="K17" s="4"/>
      <c r="L17" t="s">
        <v>270</v>
      </c>
      <c r="M17" s="5">
        <v>0.64076614999999992</v>
      </c>
      <c r="N17" s="69">
        <v>1.8233348712605776E-2</v>
      </c>
    </row>
    <row r="18" spans="1:14" x14ac:dyDescent="0.25">
      <c r="A18" s="15"/>
      <c r="B18" s="53">
        <v>13</v>
      </c>
      <c r="C18" s="17" t="s">
        <v>267</v>
      </c>
      <c r="D18" s="18">
        <v>10.898800999999999</v>
      </c>
      <c r="E18" s="19">
        <v>15.211816999999993</v>
      </c>
      <c r="F18" s="19">
        <f t="shared" si="0"/>
        <v>9.7432519999999995E-2</v>
      </c>
      <c r="G18" s="19">
        <v>0</v>
      </c>
      <c r="H18" s="19">
        <v>9.7432519999999995E-2</v>
      </c>
      <c r="I18" s="20">
        <f t="shared" si="1"/>
        <v>0</v>
      </c>
      <c r="J18" s="21">
        <f t="shared" si="2"/>
        <v>6.4050547018807838E-3</v>
      </c>
      <c r="K18" s="4"/>
      <c r="L18" t="s">
        <v>269</v>
      </c>
      <c r="M18" s="5">
        <v>0.53559796000000004</v>
      </c>
      <c r="N18" s="69">
        <v>1.7214470199359816E-2</v>
      </c>
    </row>
    <row r="19" spans="1:14" x14ac:dyDescent="0.25">
      <c r="A19" s="15"/>
      <c r="B19" s="53">
        <v>14</v>
      </c>
      <c r="C19" s="17" t="s">
        <v>268</v>
      </c>
      <c r="D19" s="18">
        <v>13.070873000000001</v>
      </c>
      <c r="E19" s="19">
        <v>13.151472999999998</v>
      </c>
      <c r="F19" s="19">
        <f t="shared" si="0"/>
        <v>0.11847044999999999</v>
      </c>
      <c r="G19" s="19">
        <v>0</v>
      </c>
      <c r="H19" s="19">
        <v>0.11847044999999999</v>
      </c>
      <c r="I19" s="20">
        <f t="shared" si="1"/>
        <v>0</v>
      </c>
      <c r="J19" s="21">
        <f t="shared" si="2"/>
        <v>9.0081506459390535E-3</v>
      </c>
      <c r="K19" s="4"/>
      <c r="L19" t="s">
        <v>258</v>
      </c>
      <c r="M19" s="5">
        <v>0.10470996000000002</v>
      </c>
      <c r="N19" s="69">
        <v>1.2932138420248101E-2</v>
      </c>
    </row>
    <row r="20" spans="1:14" x14ac:dyDescent="0.25">
      <c r="A20" s="15"/>
      <c r="B20" s="53">
        <v>15</v>
      </c>
      <c r="C20" s="17" t="s">
        <v>269</v>
      </c>
      <c r="D20" s="18">
        <v>34.959634000000008</v>
      </c>
      <c r="E20" s="19">
        <v>31.113241000000002</v>
      </c>
      <c r="F20" s="19">
        <f t="shared" si="0"/>
        <v>0.53559796000000004</v>
      </c>
      <c r="G20" s="19">
        <v>0</v>
      </c>
      <c r="H20" s="19">
        <v>0.53559796000000004</v>
      </c>
      <c r="I20" s="20">
        <f t="shared" si="1"/>
        <v>0</v>
      </c>
      <c r="J20" s="21">
        <f t="shared" si="2"/>
        <v>1.7214470199359816E-2</v>
      </c>
      <c r="K20" s="4"/>
      <c r="L20" t="s">
        <v>262</v>
      </c>
      <c r="M20" s="5">
        <v>0.44505824999999999</v>
      </c>
      <c r="N20" s="69">
        <v>1.0743206589662524E-2</v>
      </c>
    </row>
    <row r="21" spans="1:14" x14ac:dyDescent="0.25">
      <c r="A21" s="15"/>
      <c r="B21" s="53">
        <v>16</v>
      </c>
      <c r="C21" s="17" t="s">
        <v>270</v>
      </c>
      <c r="D21" s="18">
        <v>27.450478000000007</v>
      </c>
      <c r="E21" s="19">
        <v>35.142538000000016</v>
      </c>
      <c r="F21" s="19">
        <f t="shared" si="0"/>
        <v>0.64076614999999992</v>
      </c>
      <c r="G21" s="19">
        <v>0</v>
      </c>
      <c r="H21" s="19">
        <v>0.64076614999999992</v>
      </c>
      <c r="I21" s="20">
        <f t="shared" si="1"/>
        <v>0</v>
      </c>
      <c r="J21" s="21">
        <f t="shared" si="2"/>
        <v>1.8233348712605776E-2</v>
      </c>
      <c r="K21" s="4"/>
      <c r="L21" t="s">
        <v>268</v>
      </c>
      <c r="M21" s="5">
        <v>0.11847044999999999</v>
      </c>
      <c r="N21" s="69">
        <v>9.0081506459390535E-3</v>
      </c>
    </row>
    <row r="22" spans="1:14" x14ac:dyDescent="0.25">
      <c r="A22" s="15"/>
      <c r="B22" s="53">
        <v>17</v>
      </c>
      <c r="C22" s="17" t="s">
        <v>271</v>
      </c>
      <c r="D22" s="18">
        <v>1.3928619999999998</v>
      </c>
      <c r="E22" s="19">
        <v>2.1492409999999995</v>
      </c>
      <c r="F22" s="19">
        <f t="shared" si="0"/>
        <v>4.0000000000000002E-4</v>
      </c>
      <c r="G22" s="19">
        <v>0</v>
      </c>
      <c r="H22" s="19">
        <v>4.0000000000000002E-4</v>
      </c>
      <c r="I22" s="20">
        <f t="shared" si="1"/>
        <v>0</v>
      </c>
      <c r="J22" s="21">
        <f t="shared" si="2"/>
        <v>1.8611221356748737E-4</v>
      </c>
      <c r="K22" s="4"/>
      <c r="L22" t="s">
        <v>255</v>
      </c>
      <c r="M22" s="5">
        <v>0.13663408999999999</v>
      </c>
      <c r="N22" s="69">
        <v>8.1162712080467148E-3</v>
      </c>
    </row>
    <row r="23" spans="1:14" x14ac:dyDescent="0.25">
      <c r="A23" s="15"/>
      <c r="B23" s="53">
        <v>18</v>
      </c>
      <c r="C23" s="17" t="s">
        <v>272</v>
      </c>
      <c r="D23" s="18">
        <v>1.7672140000000001</v>
      </c>
      <c r="E23" s="19">
        <v>2.6100430000000001</v>
      </c>
      <c r="F23" s="19">
        <f t="shared" si="0"/>
        <v>1.089154E-2</v>
      </c>
      <c r="G23" s="19">
        <v>0</v>
      </c>
      <c r="H23" s="19">
        <v>1.089154E-2</v>
      </c>
      <c r="I23" s="20">
        <f t="shared" si="1"/>
        <v>0</v>
      </c>
      <c r="J23" s="21">
        <f t="shared" si="2"/>
        <v>4.172935081912443E-3</v>
      </c>
      <c r="K23" s="4"/>
      <c r="L23" t="s">
        <v>267</v>
      </c>
      <c r="M23" s="5">
        <v>9.7432519999999995E-2</v>
      </c>
      <c r="N23" s="69">
        <v>6.4050547018807838E-3</v>
      </c>
    </row>
    <row r="24" spans="1:14" x14ac:dyDescent="0.25">
      <c r="A24" s="15"/>
      <c r="B24" s="53">
        <v>19</v>
      </c>
      <c r="C24" s="17" t="s">
        <v>273</v>
      </c>
      <c r="D24" s="18">
        <v>9.6349229999999988</v>
      </c>
      <c r="E24" s="19">
        <v>15.34891</v>
      </c>
      <c r="F24" s="19">
        <f t="shared" si="0"/>
        <v>0.63603362000000008</v>
      </c>
      <c r="G24" s="19">
        <v>0</v>
      </c>
      <c r="H24" s="19">
        <v>0.63603362000000008</v>
      </c>
      <c r="I24" s="20">
        <f t="shared" si="1"/>
        <v>0</v>
      </c>
      <c r="J24" s="21">
        <f t="shared" si="2"/>
        <v>4.1438357512031801E-2</v>
      </c>
      <c r="K24" s="4"/>
      <c r="L24" t="s">
        <v>272</v>
      </c>
      <c r="M24" s="5">
        <v>1.089154E-2</v>
      </c>
      <c r="N24" s="69">
        <v>4.172935081912443E-3</v>
      </c>
    </row>
    <row r="25" spans="1:14" x14ac:dyDescent="0.25">
      <c r="A25" s="15"/>
      <c r="B25" s="53">
        <v>20</v>
      </c>
      <c r="C25" s="17" t="s">
        <v>274</v>
      </c>
      <c r="D25" s="18">
        <v>5.8208799999999972</v>
      </c>
      <c r="E25" s="19">
        <v>7.7284649999999981</v>
      </c>
      <c r="F25" s="19">
        <f t="shared" si="0"/>
        <v>2.4780000000000002E-3</v>
      </c>
      <c r="G25" s="19">
        <v>0</v>
      </c>
      <c r="H25" s="19">
        <v>2.4780000000000002E-3</v>
      </c>
      <c r="I25" s="20">
        <f t="shared" si="1"/>
        <v>0</v>
      </c>
      <c r="J25" s="21">
        <f t="shared" si="2"/>
        <v>3.2063288117368724E-4</v>
      </c>
      <c r="K25" s="4"/>
      <c r="L25" t="s">
        <v>277</v>
      </c>
      <c r="M25" s="5">
        <v>6.35288E-3</v>
      </c>
      <c r="N25" s="69">
        <v>2.2177909784158395E-3</v>
      </c>
    </row>
    <row r="26" spans="1:14" x14ac:dyDescent="0.25">
      <c r="A26" s="15"/>
      <c r="B26" s="53">
        <v>21</v>
      </c>
      <c r="C26" s="17" t="s">
        <v>275</v>
      </c>
      <c r="D26" s="18">
        <v>26.665894000000016</v>
      </c>
      <c r="E26" s="19">
        <v>29.031741999999998</v>
      </c>
      <c r="F26" s="19">
        <f t="shared" si="0"/>
        <v>2.0948812299999999</v>
      </c>
      <c r="G26" s="19">
        <v>0</v>
      </c>
      <c r="H26" s="19">
        <v>2.0948812299999999</v>
      </c>
      <c r="I26" s="20">
        <f t="shared" si="1"/>
        <v>0</v>
      </c>
      <c r="J26" s="21">
        <f t="shared" si="2"/>
        <v>7.2158302798364632E-2</v>
      </c>
      <c r="K26" s="4"/>
      <c r="L26" t="s">
        <v>256</v>
      </c>
      <c r="M26" s="5">
        <v>4.7721320000000005E-2</v>
      </c>
      <c r="N26" s="69">
        <v>1.9710749855570719E-3</v>
      </c>
    </row>
    <row r="27" spans="1:14" x14ac:dyDescent="0.25">
      <c r="A27" s="15"/>
      <c r="B27" s="53">
        <v>22</v>
      </c>
      <c r="C27" s="17" t="s">
        <v>276</v>
      </c>
      <c r="D27" s="18">
        <v>3.0144160000000007</v>
      </c>
      <c r="E27" s="19">
        <v>7.31013</v>
      </c>
      <c r="F27" s="19">
        <f t="shared" si="0"/>
        <v>0.57474143999999994</v>
      </c>
      <c r="G27" s="19">
        <v>0</v>
      </c>
      <c r="H27" s="19">
        <v>0.57474143999999994</v>
      </c>
      <c r="I27" s="20">
        <f t="shared" si="1"/>
        <v>0</v>
      </c>
      <c r="J27" s="21">
        <f t="shared" si="2"/>
        <v>7.8622601786835514E-2</v>
      </c>
      <c r="K27" s="4"/>
      <c r="L27" t="s">
        <v>274</v>
      </c>
      <c r="M27" s="5">
        <v>2.4780000000000002E-3</v>
      </c>
      <c r="N27" s="69">
        <v>3.2063288117368724E-4</v>
      </c>
    </row>
    <row r="28" spans="1:14" x14ac:dyDescent="0.25">
      <c r="A28" s="15"/>
      <c r="B28" s="53">
        <v>23</v>
      </c>
      <c r="C28" s="17" t="s">
        <v>277</v>
      </c>
      <c r="D28" s="18">
        <v>2.566093</v>
      </c>
      <c r="E28" s="19">
        <v>2.8645080000000003</v>
      </c>
      <c r="F28" s="19">
        <f t="shared" si="0"/>
        <v>6.35288E-3</v>
      </c>
      <c r="G28" s="19">
        <v>0</v>
      </c>
      <c r="H28" s="19">
        <v>6.35288E-3</v>
      </c>
      <c r="I28" s="20">
        <f t="shared" si="1"/>
        <v>0</v>
      </c>
      <c r="J28" s="21">
        <f t="shared" si="2"/>
        <v>2.2177909784158395E-3</v>
      </c>
      <c r="K28" s="4"/>
      <c r="L28" t="s">
        <v>259</v>
      </c>
      <c r="M28" s="5">
        <v>4.5649999999999996E-3</v>
      </c>
      <c r="N28" s="69">
        <v>2.7838635195816285E-4</v>
      </c>
    </row>
    <row r="29" spans="1:14" x14ac:dyDescent="0.25">
      <c r="A29" s="15"/>
      <c r="B29" s="53">
        <v>24</v>
      </c>
      <c r="C29" s="17" t="s">
        <v>278</v>
      </c>
      <c r="D29" s="18">
        <v>3.8918119999999998</v>
      </c>
      <c r="E29" s="19">
        <v>2.777282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271</v>
      </c>
      <c r="M29" s="5">
        <v>4.0000000000000002E-4</v>
      </c>
      <c r="N29" s="69">
        <v>1.8611221356748737E-4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12.163322999999998</v>
      </c>
      <c r="E30" s="26">
        <v>10.232443999999999</v>
      </c>
      <c r="F30" s="26">
        <f t="shared" si="0"/>
        <v>0.2131615</v>
      </c>
      <c r="G30" s="26">
        <v>0</v>
      </c>
      <c r="H30" s="26">
        <v>0.2131615</v>
      </c>
      <c r="I30" s="27">
        <f t="shared" si="1"/>
        <v>0</v>
      </c>
      <c r="J30" s="28">
        <f t="shared" si="2"/>
        <v>2.0831924416102352E-2</v>
      </c>
      <c r="K30" s="4"/>
      <c r="L30" t="s">
        <v>278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46</v>
      </c>
      <c r="B1" s="47" t="s">
        <v>28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773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423.88488600000005</v>
      </c>
      <c r="E6" s="12">
        <v>442.47042900000002</v>
      </c>
      <c r="F6" s="12">
        <v>11.377193200000002</v>
      </c>
      <c r="G6" s="12">
        <v>0</v>
      </c>
      <c r="H6" s="12">
        <v>11.377193200000002</v>
      </c>
      <c r="I6" s="13">
        <v>0</v>
      </c>
      <c r="J6" s="14">
        <v>2.5712889391756397E-2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15.954684999999998</v>
      </c>
      <c r="E7" s="36">
        <f ca="1">SUM(E8:OFFSET(E6,MATCH("PROYECTOS",$A$8:$A$50,0),0))</f>
        <v>14.541983999999999</v>
      </c>
      <c r="F7" s="36">
        <f ca="1">SUM(F8:OFFSET(F6,MATCH("PROYECTOS",$A$8:$A$50,0),0))</f>
        <v>0.24885171000000003</v>
      </c>
      <c r="G7" s="36">
        <f ca="1">SUM(G8:OFFSET(G6,MATCH("PROYECTOS",$A$8:$A$50,0),0))</f>
        <v>0</v>
      </c>
      <c r="H7" s="36">
        <f ca="1">SUM(H8:OFFSET(H6,MATCH("PROYECTOS",$A$8:$A$50,0),0))</f>
        <v>0.24885171000000003</v>
      </c>
      <c r="I7" s="37">
        <f ca="1">IFERROR(G7/E7,0)</f>
        <v>0</v>
      </c>
      <c r="J7" s="38">
        <f ca="1">IFERROR(SUM(G7,H7)/E7,0)</f>
        <v>1.7112638137959719E-2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6.7804809999999991</v>
      </c>
      <c r="E8" s="19">
        <v>6.8801949999999987</v>
      </c>
      <c r="F8" s="19">
        <f t="shared" ref="F8:F11" si="0">SUM(G8,H8)</f>
        <v>0.19290171000000003</v>
      </c>
      <c r="G8" s="19">
        <v>0</v>
      </c>
      <c r="H8" s="19">
        <v>0.19290171000000003</v>
      </c>
      <c r="I8" s="20">
        <f t="shared" ref="I8:I12" si="1">IFERROR(G8/E8,0)</f>
        <v>0</v>
      </c>
      <c r="J8" s="21">
        <f t="shared" ref="J8:J12" si="2">IFERROR(SUM(G8,H8)/E8,0)</f>
        <v>2.8037244583910787E-2</v>
      </c>
      <c r="K8" s="4"/>
    </row>
    <row r="9" spans="1:11" ht="25.5" x14ac:dyDescent="0.25">
      <c r="A9" s="15"/>
      <c r="B9" s="17">
        <v>3000082</v>
      </c>
      <c r="C9" s="17" t="s">
        <v>775</v>
      </c>
      <c r="D9" s="18">
        <v>3.317863</v>
      </c>
      <c r="E9" s="19">
        <v>2.555104</v>
      </c>
      <c r="F9" s="19">
        <f t="shared" si="0"/>
        <v>5.595E-2</v>
      </c>
      <c r="G9" s="19">
        <v>0</v>
      </c>
      <c r="H9" s="19">
        <v>5.595E-2</v>
      </c>
      <c r="I9" s="20">
        <f t="shared" si="1"/>
        <v>0</v>
      </c>
      <c r="J9" s="21">
        <f t="shared" si="2"/>
        <v>2.189734742695405E-2</v>
      </c>
      <c r="K9" s="4"/>
    </row>
    <row r="10" spans="1:11" ht="25.5" x14ac:dyDescent="0.25">
      <c r="A10" s="15"/>
      <c r="B10" s="17">
        <v>3000083</v>
      </c>
      <c r="C10" s="17" t="s">
        <v>776</v>
      </c>
      <c r="D10" s="18">
        <v>2.2967999999999997</v>
      </c>
      <c r="E10" s="19">
        <v>2.2736969999999999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25.5" x14ac:dyDescent="0.25">
      <c r="A11" s="15"/>
      <c r="B11" s="17">
        <v>3000626</v>
      </c>
      <c r="C11" s="17" t="s">
        <v>777</v>
      </c>
      <c r="D11" s="18">
        <v>3.5595409999999998</v>
      </c>
      <c r="E11" s="19">
        <v>2.8329879999999994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407.93020100000007</v>
      </c>
      <c r="E12" s="43">
        <f t="shared" ref="E12:H12" ca="1" si="3">OFFSET(E12,-MATCH("PROYECTOS",$A$8:$A$50,0)-1,0)-(OFFSET(E12,-MATCH("PROYECTOS",$A$8:$A$50,0),0))</f>
        <v>427.92844500000001</v>
      </c>
      <c r="F12" s="43">
        <f t="shared" ca="1" si="3"/>
        <v>11.128341490000002</v>
      </c>
      <c r="G12" s="43">
        <f t="shared" ca="1" si="3"/>
        <v>0</v>
      </c>
      <c r="H12" s="43">
        <f t="shared" ca="1" si="3"/>
        <v>11.128341490000002</v>
      </c>
      <c r="I12" s="44">
        <f t="shared" ca="1" si="1"/>
        <v>0</v>
      </c>
      <c r="J12" s="45">
        <f t="shared" ca="1" si="2"/>
        <v>2.6005145533150996E-2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784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2.8037244583910787E-2</v>
      </c>
    </row>
    <row r="19" spans="1:4" ht="25.5" x14ac:dyDescent="0.25">
      <c r="A19" s="15"/>
      <c r="B19" s="17">
        <v>3000082</v>
      </c>
      <c r="C19" s="17" t="s">
        <v>775</v>
      </c>
      <c r="D19" s="21">
        <v>2.189734742695405E-2</v>
      </c>
    </row>
    <row r="20" spans="1:4" ht="25.5" x14ac:dyDescent="0.25">
      <c r="A20" s="15"/>
      <c r="B20" s="17">
        <v>3000083</v>
      </c>
      <c r="C20" s="17" t="s">
        <v>776</v>
      </c>
      <c r="D20" s="21">
        <v>0</v>
      </c>
    </row>
    <row r="21" spans="1:4" ht="26.25" thickBot="1" x14ac:dyDescent="0.3">
      <c r="A21" s="22"/>
      <c r="B21" s="24">
        <v>3000626</v>
      </c>
      <c r="C21" s="24" t="s">
        <v>777</v>
      </c>
      <c r="D21" s="28">
        <v>0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28" workbookViewId="0">
      <selection activeCell="K39" sqref="K3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2</v>
      </c>
      <c r="B1" s="48" t="s">
        <v>13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325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1448.3129010000005</v>
      </c>
      <c r="E6" s="12">
        <v>1712.3698480000003</v>
      </c>
      <c r="F6" s="12">
        <v>283.46000783999995</v>
      </c>
      <c r="G6" s="12">
        <v>0</v>
      </c>
      <c r="H6" s="12">
        <v>283.46000783999995</v>
      </c>
      <c r="I6" s="13">
        <v>0</v>
      </c>
      <c r="J6" s="14">
        <v>0.16553667314982989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678.87179899999933</v>
      </c>
      <c r="E7" s="36">
        <f ca="1">SUM(E8:OFFSET(E6,MATCH("GOBIERNOS REGIONALES",$A$8:$A$50,0),0))</f>
        <v>716.36713499999973</v>
      </c>
      <c r="F7" s="36">
        <f ca="1">SUM(F8:OFFSET(F6,MATCH("GOBIERNOS REGIONALES",$A$8:$A$50,0),0))</f>
        <v>220.91229453999978</v>
      </c>
      <c r="G7" s="36">
        <f ca="1">SUM(G8:OFFSET(G6,MATCH("GOBIERNOS REGIONALES",$A$8:$A$50,0),0))</f>
        <v>0</v>
      </c>
      <c r="H7" s="36">
        <f ca="1">SUM(H8:OFFSET(H6,MATCH("GOBIERNOS REGIONALES",$A$8:$A$50,0),0))</f>
        <v>220.91229453999978</v>
      </c>
      <c r="I7" s="37">
        <f ca="1">IFERROR(G7/E7,0)</f>
        <v>0</v>
      </c>
      <c r="J7" s="38">
        <f ca="1">IFERROR(SUM(G7,H7)/E7,0)</f>
        <v>0.30837860050628907</v>
      </c>
      <c r="K7" s="4"/>
    </row>
    <row r="8" spans="1:11" x14ac:dyDescent="0.25">
      <c r="A8" s="15"/>
      <c r="B8" s="16">
        <v>11</v>
      </c>
      <c r="C8" s="17" t="s">
        <v>113</v>
      </c>
      <c r="D8" s="18">
        <v>72.76592399999997</v>
      </c>
      <c r="E8" s="19">
        <v>72.781423999999959</v>
      </c>
      <c r="F8" s="19">
        <f t="shared" ref="F8:F38" si="0">SUM(G8,H8)</f>
        <v>4.7722710000000002E-2</v>
      </c>
      <c r="G8" s="19">
        <v>0</v>
      </c>
      <c r="H8" s="19">
        <v>4.7722710000000002E-2</v>
      </c>
      <c r="I8" s="20">
        <f t="shared" ref="I8:I38" si="1">IFERROR(G8/E8,0)</f>
        <v>0</v>
      </c>
      <c r="J8" s="21">
        <f t="shared" ref="J8:J38" si="2">IFERROR(SUM(G8,H8)/E8,0)</f>
        <v>6.5569904210722822E-4</v>
      </c>
      <c r="K8" s="4"/>
    </row>
    <row r="9" spans="1:11" x14ac:dyDescent="0.25">
      <c r="A9" s="15"/>
      <c r="B9" s="16">
        <v>131</v>
      </c>
      <c r="C9" s="17" t="s">
        <v>145</v>
      </c>
      <c r="D9" s="18">
        <v>0.25608400000000003</v>
      </c>
      <c r="E9" s="19">
        <v>0.25608399999999998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</row>
    <row r="10" spans="1:11" x14ac:dyDescent="0.25">
      <c r="A10" s="15"/>
      <c r="B10" s="16">
        <v>135</v>
      </c>
      <c r="C10" s="17" t="s">
        <v>146</v>
      </c>
      <c r="D10" s="18">
        <v>365.24793699999969</v>
      </c>
      <c r="E10" s="19">
        <v>321.74102100000005</v>
      </c>
      <c r="F10" s="19">
        <f t="shared" si="0"/>
        <v>200.72068199999981</v>
      </c>
      <c r="G10" s="19">
        <v>0</v>
      </c>
      <c r="H10" s="19">
        <v>200.72068199999981</v>
      </c>
      <c r="I10" s="20">
        <f t="shared" si="1"/>
        <v>0</v>
      </c>
      <c r="J10" s="21">
        <f t="shared" si="2"/>
        <v>0.62385791334950658</v>
      </c>
      <c r="K10" s="4"/>
    </row>
    <row r="11" spans="1:11" ht="25.5" x14ac:dyDescent="0.25">
      <c r="A11" s="15"/>
      <c r="B11" s="16">
        <v>137</v>
      </c>
      <c r="C11" s="17" t="s">
        <v>148</v>
      </c>
      <c r="D11" s="18">
        <v>240.60185399999972</v>
      </c>
      <c r="E11" s="19">
        <v>321.58860599999974</v>
      </c>
      <c r="F11" s="19">
        <f t="shared" si="0"/>
        <v>20.143889829999988</v>
      </c>
      <c r="G11" s="19">
        <v>0</v>
      </c>
      <c r="H11" s="19">
        <v>20.143889829999988</v>
      </c>
      <c r="I11" s="20">
        <f t="shared" si="1"/>
        <v>0</v>
      </c>
      <c r="J11" s="21">
        <f t="shared" si="2"/>
        <v>6.2638692584773989E-2</v>
      </c>
      <c r="K11" s="4"/>
    </row>
    <row r="12" spans="1:11" x14ac:dyDescent="0.25">
      <c r="A12" s="32" t="s">
        <v>211</v>
      </c>
      <c r="B12" s="55"/>
      <c r="C12" s="34"/>
      <c r="D12" s="35">
        <f ca="1">SUM(D13:OFFSET(D11,(MATCH("GOBIERNOS LOCALES",$A$8:$A$50,0)-MATCH("GOBIERNOS REGIONALES",$A$8:$A$50,0)),0))</f>
        <v>758.34278900000004</v>
      </c>
      <c r="E12" s="36">
        <f ca="1">SUM(E13:OFFSET(E11,(MATCH("GOBIERNOS LOCALES",$A$8:$A$50,0)-MATCH("GOBIERNOS REGIONALES",$A$8:$A$50,0)),0))</f>
        <v>960.35019099999988</v>
      </c>
      <c r="F12" s="36">
        <f ca="1">SUM(F13:OFFSET(F11,(MATCH("GOBIERNOS LOCALES",$A$8:$A$50,0)-MATCH("GOBIERNOS REGIONALES",$A$8:$A$50,0)),0))</f>
        <v>62.36392464</v>
      </c>
      <c r="G12" s="36">
        <f ca="1">SUM(G13:OFFSET(G11,(MATCH("GOBIERNOS LOCALES",$A$8:$A$50,0)-MATCH("GOBIERNOS REGIONALES",$A$8:$A$50,0)),0))</f>
        <v>0</v>
      </c>
      <c r="H12" s="36">
        <f ca="1">SUM(H13:OFFSET(H11,(MATCH("GOBIERNOS LOCALES",$A$8:$A$50,0)-MATCH("GOBIERNOS REGIONALES",$A$8:$A$50,0)),0))</f>
        <v>62.36392464</v>
      </c>
      <c r="I12" s="37">
        <f t="shared" ca="1" si="1"/>
        <v>0</v>
      </c>
      <c r="J12" s="38">
        <f t="shared" ca="1" si="2"/>
        <v>6.4938733000158275E-2</v>
      </c>
      <c r="K12" s="4"/>
    </row>
    <row r="13" spans="1:11" x14ac:dyDescent="0.25">
      <c r="A13" s="15"/>
      <c r="B13" s="16">
        <v>440</v>
      </c>
      <c r="C13" s="17" t="s">
        <v>212</v>
      </c>
      <c r="D13" s="18">
        <v>12.751169000000001</v>
      </c>
      <c r="E13" s="19">
        <v>17.604744999999998</v>
      </c>
      <c r="F13" s="19">
        <f t="shared" si="0"/>
        <v>1.2713457999999995</v>
      </c>
      <c r="G13" s="19">
        <v>0</v>
      </c>
      <c r="H13" s="19">
        <v>1.2713457999999995</v>
      </c>
      <c r="I13" s="20">
        <f t="shared" si="1"/>
        <v>0</v>
      </c>
      <c r="J13" s="21">
        <f t="shared" si="2"/>
        <v>7.2216087196946027E-2</v>
      </c>
      <c r="K13" s="4"/>
    </row>
    <row r="14" spans="1:11" x14ac:dyDescent="0.25">
      <c r="A14" s="15"/>
      <c r="B14" s="16">
        <v>441</v>
      </c>
      <c r="C14" s="17" t="s">
        <v>213</v>
      </c>
      <c r="D14" s="18">
        <v>23.891177000000017</v>
      </c>
      <c r="E14" s="19">
        <v>30.662108000000003</v>
      </c>
      <c r="F14" s="19">
        <f t="shared" si="0"/>
        <v>2.5003680299999993</v>
      </c>
      <c r="G14" s="19">
        <v>0</v>
      </c>
      <c r="H14" s="19">
        <v>2.5003680299999993</v>
      </c>
      <c r="I14" s="20">
        <f t="shared" si="1"/>
        <v>0</v>
      </c>
      <c r="J14" s="21">
        <f t="shared" si="2"/>
        <v>8.1545862078367184E-2</v>
      </c>
      <c r="K14" s="4"/>
    </row>
    <row r="15" spans="1:11" x14ac:dyDescent="0.25">
      <c r="A15" s="15"/>
      <c r="B15" s="16">
        <v>442</v>
      </c>
      <c r="C15" s="17" t="s">
        <v>214</v>
      </c>
      <c r="D15" s="18">
        <v>32.296473999999982</v>
      </c>
      <c r="E15" s="19">
        <v>41.060721999999977</v>
      </c>
      <c r="F15" s="19">
        <f t="shared" si="0"/>
        <v>2.5235500800000001</v>
      </c>
      <c r="G15" s="19">
        <v>0</v>
      </c>
      <c r="H15" s="19">
        <v>2.5235500800000001</v>
      </c>
      <c r="I15" s="20">
        <f t="shared" si="1"/>
        <v>0</v>
      </c>
      <c r="J15" s="21">
        <f t="shared" si="2"/>
        <v>6.1458979703279487E-2</v>
      </c>
      <c r="K15" s="4"/>
    </row>
    <row r="16" spans="1:11" x14ac:dyDescent="0.25">
      <c r="A16" s="15"/>
      <c r="B16" s="16">
        <v>443</v>
      </c>
      <c r="C16" s="17" t="s">
        <v>215</v>
      </c>
      <c r="D16" s="18">
        <v>31.168457000000004</v>
      </c>
      <c r="E16" s="19">
        <v>42.190425999999974</v>
      </c>
      <c r="F16" s="19">
        <f t="shared" si="0"/>
        <v>2.6399815300000014</v>
      </c>
      <c r="G16" s="19">
        <v>0</v>
      </c>
      <c r="H16" s="19">
        <v>2.6399815300000014</v>
      </c>
      <c r="I16" s="20">
        <f t="shared" si="1"/>
        <v>0</v>
      </c>
      <c r="J16" s="21">
        <f t="shared" si="2"/>
        <v>6.2573000092485509E-2</v>
      </c>
      <c r="K16" s="4"/>
    </row>
    <row r="17" spans="1:11" x14ac:dyDescent="0.25">
      <c r="A17" s="15"/>
      <c r="B17" s="16">
        <v>444</v>
      </c>
      <c r="C17" s="17" t="s">
        <v>216</v>
      </c>
      <c r="D17" s="18">
        <v>43.045754999999986</v>
      </c>
      <c r="E17" s="19">
        <v>55.550101999999988</v>
      </c>
      <c r="F17" s="19">
        <f t="shared" si="0"/>
        <v>3.7671766699999996</v>
      </c>
      <c r="G17" s="19">
        <v>0</v>
      </c>
      <c r="H17" s="19">
        <v>3.7671766699999996</v>
      </c>
      <c r="I17" s="20">
        <f t="shared" si="1"/>
        <v>0</v>
      </c>
      <c r="J17" s="21">
        <f t="shared" si="2"/>
        <v>6.7815837133836418E-2</v>
      </c>
      <c r="K17" s="4"/>
    </row>
    <row r="18" spans="1:11" x14ac:dyDescent="0.25">
      <c r="A18" s="15"/>
      <c r="B18" s="16">
        <v>445</v>
      </c>
      <c r="C18" s="17" t="s">
        <v>217</v>
      </c>
      <c r="D18" s="18">
        <v>50.763961999999992</v>
      </c>
      <c r="E18" s="19">
        <v>65.022637999999986</v>
      </c>
      <c r="F18" s="19">
        <f t="shared" si="0"/>
        <v>4.4434854600000016</v>
      </c>
      <c r="G18" s="19">
        <v>0</v>
      </c>
      <c r="H18" s="19">
        <v>4.4434854600000016</v>
      </c>
      <c r="I18" s="20">
        <f t="shared" si="1"/>
        <v>0</v>
      </c>
      <c r="J18" s="21">
        <f t="shared" si="2"/>
        <v>6.8337514389988335E-2</v>
      </c>
      <c r="K18" s="4"/>
    </row>
    <row r="19" spans="1:11" x14ac:dyDescent="0.25">
      <c r="A19" s="15"/>
      <c r="B19" s="16">
        <v>446</v>
      </c>
      <c r="C19" s="17" t="s">
        <v>218</v>
      </c>
      <c r="D19" s="18">
        <v>36.525111000000017</v>
      </c>
      <c r="E19" s="19">
        <v>48.399587000000018</v>
      </c>
      <c r="F19" s="19">
        <f t="shared" si="0"/>
        <v>5.0554664200000001</v>
      </c>
      <c r="G19" s="19">
        <v>0</v>
      </c>
      <c r="H19" s="19">
        <v>5.0554664200000001</v>
      </c>
      <c r="I19" s="20">
        <f t="shared" si="1"/>
        <v>0</v>
      </c>
      <c r="J19" s="21">
        <f t="shared" si="2"/>
        <v>0.10445267683792422</v>
      </c>
      <c r="K19" s="4"/>
    </row>
    <row r="20" spans="1:11" x14ac:dyDescent="0.25">
      <c r="A20" s="15"/>
      <c r="B20" s="16">
        <v>447</v>
      </c>
      <c r="C20" s="17" t="s">
        <v>219</v>
      </c>
      <c r="D20" s="18">
        <v>22.837648000000009</v>
      </c>
      <c r="E20" s="19">
        <v>30.186450000000015</v>
      </c>
      <c r="F20" s="19">
        <f t="shared" si="0"/>
        <v>2.0127292999999993</v>
      </c>
      <c r="G20" s="19">
        <v>0</v>
      </c>
      <c r="H20" s="19">
        <v>2.0127292999999993</v>
      </c>
      <c r="I20" s="20">
        <f t="shared" si="1"/>
        <v>0</v>
      </c>
      <c r="J20" s="21">
        <f t="shared" si="2"/>
        <v>6.6676581711330687E-2</v>
      </c>
      <c r="K20" s="4"/>
    </row>
    <row r="21" spans="1:11" x14ac:dyDescent="0.25">
      <c r="A21" s="15"/>
      <c r="B21" s="16">
        <v>448</v>
      </c>
      <c r="C21" s="17" t="s">
        <v>220</v>
      </c>
      <c r="D21" s="18">
        <v>41.136468999999991</v>
      </c>
      <c r="E21" s="19">
        <v>49.946951000000006</v>
      </c>
      <c r="F21" s="19">
        <f t="shared" si="0"/>
        <v>2.2064163499999996</v>
      </c>
      <c r="G21" s="19">
        <v>0</v>
      </c>
      <c r="H21" s="19">
        <v>2.2064163499999996</v>
      </c>
      <c r="I21" s="20">
        <f t="shared" si="1"/>
        <v>0</v>
      </c>
      <c r="J21" s="21">
        <f t="shared" si="2"/>
        <v>4.4175195999451487E-2</v>
      </c>
      <c r="K21" s="4"/>
    </row>
    <row r="22" spans="1:11" x14ac:dyDescent="0.25">
      <c r="A22" s="15"/>
      <c r="B22" s="16">
        <v>449</v>
      </c>
      <c r="C22" s="17" t="s">
        <v>221</v>
      </c>
      <c r="D22" s="18">
        <v>19.985096000000009</v>
      </c>
      <c r="E22" s="19">
        <v>24.972068000000004</v>
      </c>
      <c r="F22" s="19">
        <f t="shared" si="0"/>
        <v>1.3802082499999999</v>
      </c>
      <c r="G22" s="19">
        <v>0</v>
      </c>
      <c r="H22" s="19">
        <v>1.3802082499999999</v>
      </c>
      <c r="I22" s="20">
        <f t="shared" si="1"/>
        <v>0</v>
      </c>
      <c r="J22" s="21">
        <f t="shared" si="2"/>
        <v>5.5270082157392798E-2</v>
      </c>
      <c r="K22" s="4"/>
    </row>
    <row r="23" spans="1:11" x14ac:dyDescent="0.25">
      <c r="A23" s="15"/>
      <c r="B23" s="16">
        <v>450</v>
      </c>
      <c r="C23" s="17" t="s">
        <v>222</v>
      </c>
      <c r="D23" s="18">
        <v>35.928859000000003</v>
      </c>
      <c r="E23" s="19">
        <v>46.780784000000004</v>
      </c>
      <c r="F23" s="19">
        <f t="shared" si="0"/>
        <v>3.2033796099999994</v>
      </c>
      <c r="G23" s="19">
        <v>0</v>
      </c>
      <c r="H23" s="19">
        <v>3.2033796099999994</v>
      </c>
      <c r="I23" s="20">
        <f t="shared" si="1"/>
        <v>0</v>
      </c>
      <c r="J23" s="21">
        <f t="shared" si="2"/>
        <v>6.8476398557151139E-2</v>
      </c>
      <c r="K23" s="4"/>
    </row>
    <row r="24" spans="1:11" x14ac:dyDescent="0.25">
      <c r="A24" s="15"/>
      <c r="B24" s="16">
        <v>451</v>
      </c>
      <c r="C24" s="17" t="s">
        <v>223</v>
      </c>
      <c r="D24" s="18">
        <v>46.110609999999994</v>
      </c>
      <c r="E24" s="19">
        <v>57.135225000000005</v>
      </c>
      <c r="F24" s="19">
        <f t="shared" si="0"/>
        <v>3.7169102400000016</v>
      </c>
      <c r="G24" s="19">
        <v>0</v>
      </c>
      <c r="H24" s="19">
        <v>3.7169102400000016</v>
      </c>
      <c r="I24" s="20">
        <f t="shared" si="1"/>
        <v>0</v>
      </c>
      <c r="J24" s="21">
        <f t="shared" si="2"/>
        <v>6.505461805742431E-2</v>
      </c>
      <c r="K24" s="4"/>
    </row>
    <row r="25" spans="1:11" x14ac:dyDescent="0.25">
      <c r="A25" s="15"/>
      <c r="B25" s="16">
        <v>452</v>
      </c>
      <c r="C25" s="17" t="s">
        <v>224</v>
      </c>
      <c r="D25" s="18">
        <v>34.227813999999988</v>
      </c>
      <c r="E25" s="19">
        <v>42.051564999999997</v>
      </c>
      <c r="F25" s="19">
        <f t="shared" si="0"/>
        <v>2.9559074399999989</v>
      </c>
      <c r="G25" s="19">
        <v>0</v>
      </c>
      <c r="H25" s="19">
        <v>2.9559074399999989</v>
      </c>
      <c r="I25" s="20">
        <f t="shared" si="1"/>
        <v>0</v>
      </c>
      <c r="J25" s="21">
        <f t="shared" si="2"/>
        <v>7.0292447855388948E-2</v>
      </c>
      <c r="K25" s="4"/>
    </row>
    <row r="26" spans="1:11" x14ac:dyDescent="0.25">
      <c r="A26" s="15"/>
      <c r="B26" s="16">
        <v>453</v>
      </c>
      <c r="C26" s="17" t="s">
        <v>225</v>
      </c>
      <c r="D26" s="18">
        <v>32.43519400000001</v>
      </c>
      <c r="E26" s="19">
        <v>42.242830000000012</v>
      </c>
      <c r="F26" s="19">
        <f t="shared" si="0"/>
        <v>2.9702518800000011</v>
      </c>
      <c r="G26" s="19">
        <v>0</v>
      </c>
      <c r="H26" s="19">
        <v>2.9702518800000011</v>
      </c>
      <c r="I26" s="20">
        <f t="shared" si="1"/>
        <v>0</v>
      </c>
      <c r="J26" s="21">
        <f t="shared" si="2"/>
        <v>7.0313752179955752E-2</v>
      </c>
      <c r="K26" s="4"/>
    </row>
    <row r="27" spans="1:11" x14ac:dyDescent="0.25">
      <c r="A27" s="15"/>
      <c r="B27" s="16">
        <v>454</v>
      </c>
      <c r="C27" s="17" t="s">
        <v>226</v>
      </c>
      <c r="D27" s="18">
        <v>5.1062899999999996</v>
      </c>
      <c r="E27" s="19">
        <v>7.8599630000000014</v>
      </c>
      <c r="F27" s="19">
        <f t="shared" si="0"/>
        <v>0.43754300999999995</v>
      </c>
      <c r="G27" s="19">
        <v>0</v>
      </c>
      <c r="H27" s="19">
        <v>0.43754300999999995</v>
      </c>
      <c r="I27" s="20">
        <f t="shared" si="1"/>
        <v>0</v>
      </c>
      <c r="J27" s="21">
        <f t="shared" si="2"/>
        <v>5.5667311665462023E-2</v>
      </c>
      <c r="K27" s="4"/>
    </row>
    <row r="28" spans="1:11" x14ac:dyDescent="0.25">
      <c r="A28" s="15"/>
      <c r="B28" s="16">
        <v>455</v>
      </c>
      <c r="C28" s="17" t="s">
        <v>227</v>
      </c>
      <c r="D28" s="18">
        <v>7.3210369999999987</v>
      </c>
      <c r="E28" s="19">
        <v>9.1000760000000032</v>
      </c>
      <c r="F28" s="19">
        <f t="shared" si="0"/>
        <v>0.59098719999999993</v>
      </c>
      <c r="G28" s="19">
        <v>0</v>
      </c>
      <c r="H28" s="19">
        <v>0.59098719999999993</v>
      </c>
      <c r="I28" s="20">
        <f t="shared" si="1"/>
        <v>0</v>
      </c>
      <c r="J28" s="21">
        <f t="shared" si="2"/>
        <v>6.4943105969664405E-2</v>
      </c>
      <c r="K28" s="4"/>
    </row>
    <row r="29" spans="1:11" x14ac:dyDescent="0.25">
      <c r="A29" s="15"/>
      <c r="B29" s="16">
        <v>456</v>
      </c>
      <c r="C29" s="17" t="s">
        <v>228</v>
      </c>
      <c r="D29" s="18">
        <v>13.860435000000001</v>
      </c>
      <c r="E29" s="19">
        <v>24.225374000000002</v>
      </c>
      <c r="F29" s="19">
        <f t="shared" si="0"/>
        <v>1.00720188</v>
      </c>
      <c r="G29" s="19">
        <v>0</v>
      </c>
      <c r="H29" s="19">
        <v>1.00720188</v>
      </c>
      <c r="I29" s="20">
        <f t="shared" si="1"/>
        <v>0</v>
      </c>
      <c r="J29" s="21">
        <f t="shared" si="2"/>
        <v>4.1576319110697729E-2</v>
      </c>
      <c r="K29" s="4"/>
    </row>
    <row r="30" spans="1:11" x14ac:dyDescent="0.25">
      <c r="A30" s="15"/>
      <c r="B30" s="16">
        <v>457</v>
      </c>
      <c r="C30" s="17" t="s">
        <v>229</v>
      </c>
      <c r="D30" s="18">
        <v>58.45793500000002</v>
      </c>
      <c r="E30" s="19">
        <v>68.294667999999987</v>
      </c>
      <c r="F30" s="19">
        <f t="shared" si="0"/>
        <v>4.4026424999999989</v>
      </c>
      <c r="G30" s="19">
        <v>0</v>
      </c>
      <c r="H30" s="19">
        <v>4.4026424999999989</v>
      </c>
      <c r="I30" s="20">
        <f t="shared" si="1"/>
        <v>0</v>
      </c>
      <c r="J30" s="21">
        <f t="shared" si="2"/>
        <v>6.44653913538316E-2</v>
      </c>
      <c r="K30" s="4"/>
    </row>
    <row r="31" spans="1:11" x14ac:dyDescent="0.25">
      <c r="A31" s="15"/>
      <c r="B31" s="16">
        <v>458</v>
      </c>
      <c r="C31" s="17" t="s">
        <v>230</v>
      </c>
      <c r="D31" s="18">
        <v>42.018464999999992</v>
      </c>
      <c r="E31" s="19">
        <v>48.713563999999991</v>
      </c>
      <c r="F31" s="19">
        <f t="shared" si="0"/>
        <v>2.7730954799999998</v>
      </c>
      <c r="G31" s="19">
        <v>0</v>
      </c>
      <c r="H31" s="19">
        <v>2.7730954799999998</v>
      </c>
      <c r="I31" s="20">
        <f t="shared" si="1"/>
        <v>0</v>
      </c>
      <c r="J31" s="21">
        <f t="shared" si="2"/>
        <v>5.6926557046821709E-2</v>
      </c>
      <c r="K31" s="4"/>
    </row>
    <row r="32" spans="1:11" x14ac:dyDescent="0.25">
      <c r="A32" s="15"/>
      <c r="B32" s="16">
        <v>459</v>
      </c>
      <c r="C32" s="17" t="s">
        <v>231</v>
      </c>
      <c r="D32" s="18">
        <v>25.147825000000001</v>
      </c>
      <c r="E32" s="19">
        <v>33.874794000000009</v>
      </c>
      <c r="F32" s="19">
        <f t="shared" si="0"/>
        <v>2.08861461</v>
      </c>
      <c r="G32" s="19">
        <v>0</v>
      </c>
      <c r="H32" s="19">
        <v>2.08861461</v>
      </c>
      <c r="I32" s="20">
        <f t="shared" si="1"/>
        <v>0</v>
      </c>
      <c r="J32" s="21">
        <f t="shared" si="2"/>
        <v>6.1656894799124076E-2</v>
      </c>
      <c r="K32" s="4"/>
    </row>
    <row r="33" spans="1:11" x14ac:dyDescent="0.25">
      <c r="A33" s="15"/>
      <c r="B33" s="16">
        <v>460</v>
      </c>
      <c r="C33" s="17" t="s">
        <v>232</v>
      </c>
      <c r="D33" s="18">
        <v>12.967040999999998</v>
      </c>
      <c r="E33" s="19">
        <v>17.102500999999997</v>
      </c>
      <c r="F33" s="19">
        <f t="shared" si="0"/>
        <v>1.1257841499999999</v>
      </c>
      <c r="G33" s="19">
        <v>0</v>
      </c>
      <c r="H33" s="19">
        <v>1.1257841499999999</v>
      </c>
      <c r="I33" s="20">
        <f t="shared" si="1"/>
        <v>0</v>
      </c>
      <c r="J33" s="21">
        <f t="shared" si="2"/>
        <v>6.5825702919122764E-2</v>
      </c>
      <c r="K33" s="4"/>
    </row>
    <row r="34" spans="1:11" x14ac:dyDescent="0.25">
      <c r="A34" s="15"/>
      <c r="B34" s="16">
        <v>461</v>
      </c>
      <c r="C34" s="17" t="s">
        <v>233</v>
      </c>
      <c r="D34" s="18">
        <v>29.243593000000004</v>
      </c>
      <c r="E34" s="19">
        <v>30.547461000000009</v>
      </c>
      <c r="F34" s="19">
        <f t="shared" si="0"/>
        <v>1.5874861399999998</v>
      </c>
      <c r="G34" s="19">
        <v>0</v>
      </c>
      <c r="H34" s="19">
        <v>1.5874861399999998</v>
      </c>
      <c r="I34" s="20">
        <f t="shared" si="1"/>
        <v>0</v>
      </c>
      <c r="J34" s="21">
        <f t="shared" si="2"/>
        <v>5.1967858801751129E-2</v>
      </c>
      <c r="K34" s="4"/>
    </row>
    <row r="35" spans="1:11" x14ac:dyDescent="0.25">
      <c r="A35" s="15"/>
      <c r="B35" s="16">
        <v>462</v>
      </c>
      <c r="C35" s="17" t="s">
        <v>234</v>
      </c>
      <c r="D35" s="18">
        <v>17.212792</v>
      </c>
      <c r="E35" s="19">
        <v>20.052892000000003</v>
      </c>
      <c r="F35" s="19">
        <f t="shared" si="0"/>
        <v>1.26224834</v>
      </c>
      <c r="G35" s="19">
        <v>0</v>
      </c>
      <c r="H35" s="19">
        <v>1.26224834</v>
      </c>
      <c r="I35" s="20">
        <f t="shared" si="1"/>
        <v>0</v>
      </c>
      <c r="J35" s="21">
        <f t="shared" si="2"/>
        <v>6.2945950140259055E-2</v>
      </c>
      <c r="K35" s="4"/>
    </row>
    <row r="36" spans="1:11" x14ac:dyDescent="0.25">
      <c r="A36" s="15"/>
      <c r="B36" s="16">
        <v>463</v>
      </c>
      <c r="C36" s="17" t="s">
        <v>235</v>
      </c>
      <c r="D36" s="18">
        <v>35.749696</v>
      </c>
      <c r="E36" s="19">
        <v>43.785912999999979</v>
      </c>
      <c r="F36" s="19">
        <f t="shared" si="0"/>
        <v>3.0889562500000007</v>
      </c>
      <c r="G36" s="19">
        <v>0</v>
      </c>
      <c r="H36" s="19">
        <v>3.0889562500000007</v>
      </c>
      <c r="I36" s="20">
        <f t="shared" si="1"/>
        <v>0</v>
      </c>
      <c r="J36" s="21">
        <f t="shared" si="2"/>
        <v>7.0546804630978052E-2</v>
      </c>
      <c r="K36" s="4"/>
    </row>
    <row r="37" spans="1:11" x14ac:dyDescent="0.25">
      <c r="A37" s="15"/>
      <c r="B37" s="16">
        <v>464</v>
      </c>
      <c r="C37" s="17" t="s">
        <v>236</v>
      </c>
      <c r="D37" s="18">
        <v>48.153885000000002</v>
      </c>
      <c r="E37" s="19">
        <v>62.986783999999986</v>
      </c>
      <c r="F37" s="19">
        <f t="shared" si="0"/>
        <v>3.3521880199999994</v>
      </c>
      <c r="G37" s="19">
        <v>0</v>
      </c>
      <c r="H37" s="19">
        <v>3.3521880199999994</v>
      </c>
      <c r="I37" s="20">
        <f t="shared" si="1"/>
        <v>0</v>
      </c>
      <c r="J37" s="21">
        <f t="shared" si="2"/>
        <v>5.3220498128623304E-2</v>
      </c>
      <c r="K37" s="4"/>
    </row>
    <row r="38" spans="1:11" ht="15.75" thickBot="1" x14ac:dyDescent="0.3">
      <c r="A38" s="39" t="s">
        <v>238</v>
      </c>
      <c r="B38" s="56"/>
      <c r="C38" s="41"/>
      <c r="D38" s="42">
        <v>11.098312999999996</v>
      </c>
      <c r="E38" s="43">
        <v>35.652522000000005</v>
      </c>
      <c r="F38" s="43">
        <f t="shared" si="0"/>
        <v>0.18378865999999999</v>
      </c>
      <c r="G38" s="43">
        <v>0</v>
      </c>
      <c r="H38" s="43">
        <v>0.18378865999999999</v>
      </c>
      <c r="I38" s="44">
        <f t="shared" si="1"/>
        <v>0</v>
      </c>
      <c r="J38" s="45">
        <f t="shared" si="2"/>
        <v>5.1549974501102604E-3</v>
      </c>
      <c r="K38" s="4"/>
    </row>
    <row r="39" spans="1:11" x14ac:dyDescent="0.25">
      <c r="D39" s="5"/>
      <c r="E39" s="5"/>
      <c r="F39" s="5"/>
      <c r="G39" s="5"/>
      <c r="H39" s="5"/>
      <c r="I39" s="4"/>
      <c r="J39" s="4"/>
      <c r="K39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46</v>
      </c>
      <c r="B1" s="47" t="s">
        <v>28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774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423.88488600000005</v>
      </c>
      <c r="I6" s="12">
        <v>442.47042900000002</v>
      </c>
      <c r="J6" s="12">
        <v>11.377193200000002</v>
      </c>
      <c r="K6" s="12">
        <v>0</v>
      </c>
      <c r="L6" s="12">
        <v>11.377193200000002</v>
      </c>
      <c r="M6" s="13">
        <v>0</v>
      </c>
      <c r="N6" s="14">
        <v>2.5712889391756397E-2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15.954684999999998</v>
      </c>
      <c r="I7" s="36">
        <f ca="1">SUM(I8:OFFSET(I6,MATCH("PROYECTOS",$A$8:$A$50,0),0))</f>
        <v>14.541983999999999</v>
      </c>
      <c r="J7" s="36">
        <f ca="1">SUM(J8:OFFSET(J6,MATCH("PROYECTOS",$A$8:$A$50,0),0))</f>
        <v>0.24885171000000003</v>
      </c>
      <c r="K7" s="36">
        <f ca="1">SUM(K8:OFFSET(K6,MATCH("PROYECTOS",$A$8:$A$50,0),0))</f>
        <v>0</v>
      </c>
      <c r="L7" s="36">
        <f ca="1">SUM(L8:OFFSET(L6,MATCH("PROYECTOS",$A$8:$A$50,0),0))</f>
        <v>0.24885171000000003</v>
      </c>
      <c r="M7" s="37">
        <f ca="1">IFERROR(K7/I7,0)</f>
        <v>0</v>
      </c>
      <c r="N7" s="38">
        <f ca="1">IFERROR(SUM(K7,L7)/I7,0)</f>
        <v>1.7112638137959719E-2</v>
      </c>
      <c r="O7" s="62"/>
      <c r="P7" s="36"/>
      <c r="Q7" s="38"/>
    </row>
    <row r="8" spans="1:17" ht="38.25" x14ac:dyDescent="0.25">
      <c r="A8" s="15"/>
      <c r="B8" s="17">
        <v>5000180</v>
      </c>
      <c r="C8" s="17" t="s">
        <v>778</v>
      </c>
      <c r="D8" s="66">
        <v>3000083</v>
      </c>
      <c r="E8" s="17" t="s">
        <v>776</v>
      </c>
      <c r="F8" s="67">
        <v>277</v>
      </c>
      <c r="G8" s="17" t="s">
        <v>782</v>
      </c>
      <c r="H8" s="18">
        <v>2.2968000000000002</v>
      </c>
      <c r="I8" s="19">
        <v>2.2736970000000003</v>
      </c>
      <c r="J8" s="19">
        <f t="shared" ref="J8:J12" si="0">SUM(K8,L8)</f>
        <v>0</v>
      </c>
      <c r="K8" s="19">
        <v>0</v>
      </c>
      <c r="L8" s="19">
        <v>0</v>
      </c>
      <c r="M8" s="20">
        <f t="shared" ref="M8:M13" si="1">IFERROR(K8/I8,0)</f>
        <v>0</v>
      </c>
      <c r="N8" s="21">
        <f t="shared" ref="N8:N13" si="2">IFERROR(SUM(K8,L8)/I8,0)</f>
        <v>0</v>
      </c>
      <c r="O8" s="68">
        <v>0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5000181</v>
      </c>
      <c r="C9" s="17" t="s">
        <v>779</v>
      </c>
      <c r="D9" s="66">
        <v>3000082</v>
      </c>
      <c r="E9" s="17" t="s">
        <v>775</v>
      </c>
      <c r="F9" s="67">
        <v>277</v>
      </c>
      <c r="G9" s="17" t="s">
        <v>782</v>
      </c>
      <c r="H9" s="18">
        <v>3.317863</v>
      </c>
      <c r="I9" s="19">
        <v>2.555104</v>
      </c>
      <c r="J9" s="19">
        <f t="shared" si="0"/>
        <v>5.595E-2</v>
      </c>
      <c r="K9" s="19">
        <v>0</v>
      </c>
      <c r="L9" s="19">
        <v>5.595E-2</v>
      </c>
      <c r="M9" s="20">
        <f t="shared" si="1"/>
        <v>0</v>
      </c>
      <c r="N9" s="21">
        <f t="shared" si="2"/>
        <v>2.189734742695405E-2</v>
      </c>
      <c r="O9" s="68">
        <v>3.0457599999999998E-2</v>
      </c>
      <c r="P9" s="19">
        <v>0</v>
      </c>
      <c r="Q9" s="21">
        <f t="shared" ref="Q9:Q12" si="3">IFERROR(P9/O9,0)</f>
        <v>0</v>
      </c>
    </row>
    <row r="10" spans="1:17" x14ac:dyDescent="0.25">
      <c r="A10" s="15"/>
      <c r="B10" s="17">
        <v>5000276</v>
      </c>
      <c r="C10" s="17" t="s">
        <v>516</v>
      </c>
      <c r="D10" s="66">
        <v>3000001</v>
      </c>
      <c r="E10" s="17" t="s">
        <v>281</v>
      </c>
      <c r="F10" s="67">
        <v>1</v>
      </c>
      <c r="G10" s="17" t="s">
        <v>535</v>
      </c>
      <c r="H10" s="18">
        <v>6.7804809999999982</v>
      </c>
      <c r="I10" s="19">
        <v>6.8801949999999978</v>
      </c>
      <c r="J10" s="19">
        <f t="shared" si="0"/>
        <v>0.19290171000000003</v>
      </c>
      <c r="K10" s="19">
        <v>0</v>
      </c>
      <c r="L10" s="19">
        <v>0.19290171000000003</v>
      </c>
      <c r="M10" s="20">
        <f t="shared" si="1"/>
        <v>0</v>
      </c>
      <c r="N10" s="21">
        <f t="shared" si="2"/>
        <v>2.8037244583910791E-2</v>
      </c>
      <c r="O10" s="68">
        <v>0.33902609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5004375</v>
      </c>
      <c r="C11" s="17" t="s">
        <v>780</v>
      </c>
      <c r="D11" s="66">
        <v>3000626</v>
      </c>
      <c r="E11" s="17" t="s">
        <v>777</v>
      </c>
      <c r="F11" s="67">
        <v>120</v>
      </c>
      <c r="G11" s="17" t="s">
        <v>690</v>
      </c>
      <c r="H11" s="18">
        <v>0.79999999999999993</v>
      </c>
      <c r="I11" s="19">
        <v>0.79999999999999993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0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5004464</v>
      </c>
      <c r="C12" s="17" t="s">
        <v>781</v>
      </c>
      <c r="D12" s="66">
        <v>3000626</v>
      </c>
      <c r="E12" s="17" t="s">
        <v>777</v>
      </c>
      <c r="F12" s="67">
        <v>60</v>
      </c>
      <c r="G12" s="17" t="s">
        <v>315</v>
      </c>
      <c r="H12" s="18">
        <v>2.7595409999999996</v>
      </c>
      <c r="I12" s="19">
        <v>2.032988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15.75" thickBot="1" x14ac:dyDescent="0.3">
      <c r="A13" s="39" t="s">
        <v>299</v>
      </c>
      <c r="B13" s="41"/>
      <c r="C13" s="41"/>
      <c r="D13" s="63"/>
      <c r="E13" s="41"/>
      <c r="F13" s="64"/>
      <c r="G13" s="41"/>
      <c r="H13" s="42">
        <f ca="1">OFFSET(H13,-MATCH("PROYECTOS",$A$8:$A$50,0)-1,0)-(OFFSET(H13,-MATCH("PROYECTOS",$A$8:$A$50,0),0))</f>
        <v>407.93020100000007</v>
      </c>
      <c r="I13" s="43">
        <f t="shared" ref="I13:L13" ca="1" si="4">OFFSET(I13,-MATCH("PROYECTOS",$A$8:$A$50,0)-1,0)-(OFFSET(I13,-MATCH("PROYECTOS",$A$8:$A$50,0),0))</f>
        <v>427.92844500000001</v>
      </c>
      <c r="J13" s="43">
        <f t="shared" ca="1" si="4"/>
        <v>11.128341490000002</v>
      </c>
      <c r="K13" s="43">
        <f t="shared" ca="1" si="4"/>
        <v>0</v>
      </c>
      <c r="L13" s="43">
        <f t="shared" ca="1" si="4"/>
        <v>11.128341490000002</v>
      </c>
      <c r="M13" s="44">
        <f t="shared" ca="1" si="1"/>
        <v>0</v>
      </c>
      <c r="N13" s="45">
        <f t="shared" ca="1" si="2"/>
        <v>2.6005145533150996E-2</v>
      </c>
      <c r="O13" s="65"/>
      <c r="P13" s="43"/>
      <c r="Q13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47</v>
      </c>
      <c r="B1" s="48" t="s">
        <v>29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785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83.74756899999997</v>
      </c>
      <c r="E6" s="12">
        <v>87.601512999999983</v>
      </c>
      <c r="F6" s="12">
        <v>1.0557222900000001</v>
      </c>
      <c r="G6" s="12">
        <v>0</v>
      </c>
      <c r="H6" s="12">
        <v>1.0557222900000001</v>
      </c>
      <c r="I6" s="13">
        <v>0</v>
      </c>
      <c r="J6" s="14">
        <v>1.2051416166750456E-2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81.029582000000119</v>
      </c>
      <c r="E7" s="36">
        <f ca="1">SUM(E8:OFFSET(E6,MATCH("GOBIERNOS REGIONALES",$A$8:$A$50,0),0))</f>
        <v>81.029582000000119</v>
      </c>
      <c r="F7" s="36">
        <f ca="1">SUM(F8:OFFSET(F6,MATCH("GOBIERNOS REGIONALES",$A$8:$A$50,0),0))</f>
        <v>0.91421049999999993</v>
      </c>
      <c r="G7" s="36">
        <f ca="1">SUM(G8:OFFSET(G6,MATCH("GOBIERNOS REGIONALES",$A$8:$A$50,0),0))</f>
        <v>0</v>
      </c>
      <c r="H7" s="36">
        <f ca="1">SUM(H8:OFFSET(H6,MATCH("GOBIERNOS REGIONALES",$A$8:$A$50,0),0))</f>
        <v>0.91421049999999993</v>
      </c>
      <c r="I7" s="37">
        <f ca="1">IFERROR(G7/E7,0)</f>
        <v>0</v>
      </c>
      <c r="J7" s="38">
        <f ca="1">IFERROR(SUM(G7,H7)/E7,0)</f>
        <v>1.1282428928240043E-2</v>
      </c>
      <c r="K7" s="4"/>
    </row>
    <row r="8" spans="1:11" ht="25.5" x14ac:dyDescent="0.25">
      <c r="A8" s="15"/>
      <c r="B8" s="16">
        <v>36</v>
      </c>
      <c r="C8" s="17" t="s">
        <v>125</v>
      </c>
      <c r="D8" s="18">
        <v>81.029582000000119</v>
      </c>
      <c r="E8" s="19">
        <v>81.029582000000119</v>
      </c>
      <c r="F8" s="19">
        <f t="shared" ref="F8:F17" si="0">SUM(G8,H8)</f>
        <v>0.91421049999999993</v>
      </c>
      <c r="G8" s="19">
        <v>0</v>
      </c>
      <c r="H8" s="19">
        <v>0.91421049999999993</v>
      </c>
      <c r="I8" s="20">
        <f t="shared" ref="I8:I17" si="1">IFERROR(G8/E8,0)</f>
        <v>0</v>
      </c>
      <c r="J8" s="21">
        <f t="shared" ref="J8:J17" si="2">IFERROR(SUM(G8,H8)/E8,0)</f>
        <v>1.1282428928240043E-2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0.59174900000000008</v>
      </c>
      <c r="E9" s="36">
        <f ca="1">SUM(E10:OFFSET(E8,(MATCH("GOBIERNOS LOCALES",$A$8:$A$50,0)-MATCH("GOBIERNOS REGIONALES",$A$8:$A$50,0)),0))</f>
        <v>1.4117390000000001</v>
      </c>
      <c r="F9" s="36">
        <f ca="1">SUM(F10:OFFSET(F8,(MATCH("GOBIERNOS LOCALES",$A$8:$A$50,0)-MATCH("GOBIERNOS REGIONALES",$A$8:$A$50,0)),0))</f>
        <v>4.3812580000000004E-2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4.3812580000000004E-2</v>
      </c>
      <c r="I9" s="37">
        <f t="shared" ca="1" si="1"/>
        <v>0</v>
      </c>
      <c r="J9" s="38">
        <f t="shared" ca="1" si="2"/>
        <v>3.1034475919415699E-2</v>
      </c>
      <c r="K9" s="4"/>
    </row>
    <row r="10" spans="1:11" x14ac:dyDescent="0.25">
      <c r="A10" s="15"/>
      <c r="B10" s="16">
        <v>442</v>
      </c>
      <c r="C10" s="17" t="s">
        <v>214</v>
      </c>
      <c r="D10" s="18">
        <v>0.06</v>
      </c>
      <c r="E10" s="19">
        <v>0.06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x14ac:dyDescent="0.25">
      <c r="A11" s="15"/>
      <c r="B11" s="16">
        <v>443</v>
      </c>
      <c r="C11" s="17" t="s">
        <v>215</v>
      </c>
      <c r="D11" s="18">
        <v>5.2895999999999999E-2</v>
      </c>
      <c r="E11" s="19">
        <v>5.2895999999999999E-2</v>
      </c>
      <c r="F11" s="19">
        <f t="shared" si="0"/>
        <v>1.4364740000000001E-2</v>
      </c>
      <c r="G11" s="19">
        <v>0</v>
      </c>
      <c r="H11" s="19">
        <v>1.4364740000000001E-2</v>
      </c>
      <c r="I11" s="20">
        <f t="shared" si="1"/>
        <v>0</v>
      </c>
      <c r="J11" s="21">
        <f t="shared" si="2"/>
        <v>0.27156571385359957</v>
      </c>
      <c r="K11" s="4"/>
    </row>
    <row r="12" spans="1:11" x14ac:dyDescent="0.25">
      <c r="A12" s="15"/>
      <c r="B12" s="16">
        <v>450</v>
      </c>
      <c r="C12" s="17" t="s">
        <v>222</v>
      </c>
      <c r="D12" s="18">
        <v>0.38856900000000005</v>
      </c>
      <c r="E12" s="19">
        <v>1.2085590000000002</v>
      </c>
      <c r="F12" s="19">
        <f t="shared" si="0"/>
        <v>2.533612E-2</v>
      </c>
      <c r="G12" s="19">
        <v>0</v>
      </c>
      <c r="H12" s="19">
        <v>2.533612E-2</v>
      </c>
      <c r="I12" s="20">
        <f t="shared" si="1"/>
        <v>0</v>
      </c>
      <c r="J12" s="21">
        <f t="shared" si="2"/>
        <v>2.096390825768539E-2</v>
      </c>
      <c r="K12" s="4"/>
    </row>
    <row r="13" spans="1:11" x14ac:dyDescent="0.25">
      <c r="A13" s="15"/>
      <c r="B13" s="16">
        <v>451</v>
      </c>
      <c r="C13" s="17" t="s">
        <v>223</v>
      </c>
      <c r="D13" s="18">
        <v>6.9699999999999988E-3</v>
      </c>
      <c r="E13" s="19">
        <v>6.9700000000000005E-3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452</v>
      </c>
      <c r="C14" s="17" t="s">
        <v>224</v>
      </c>
      <c r="D14" s="18">
        <v>3.0000000000000002E-2</v>
      </c>
      <c r="E14" s="19">
        <v>3.0000000000000006E-2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456</v>
      </c>
      <c r="C15" s="17" t="s">
        <v>228</v>
      </c>
      <c r="D15" s="18">
        <v>5.2313999999999999E-2</v>
      </c>
      <c r="E15" s="19">
        <v>5.2313999999999999E-2</v>
      </c>
      <c r="F15" s="19">
        <f t="shared" si="0"/>
        <v>4.1117199999999993E-3</v>
      </c>
      <c r="G15" s="19">
        <v>0</v>
      </c>
      <c r="H15" s="19">
        <v>4.1117199999999993E-3</v>
      </c>
      <c r="I15" s="20">
        <f t="shared" si="1"/>
        <v>0</v>
      </c>
      <c r="J15" s="21">
        <f t="shared" si="2"/>
        <v>7.8596933899147445E-2</v>
      </c>
      <c r="K15" s="4"/>
    </row>
    <row r="16" spans="1:11" x14ac:dyDescent="0.25">
      <c r="A16" s="15"/>
      <c r="B16" s="16">
        <v>457</v>
      </c>
      <c r="C16" s="17" t="s">
        <v>229</v>
      </c>
      <c r="D16" s="18">
        <v>1E-3</v>
      </c>
      <c r="E16" s="19">
        <v>1E-3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</row>
    <row r="17" spans="1:11" ht="15.75" thickBot="1" x14ac:dyDescent="0.3">
      <c r="A17" s="39" t="s">
        <v>238</v>
      </c>
      <c r="B17" s="56"/>
      <c r="C17" s="41"/>
      <c r="D17" s="42">
        <v>2.1262379999999999</v>
      </c>
      <c r="E17" s="43">
        <v>5.1601919999999986</v>
      </c>
      <c r="F17" s="43">
        <f t="shared" si="0"/>
        <v>9.7699209999999995E-2</v>
      </c>
      <c r="G17" s="43">
        <v>0</v>
      </c>
      <c r="H17" s="43">
        <v>9.7699209999999995E-2</v>
      </c>
      <c r="I17" s="44">
        <f t="shared" si="1"/>
        <v>0</v>
      </c>
      <c r="J17" s="45">
        <f t="shared" si="2"/>
        <v>1.8933250933298611E-2</v>
      </c>
      <c r="K17" s="4"/>
    </row>
    <row r="18" spans="1:11" x14ac:dyDescent="0.25">
      <c r="D18" s="5"/>
      <c r="E18" s="5"/>
      <c r="F18" s="5"/>
      <c r="G18" s="5"/>
      <c r="H18" s="5"/>
      <c r="I18" s="4"/>
      <c r="J18" s="4"/>
      <c r="K1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47</v>
      </c>
      <c r="B1" s="49" t="s">
        <v>29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786</v>
      </c>
      <c r="L2" s="70" t="s">
        <v>815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83.74756899999997</v>
      </c>
      <c r="E6" s="12">
        <f ca="1">SUM(E7:OFFSET(E7,50,0))</f>
        <v>87.601512999999983</v>
      </c>
      <c r="F6" s="12">
        <f ca="1">SUM(F7:OFFSET(F7,50,0))</f>
        <v>1.0557222900000001</v>
      </c>
      <c r="G6" s="12">
        <f ca="1">SUM(G7:OFFSET(G7,50,0))</f>
        <v>0</v>
      </c>
      <c r="H6" s="12">
        <f ca="1">SUM(H7:OFFSET(H7,50,0))</f>
        <v>1.0557222900000001</v>
      </c>
      <c r="I6" s="13">
        <f ca="1">IFERROR(G6/E6,0)</f>
        <v>0</v>
      </c>
      <c r="J6" s="14">
        <f ca="1">IFERROR(SUM(G6,H6)/E6,0)</f>
        <v>1.2051416166750456E-2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0.43240099999999998</v>
      </c>
      <c r="E7" s="19">
        <v>0.43240099999999998</v>
      </c>
      <c r="F7" s="19">
        <f t="shared" ref="F7:F30" si="0">SUM(G7,H7)</f>
        <v>0</v>
      </c>
      <c r="G7" s="19">
        <v>0</v>
      </c>
      <c r="H7" s="19">
        <v>0</v>
      </c>
      <c r="I7" s="20">
        <f t="shared" ref="I7:I30" si="1">IFERROR(G7/E7,0)</f>
        <v>0</v>
      </c>
      <c r="J7" s="21">
        <f t="shared" ref="J7:J30" si="2">IFERROR(SUM(G7,H7)/E7,0)</f>
        <v>0</v>
      </c>
      <c r="K7" s="4"/>
      <c r="L7" t="s">
        <v>279</v>
      </c>
      <c r="M7" s="5">
        <v>6.0673330000000004E-2</v>
      </c>
      <c r="N7" s="69">
        <v>8.6263108656831872E-2</v>
      </c>
    </row>
    <row r="8" spans="1:14" x14ac:dyDescent="0.25">
      <c r="A8" s="15"/>
      <c r="B8" s="53">
        <v>2</v>
      </c>
      <c r="C8" s="17" t="s">
        <v>256</v>
      </c>
      <c r="D8" s="18">
        <v>0.5692100000000001</v>
      </c>
      <c r="E8" s="19">
        <v>0.68628500000000014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258</v>
      </c>
      <c r="M8" s="5">
        <v>1.4364740000000001E-2</v>
      </c>
      <c r="N8" s="69">
        <v>2.6279783684102675E-2</v>
      </c>
    </row>
    <row r="9" spans="1:14" x14ac:dyDescent="0.25">
      <c r="A9" s="15"/>
      <c r="B9" s="53">
        <v>3</v>
      </c>
      <c r="C9" s="17" t="s">
        <v>257</v>
      </c>
      <c r="D9" s="18">
        <v>0.35262800000000011</v>
      </c>
      <c r="E9" s="19">
        <v>0.59604800000000013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273</v>
      </c>
      <c r="M9" s="5">
        <v>4.1117199999999993E-3</v>
      </c>
      <c r="N9" s="69">
        <v>1.834942140941364E-2</v>
      </c>
    </row>
    <row r="10" spans="1:14" x14ac:dyDescent="0.25">
      <c r="A10" s="15"/>
      <c r="B10" s="53">
        <v>4</v>
      </c>
      <c r="C10" s="17" t="s">
        <v>258</v>
      </c>
      <c r="D10" s="18">
        <v>0.24807599999999999</v>
      </c>
      <c r="E10" s="19">
        <v>0.5466080000000002</v>
      </c>
      <c r="F10" s="19">
        <f t="shared" si="0"/>
        <v>1.4364740000000001E-2</v>
      </c>
      <c r="G10" s="19">
        <v>0</v>
      </c>
      <c r="H10" s="19">
        <v>1.4364740000000001E-2</v>
      </c>
      <c r="I10" s="20">
        <f t="shared" si="1"/>
        <v>0</v>
      </c>
      <c r="J10" s="21">
        <f t="shared" si="2"/>
        <v>2.6279783684102675E-2</v>
      </c>
      <c r="K10" s="4"/>
      <c r="L10" t="s">
        <v>269</v>
      </c>
      <c r="M10" s="5">
        <v>0.92231138000000001</v>
      </c>
      <c r="N10" s="69">
        <v>1.4318383198613137E-2</v>
      </c>
    </row>
    <row r="11" spans="1:14" x14ac:dyDescent="0.25">
      <c r="A11" s="15"/>
      <c r="B11" s="53">
        <v>5</v>
      </c>
      <c r="C11" s="17" t="s">
        <v>259</v>
      </c>
      <c r="D11" s="18">
        <v>1.2460100000000003</v>
      </c>
      <c r="E11" s="19">
        <v>1.5389400000000004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266</v>
      </c>
      <c r="M11" s="5">
        <v>3.0436120000000001E-2</v>
      </c>
      <c r="N11" s="69">
        <v>1.4268906601757681E-2</v>
      </c>
    </row>
    <row r="12" spans="1:14" x14ac:dyDescent="0.25">
      <c r="A12" s="15"/>
      <c r="B12" s="53">
        <v>6</v>
      </c>
      <c r="C12" s="17" t="s">
        <v>260</v>
      </c>
      <c r="D12" s="18">
        <v>0.87841100000000027</v>
      </c>
      <c r="E12" s="19">
        <v>0.90263400000000016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  <c r="L12" t="s">
        <v>263</v>
      </c>
      <c r="M12" s="5">
        <v>9.4999999999999998E-3</v>
      </c>
      <c r="N12" s="69">
        <v>9.6457570345490681E-3</v>
      </c>
    </row>
    <row r="13" spans="1:14" x14ac:dyDescent="0.25">
      <c r="A13" s="15"/>
      <c r="B13" s="53">
        <v>8</v>
      </c>
      <c r="C13" s="17" t="s">
        <v>262</v>
      </c>
      <c r="D13" s="18">
        <v>1.3095689999999998</v>
      </c>
      <c r="E13" s="19">
        <v>1.5071839999999999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  <c r="L13" t="s">
        <v>270</v>
      </c>
      <c r="M13" s="5">
        <v>1.4324999999999999E-2</v>
      </c>
      <c r="N13" s="69">
        <v>3.4314977235935162E-3</v>
      </c>
    </row>
    <row r="14" spans="1:14" x14ac:dyDescent="0.25">
      <c r="A14" s="15"/>
      <c r="B14" s="53">
        <v>9</v>
      </c>
      <c r="C14" s="17" t="s">
        <v>263</v>
      </c>
      <c r="D14" s="18">
        <v>0.97538900000000028</v>
      </c>
      <c r="E14" s="19">
        <v>0.98488900000000035</v>
      </c>
      <c r="F14" s="19">
        <f t="shared" si="0"/>
        <v>9.4999999999999998E-3</v>
      </c>
      <c r="G14" s="19">
        <v>0</v>
      </c>
      <c r="H14" s="19">
        <v>9.4999999999999998E-3</v>
      </c>
      <c r="I14" s="20">
        <f t="shared" si="1"/>
        <v>0</v>
      </c>
      <c r="J14" s="21">
        <f t="shared" si="2"/>
        <v>9.6457570345490681E-3</v>
      </c>
      <c r="K14" s="4"/>
      <c r="L14" t="s">
        <v>255</v>
      </c>
      <c r="M14" s="5">
        <v>0</v>
      </c>
      <c r="N14" s="69">
        <v>0</v>
      </c>
    </row>
    <row r="15" spans="1:14" x14ac:dyDescent="0.25">
      <c r="A15" s="15"/>
      <c r="B15" s="53">
        <v>10</v>
      </c>
      <c r="C15" s="17" t="s">
        <v>264</v>
      </c>
      <c r="D15" s="18">
        <v>0.40868600000000005</v>
      </c>
      <c r="E15" s="19">
        <v>0.57804400000000022</v>
      </c>
      <c r="F15" s="19">
        <f t="shared" si="0"/>
        <v>0</v>
      </c>
      <c r="G15" s="19">
        <v>0</v>
      </c>
      <c r="H15" s="19">
        <v>0</v>
      </c>
      <c r="I15" s="20">
        <f t="shared" si="1"/>
        <v>0</v>
      </c>
      <c r="J15" s="21">
        <f t="shared" si="2"/>
        <v>0</v>
      </c>
      <c r="K15" s="4"/>
      <c r="L15" t="s">
        <v>256</v>
      </c>
      <c r="M15" s="5">
        <v>0</v>
      </c>
      <c r="N15" s="69">
        <v>0</v>
      </c>
    </row>
    <row r="16" spans="1:14" x14ac:dyDescent="0.25">
      <c r="A16" s="15"/>
      <c r="B16" s="53">
        <v>11</v>
      </c>
      <c r="C16" s="17" t="s">
        <v>265</v>
      </c>
      <c r="D16" s="18">
        <v>0.39666000000000001</v>
      </c>
      <c r="E16" s="19">
        <v>0.4715740000000001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257</v>
      </c>
      <c r="M16" s="5">
        <v>0</v>
      </c>
      <c r="N16" s="69">
        <v>0</v>
      </c>
    </row>
    <row r="17" spans="1:14" x14ac:dyDescent="0.25">
      <c r="A17" s="15"/>
      <c r="B17" s="53">
        <v>12</v>
      </c>
      <c r="C17" s="17" t="s">
        <v>266</v>
      </c>
      <c r="D17" s="18">
        <v>0.9768920000000002</v>
      </c>
      <c r="E17" s="19">
        <v>2.133038</v>
      </c>
      <c r="F17" s="19">
        <f t="shared" si="0"/>
        <v>3.0436120000000001E-2</v>
      </c>
      <c r="G17" s="19">
        <v>0</v>
      </c>
      <c r="H17" s="19">
        <v>3.0436120000000001E-2</v>
      </c>
      <c r="I17" s="20">
        <f t="shared" si="1"/>
        <v>0</v>
      </c>
      <c r="J17" s="21">
        <f t="shared" si="2"/>
        <v>1.4268906601757681E-2</v>
      </c>
      <c r="K17" s="4"/>
      <c r="L17" t="s">
        <v>259</v>
      </c>
      <c r="M17" s="5">
        <v>0</v>
      </c>
      <c r="N17" s="69">
        <v>0</v>
      </c>
    </row>
    <row r="18" spans="1:14" x14ac:dyDescent="0.25">
      <c r="A18" s="15"/>
      <c r="B18" s="53">
        <v>13</v>
      </c>
      <c r="C18" s="17" t="s">
        <v>267</v>
      </c>
      <c r="D18" s="18">
        <v>0.57983200000000013</v>
      </c>
      <c r="E18" s="19">
        <v>0.77914800000000017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  <c r="L18" t="s">
        <v>260</v>
      </c>
      <c r="M18" s="5">
        <v>0</v>
      </c>
      <c r="N18" s="69">
        <v>0</v>
      </c>
    </row>
    <row r="19" spans="1:14" x14ac:dyDescent="0.25">
      <c r="A19" s="15"/>
      <c r="B19" s="53">
        <v>14</v>
      </c>
      <c r="C19" s="17" t="s">
        <v>268</v>
      </c>
      <c r="D19" s="18">
        <v>3.0000000000000002E-2</v>
      </c>
      <c r="E19" s="19">
        <v>3.0000000000000006E-2</v>
      </c>
      <c r="F19" s="19">
        <f t="shared" si="0"/>
        <v>0</v>
      </c>
      <c r="G19" s="19">
        <v>0</v>
      </c>
      <c r="H19" s="19">
        <v>0</v>
      </c>
      <c r="I19" s="20">
        <f t="shared" si="1"/>
        <v>0</v>
      </c>
      <c r="J19" s="21">
        <f t="shared" si="2"/>
        <v>0</v>
      </c>
      <c r="K19" s="4"/>
      <c r="L19" t="s">
        <v>262</v>
      </c>
      <c r="M19" s="5">
        <v>0</v>
      </c>
      <c r="N19" s="69">
        <v>0</v>
      </c>
    </row>
    <row r="20" spans="1:14" x14ac:dyDescent="0.25">
      <c r="A20" s="15"/>
      <c r="B20" s="53">
        <v>15</v>
      </c>
      <c r="C20" s="17" t="s">
        <v>269</v>
      </c>
      <c r="D20" s="18">
        <v>64.364969999999985</v>
      </c>
      <c r="E20" s="19">
        <v>64.414491999999981</v>
      </c>
      <c r="F20" s="19">
        <f t="shared" si="0"/>
        <v>0.92231138000000001</v>
      </c>
      <c r="G20" s="19">
        <v>0</v>
      </c>
      <c r="H20" s="19">
        <v>0.92231138000000001</v>
      </c>
      <c r="I20" s="20">
        <f t="shared" si="1"/>
        <v>0</v>
      </c>
      <c r="J20" s="21">
        <f t="shared" si="2"/>
        <v>1.4318383198613137E-2</v>
      </c>
      <c r="K20" s="4"/>
      <c r="L20" t="s">
        <v>264</v>
      </c>
      <c r="M20" s="5">
        <v>0</v>
      </c>
      <c r="N20" s="69">
        <v>0</v>
      </c>
    </row>
    <row r="21" spans="1:14" x14ac:dyDescent="0.25">
      <c r="A21" s="15"/>
      <c r="B21" s="53">
        <v>16</v>
      </c>
      <c r="C21" s="17" t="s">
        <v>270</v>
      </c>
      <c r="D21" s="18">
        <v>4.1445070000000008</v>
      </c>
      <c r="E21" s="19">
        <v>4.1745620000000008</v>
      </c>
      <c r="F21" s="19">
        <f t="shared" si="0"/>
        <v>1.4324999999999999E-2</v>
      </c>
      <c r="G21" s="19">
        <v>0</v>
      </c>
      <c r="H21" s="19">
        <v>1.4324999999999999E-2</v>
      </c>
      <c r="I21" s="20">
        <f t="shared" si="1"/>
        <v>0</v>
      </c>
      <c r="J21" s="21">
        <f t="shared" si="2"/>
        <v>3.4314977235935162E-3</v>
      </c>
      <c r="K21" s="4"/>
      <c r="L21" t="s">
        <v>265</v>
      </c>
      <c r="M21" s="5">
        <v>0</v>
      </c>
      <c r="N21" s="69">
        <v>0</v>
      </c>
    </row>
    <row r="22" spans="1:14" x14ac:dyDescent="0.25">
      <c r="A22" s="15"/>
      <c r="B22" s="53">
        <v>17</v>
      </c>
      <c r="C22" s="17" t="s">
        <v>271</v>
      </c>
      <c r="D22" s="18">
        <v>0.29713600000000001</v>
      </c>
      <c r="E22" s="19">
        <v>0.29713600000000001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267</v>
      </c>
      <c r="M22" s="5">
        <v>0</v>
      </c>
      <c r="N22" s="69">
        <v>0</v>
      </c>
    </row>
    <row r="23" spans="1:14" x14ac:dyDescent="0.25">
      <c r="A23" s="15"/>
      <c r="B23" s="53">
        <v>18</v>
      </c>
      <c r="C23" s="17" t="s">
        <v>272</v>
      </c>
      <c r="D23" s="18">
        <v>0.167126</v>
      </c>
      <c r="E23" s="19">
        <v>7.8072000000000003E-2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268</v>
      </c>
      <c r="M23" s="5">
        <v>0</v>
      </c>
      <c r="N23" s="69">
        <v>0</v>
      </c>
    </row>
    <row r="24" spans="1:14" x14ac:dyDescent="0.25">
      <c r="A24" s="15"/>
      <c r="B24" s="53">
        <v>19</v>
      </c>
      <c r="C24" s="17" t="s">
        <v>273</v>
      </c>
      <c r="D24" s="18">
        <v>0.224079</v>
      </c>
      <c r="E24" s="19">
        <v>0.224079</v>
      </c>
      <c r="F24" s="19">
        <f t="shared" si="0"/>
        <v>4.1117199999999993E-3</v>
      </c>
      <c r="G24" s="19">
        <v>0</v>
      </c>
      <c r="H24" s="19">
        <v>4.1117199999999993E-3</v>
      </c>
      <c r="I24" s="20">
        <f t="shared" si="1"/>
        <v>0</v>
      </c>
      <c r="J24" s="21">
        <f t="shared" si="2"/>
        <v>1.834942140941364E-2</v>
      </c>
      <c r="K24" s="4"/>
      <c r="L24" t="s">
        <v>271</v>
      </c>
      <c r="M24" s="5">
        <v>0</v>
      </c>
      <c r="N24" s="69">
        <v>0</v>
      </c>
    </row>
    <row r="25" spans="1:14" x14ac:dyDescent="0.25">
      <c r="A25" s="15"/>
      <c r="B25" s="53">
        <v>20</v>
      </c>
      <c r="C25" s="17" t="s">
        <v>274</v>
      </c>
      <c r="D25" s="18">
        <v>3.2624529999999998</v>
      </c>
      <c r="E25" s="19">
        <v>3.782438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272</v>
      </c>
      <c r="M25" s="5">
        <v>0</v>
      </c>
      <c r="N25" s="69">
        <v>0</v>
      </c>
    </row>
    <row r="26" spans="1:14" x14ac:dyDescent="0.25">
      <c r="A26" s="15"/>
      <c r="B26" s="53">
        <v>21</v>
      </c>
      <c r="C26" s="17" t="s">
        <v>275</v>
      </c>
      <c r="D26" s="18">
        <v>1.9214770000000003</v>
      </c>
      <c r="E26" s="19">
        <v>1.8396790000000001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  <c r="L26" t="s">
        <v>274</v>
      </c>
      <c r="M26" s="5">
        <v>0</v>
      </c>
      <c r="N26" s="69">
        <v>0</v>
      </c>
    </row>
    <row r="27" spans="1:14" x14ac:dyDescent="0.25">
      <c r="A27" s="15"/>
      <c r="B27" s="53">
        <v>22</v>
      </c>
      <c r="C27" s="17" t="s">
        <v>276</v>
      </c>
      <c r="D27" s="18">
        <v>0.20528300000000005</v>
      </c>
      <c r="E27" s="19">
        <v>0.21528300000000006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  <c r="L27" t="s">
        <v>275</v>
      </c>
      <c r="M27" s="5">
        <v>0</v>
      </c>
      <c r="N27" s="69">
        <v>0</v>
      </c>
    </row>
    <row r="28" spans="1:14" x14ac:dyDescent="0.25">
      <c r="A28" s="15"/>
      <c r="B28" s="53">
        <v>23</v>
      </c>
      <c r="C28" s="17" t="s">
        <v>277</v>
      </c>
      <c r="D28" s="18">
        <v>0.64562699999999995</v>
      </c>
      <c r="E28" s="19">
        <v>0.64562699999999995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  <c r="L28" t="s">
        <v>276</v>
      </c>
      <c r="M28" s="5">
        <v>0</v>
      </c>
      <c r="N28" s="69">
        <v>0</v>
      </c>
    </row>
    <row r="29" spans="1:14" x14ac:dyDescent="0.25">
      <c r="A29" s="15"/>
      <c r="B29" s="53">
        <v>24</v>
      </c>
      <c r="C29" s="17" t="s">
        <v>278</v>
      </c>
      <c r="D29" s="18">
        <v>0.05</v>
      </c>
      <c r="E29" s="19">
        <v>0.04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  <c r="L29" t="s">
        <v>277</v>
      </c>
      <c r="M29" s="5">
        <v>0</v>
      </c>
      <c r="N29" s="69">
        <v>0</v>
      </c>
    </row>
    <row r="30" spans="1:14" ht="15.75" thickBot="1" x14ac:dyDescent="0.3">
      <c r="A30" s="22"/>
      <c r="B30" s="54">
        <v>25</v>
      </c>
      <c r="C30" s="24" t="s">
        <v>279</v>
      </c>
      <c r="D30" s="25">
        <v>6.1147E-2</v>
      </c>
      <c r="E30" s="26">
        <v>0.70335199999999998</v>
      </c>
      <c r="F30" s="26">
        <f t="shared" si="0"/>
        <v>6.0673330000000004E-2</v>
      </c>
      <c r="G30" s="26">
        <v>0</v>
      </c>
      <c r="H30" s="26">
        <v>6.0673330000000004E-2</v>
      </c>
      <c r="I30" s="27">
        <f t="shared" si="1"/>
        <v>0</v>
      </c>
      <c r="J30" s="28">
        <f t="shared" si="2"/>
        <v>8.6263108656831872E-2</v>
      </c>
      <c r="K30" s="4"/>
      <c r="L30" t="s">
        <v>278</v>
      </c>
      <c r="M30" s="5">
        <v>0</v>
      </c>
      <c r="N30" s="69">
        <v>0</v>
      </c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8" width="0" hidden="1" customWidth="1"/>
  </cols>
  <sheetData>
    <row r="1" spans="1:11" ht="15.75" x14ac:dyDescent="0.25">
      <c r="A1" s="48">
        <v>47</v>
      </c>
      <c r="B1" s="47" t="s">
        <v>29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787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83.74756899999997</v>
      </c>
      <c r="E6" s="12">
        <v>87.601512999999983</v>
      </c>
      <c r="F6" s="12">
        <v>1.0557222900000001</v>
      </c>
      <c r="G6" s="12">
        <v>0</v>
      </c>
      <c r="H6" s="12">
        <v>1.0557222900000001</v>
      </c>
      <c r="I6" s="13">
        <v>0</v>
      </c>
      <c r="J6" s="14">
        <v>1.2051416166750456E-2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81.621331000000069</v>
      </c>
      <c r="E7" s="36">
        <f ca="1">SUM(E8:OFFSET(E6,MATCH("PROYECTOS",$A$8:$A$50,0),0))</f>
        <v>82.441321000000073</v>
      </c>
      <c r="F7" s="36">
        <f ca="1">SUM(F8:OFFSET(F6,MATCH("PROYECTOS",$A$8:$A$50,0),0))</f>
        <v>0.95802308000000003</v>
      </c>
      <c r="G7" s="36">
        <f ca="1">SUM(G8:OFFSET(G6,MATCH("PROYECTOS",$A$8:$A$50,0),0))</f>
        <v>0</v>
      </c>
      <c r="H7" s="36">
        <f ca="1">SUM(H8:OFFSET(H6,MATCH("PROYECTOS",$A$8:$A$50,0),0))</f>
        <v>0.95802308000000003</v>
      </c>
      <c r="I7" s="37">
        <f ca="1">IFERROR(G7/E7,0)</f>
        <v>0</v>
      </c>
      <c r="J7" s="38">
        <f ca="1">IFERROR(SUM(G7,H7)/E7,0)</f>
        <v>1.1620666291846526E-2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28.263376999999998</v>
      </c>
      <c r="E8" s="19">
        <v>29.083366999999996</v>
      </c>
      <c r="F8" s="19">
        <f t="shared" ref="F8:F12" si="0">SUM(G8,H8)</f>
        <v>0.63167799000000002</v>
      </c>
      <c r="G8" s="19">
        <v>0</v>
      </c>
      <c r="H8" s="19">
        <v>0.63167799000000002</v>
      </c>
      <c r="I8" s="20">
        <f t="shared" ref="I8:I13" si="1">IFERROR(G8/E8,0)</f>
        <v>0</v>
      </c>
      <c r="J8" s="21">
        <f t="shared" ref="J8:J13" si="2">IFERROR(SUM(G8,H8)/E8,0)</f>
        <v>2.1719561906295103E-2</v>
      </c>
      <c r="K8" s="4"/>
    </row>
    <row r="9" spans="1:11" ht="63.75" x14ac:dyDescent="0.25">
      <c r="A9" s="15"/>
      <c r="B9" s="17">
        <v>3000085</v>
      </c>
      <c r="C9" s="17" t="s">
        <v>789</v>
      </c>
      <c r="D9" s="18">
        <v>48.916096000000067</v>
      </c>
      <c r="E9" s="19">
        <v>48.916096000000067</v>
      </c>
      <c r="F9" s="19">
        <f t="shared" si="0"/>
        <v>0.205572</v>
      </c>
      <c r="G9" s="19">
        <v>0</v>
      </c>
      <c r="H9" s="19">
        <v>0.205572</v>
      </c>
      <c r="I9" s="20">
        <f t="shared" si="1"/>
        <v>0</v>
      </c>
      <c r="J9" s="21">
        <f t="shared" si="2"/>
        <v>4.2025430647613356E-3</v>
      </c>
      <c r="K9" s="4"/>
    </row>
    <row r="10" spans="1:11" ht="38.25" x14ac:dyDescent="0.25">
      <c r="A10" s="15"/>
      <c r="B10" s="17">
        <v>3000494</v>
      </c>
      <c r="C10" s="17" t="s">
        <v>790</v>
      </c>
      <c r="D10" s="18">
        <v>0.31757599999999997</v>
      </c>
      <c r="E10" s="19">
        <v>0.31757599999999997</v>
      </c>
      <c r="F10" s="19">
        <f t="shared" si="0"/>
        <v>2.04149E-2</v>
      </c>
      <c r="G10" s="19">
        <v>0</v>
      </c>
      <c r="H10" s="19">
        <v>2.04149E-2</v>
      </c>
      <c r="I10" s="20">
        <f t="shared" si="1"/>
        <v>0</v>
      </c>
      <c r="J10" s="21">
        <f t="shared" si="2"/>
        <v>6.4283510088923607E-2</v>
      </c>
      <c r="K10" s="4"/>
    </row>
    <row r="11" spans="1:11" ht="51" x14ac:dyDescent="0.25">
      <c r="A11" s="15"/>
      <c r="B11" s="17">
        <v>3000495</v>
      </c>
      <c r="C11" s="17" t="s">
        <v>791</v>
      </c>
      <c r="D11" s="18">
        <v>1.2419039999999999</v>
      </c>
      <c r="E11" s="19">
        <v>1.2419040000000001</v>
      </c>
      <c r="F11" s="19">
        <f t="shared" si="0"/>
        <v>4.1117199999999993E-3</v>
      </c>
      <c r="G11" s="19">
        <v>0</v>
      </c>
      <c r="H11" s="19">
        <v>4.1117199999999993E-3</v>
      </c>
      <c r="I11" s="20">
        <f t="shared" si="1"/>
        <v>0</v>
      </c>
      <c r="J11" s="21">
        <f t="shared" si="2"/>
        <v>3.310819515840193E-3</v>
      </c>
      <c r="K11" s="4"/>
    </row>
    <row r="12" spans="1:11" ht="38.25" x14ac:dyDescent="0.25">
      <c r="A12" s="15"/>
      <c r="B12" s="17">
        <v>3000496</v>
      </c>
      <c r="C12" s="17" t="s">
        <v>792</v>
      </c>
      <c r="D12" s="18">
        <v>2.8823779999999988</v>
      </c>
      <c r="E12" s="19">
        <v>2.8823779999999988</v>
      </c>
      <c r="F12" s="19">
        <f t="shared" si="0"/>
        <v>9.6246470000000001E-2</v>
      </c>
      <c r="G12" s="19">
        <v>0</v>
      </c>
      <c r="H12" s="19">
        <v>9.6246470000000001E-2</v>
      </c>
      <c r="I12" s="20">
        <f t="shared" si="1"/>
        <v>0</v>
      </c>
      <c r="J12" s="21">
        <f t="shared" si="2"/>
        <v>3.3391342148739699E-2</v>
      </c>
      <c r="K12" s="4"/>
    </row>
    <row r="13" spans="1:11" ht="15.75" thickBot="1" x14ac:dyDescent="0.3">
      <c r="A13" s="39" t="s">
        <v>299</v>
      </c>
      <c r="B13" s="41"/>
      <c r="C13" s="41"/>
      <c r="D13" s="42">
        <f ca="1">OFFSET(D13,-MATCH("PROYECTOS",$A$8:$A$50,0)-1,0)-(OFFSET(D13,-MATCH("PROYECTOS",$A$8:$A$50,0),0))</f>
        <v>2.1262379999999013</v>
      </c>
      <c r="E13" s="43">
        <f t="shared" ref="E13:H13" ca="1" si="3">OFFSET(E13,-MATCH("PROYECTOS",$A$8:$A$50,0)-1,0)-(OFFSET(E13,-MATCH("PROYECTOS",$A$8:$A$50,0),0))</f>
        <v>5.1601919999999097</v>
      </c>
      <c r="F13" s="43">
        <f t="shared" ca="1" si="3"/>
        <v>9.7699210000000036E-2</v>
      </c>
      <c r="G13" s="43">
        <f t="shared" ca="1" si="3"/>
        <v>0</v>
      </c>
      <c r="H13" s="43">
        <f t="shared" ca="1" si="3"/>
        <v>9.7699210000000036E-2</v>
      </c>
      <c r="I13" s="44">
        <f t="shared" ca="1" si="1"/>
        <v>0</v>
      </c>
      <c r="J13" s="45">
        <f t="shared" ca="1" si="2"/>
        <v>1.8933250933298944E-2</v>
      </c>
      <c r="K13" s="4"/>
    </row>
    <row r="14" spans="1:11" ht="15.75" thickBot="1" x14ac:dyDescent="0.3"/>
    <row r="15" spans="1:11" ht="15.75" thickBot="1" x14ac:dyDescent="0.3">
      <c r="A15" s="85" t="s">
        <v>321</v>
      </c>
      <c r="B15" s="86"/>
      <c r="C15" s="86"/>
      <c r="D15" s="87"/>
    </row>
    <row r="16" spans="1:11" ht="15.75" thickBot="1" x14ac:dyDescent="0.3">
      <c r="A16" s="1" t="s">
        <v>816</v>
      </c>
    </row>
    <row r="17" spans="1:4" ht="45" customHeight="1" x14ac:dyDescent="0.25">
      <c r="A17" s="78" t="s">
        <v>323</v>
      </c>
      <c r="B17" s="79"/>
      <c r="C17" s="79"/>
      <c r="D17" s="90" t="s">
        <v>324</v>
      </c>
    </row>
    <row r="18" spans="1:4" ht="15.75" thickBot="1" x14ac:dyDescent="0.3">
      <c r="A18" s="88"/>
      <c r="B18" s="89"/>
      <c r="C18" s="89"/>
      <c r="D18" s="91"/>
    </row>
    <row r="19" spans="1:4" x14ac:dyDescent="0.25">
      <c r="A19" s="15"/>
      <c r="B19" s="17">
        <v>3000001</v>
      </c>
      <c r="C19" s="17" t="s">
        <v>281</v>
      </c>
      <c r="D19" s="21">
        <v>2.1719561906295103E-2</v>
      </c>
    </row>
    <row r="20" spans="1:4" ht="63.75" x14ac:dyDescent="0.25">
      <c r="A20" s="15"/>
      <c r="B20" s="17">
        <v>3000085</v>
      </c>
      <c r="C20" s="17" t="s">
        <v>789</v>
      </c>
      <c r="D20" s="21">
        <v>4.2025430647613356E-3</v>
      </c>
    </row>
    <row r="21" spans="1:4" ht="38.25" x14ac:dyDescent="0.25">
      <c r="A21" s="15"/>
      <c r="B21" s="17">
        <v>3000494</v>
      </c>
      <c r="C21" s="17" t="s">
        <v>790</v>
      </c>
      <c r="D21" s="21">
        <v>6.4283510088923607E-2</v>
      </c>
    </row>
    <row r="22" spans="1:4" ht="51" x14ac:dyDescent="0.25">
      <c r="A22" s="15"/>
      <c r="B22" s="17">
        <v>3000495</v>
      </c>
      <c r="C22" s="17" t="s">
        <v>791</v>
      </c>
      <c r="D22" s="21">
        <v>3.310819515840193E-3</v>
      </c>
    </row>
    <row r="23" spans="1:4" ht="39" thickBot="1" x14ac:dyDescent="0.3">
      <c r="A23" s="22"/>
      <c r="B23" s="24">
        <v>3000496</v>
      </c>
      <c r="C23" s="24" t="s">
        <v>792</v>
      </c>
      <c r="D23" s="28">
        <v>3.3391342148739699E-2</v>
      </c>
    </row>
  </sheetData>
  <mergeCells count="10">
    <mergeCell ref="A15:D15"/>
    <mergeCell ref="A17:C18"/>
    <mergeCell ref="D17:D18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22" workbookViewId="0">
      <selection activeCell="K22" sqref="K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47</v>
      </c>
      <c r="B1" s="47" t="s">
        <v>29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788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83.74756899999997</v>
      </c>
      <c r="I6" s="12">
        <v>87.601512999999983</v>
      </c>
      <c r="J6" s="12">
        <v>1.0557222900000001</v>
      </c>
      <c r="K6" s="12">
        <v>0</v>
      </c>
      <c r="L6" s="12">
        <v>1.0557222900000001</v>
      </c>
      <c r="M6" s="13">
        <v>0</v>
      </c>
      <c r="N6" s="14">
        <v>1.2051416166750456E-2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81.621330999999998</v>
      </c>
      <c r="I7" s="36">
        <f ca="1">SUM(I8:OFFSET(I6,MATCH("PROYECTOS",$A$8:$A$50,0),0))</f>
        <v>82.441320999999988</v>
      </c>
      <c r="J7" s="36">
        <f ca="1">SUM(J8:OFFSET(J6,MATCH("PROYECTOS",$A$8:$A$50,0),0))</f>
        <v>0.95802308000000025</v>
      </c>
      <c r="K7" s="36">
        <f ca="1">SUM(K8:OFFSET(K6,MATCH("PROYECTOS",$A$8:$A$50,0),0))</f>
        <v>0</v>
      </c>
      <c r="L7" s="36">
        <f ca="1">SUM(L8:OFFSET(L6,MATCH("PROYECTOS",$A$8:$A$50,0),0))</f>
        <v>0.95802308000000025</v>
      </c>
      <c r="M7" s="37">
        <f ca="1">IFERROR(K7/I7,0)</f>
        <v>0</v>
      </c>
      <c r="N7" s="38">
        <f ca="1">IFERROR(SUM(K7,L7)/I7,0)</f>
        <v>1.1620666291846542E-2</v>
      </c>
      <c r="O7" s="62"/>
      <c r="P7" s="36"/>
      <c r="Q7" s="38"/>
    </row>
    <row r="8" spans="1:17" ht="25.5" x14ac:dyDescent="0.25">
      <c r="A8" s="15"/>
      <c r="B8" s="17">
        <v>5000243</v>
      </c>
      <c r="C8" s="17" t="s">
        <v>793</v>
      </c>
      <c r="D8" s="66">
        <v>3000001</v>
      </c>
      <c r="E8" s="17" t="s">
        <v>281</v>
      </c>
      <c r="F8" s="67">
        <v>36</v>
      </c>
      <c r="G8" s="17" t="s">
        <v>537</v>
      </c>
      <c r="H8" s="18">
        <v>6.6395999999999997E-2</v>
      </c>
      <c r="I8" s="19">
        <v>6.6395999999999997E-2</v>
      </c>
      <c r="J8" s="19">
        <f t="shared" ref="J8:J23" si="0">SUM(K8,L8)</f>
        <v>0</v>
      </c>
      <c r="K8" s="19">
        <v>0</v>
      </c>
      <c r="L8" s="19">
        <v>0</v>
      </c>
      <c r="M8" s="20">
        <f t="shared" ref="M8:M24" si="1">IFERROR(K8/I8,0)</f>
        <v>0</v>
      </c>
      <c r="N8" s="21">
        <f t="shared" ref="N8:N24" si="2">IFERROR(SUM(K8,L8)/I8,0)</f>
        <v>0</v>
      </c>
      <c r="O8" s="68">
        <v>4.4889999999999999E-5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5000254</v>
      </c>
      <c r="C9" s="17" t="s">
        <v>794</v>
      </c>
      <c r="D9" s="66">
        <v>3000001</v>
      </c>
      <c r="E9" s="17" t="s">
        <v>281</v>
      </c>
      <c r="F9" s="67">
        <v>304</v>
      </c>
      <c r="G9" s="17" t="s">
        <v>808</v>
      </c>
      <c r="H9" s="18">
        <v>3.8922299999999996</v>
      </c>
      <c r="I9" s="19">
        <v>3.8922299999999996</v>
      </c>
      <c r="J9" s="19">
        <f t="shared" si="0"/>
        <v>5.8919850000000003E-2</v>
      </c>
      <c r="K9" s="19">
        <v>0</v>
      </c>
      <c r="L9" s="19">
        <v>5.8919850000000003E-2</v>
      </c>
      <c r="M9" s="20">
        <f t="shared" si="1"/>
        <v>0</v>
      </c>
      <c r="N9" s="21">
        <f t="shared" si="2"/>
        <v>1.5137813027493239E-2</v>
      </c>
      <c r="O9" s="68">
        <v>0.35276647</v>
      </c>
      <c r="P9" s="19">
        <v>0</v>
      </c>
      <c r="Q9" s="21">
        <f t="shared" ref="Q9:Q23" si="3">IFERROR(P9/O9,0)</f>
        <v>0</v>
      </c>
    </row>
    <row r="10" spans="1:17" ht="38.25" x14ac:dyDescent="0.25">
      <c r="A10" s="15"/>
      <c r="B10" s="17">
        <v>5000271</v>
      </c>
      <c r="C10" s="17" t="s">
        <v>795</v>
      </c>
      <c r="D10" s="66">
        <v>3000496</v>
      </c>
      <c r="E10" s="17" t="s">
        <v>792</v>
      </c>
      <c r="F10" s="67">
        <v>60</v>
      </c>
      <c r="G10" s="17" t="s">
        <v>315</v>
      </c>
      <c r="H10" s="18">
        <v>2.1732429999999985</v>
      </c>
      <c r="I10" s="19">
        <v>2.1732429999999985</v>
      </c>
      <c r="J10" s="19">
        <f t="shared" si="0"/>
        <v>8.8426519999999995E-2</v>
      </c>
      <c r="K10" s="19">
        <v>0</v>
      </c>
      <c r="L10" s="19">
        <v>8.8426519999999995E-2</v>
      </c>
      <c r="M10" s="20">
        <f t="shared" si="1"/>
        <v>0</v>
      </c>
      <c r="N10" s="21">
        <f t="shared" si="2"/>
        <v>4.0688740283530214E-2</v>
      </c>
      <c r="O10" s="68">
        <v>0.18793936000000003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5000275</v>
      </c>
      <c r="C11" s="17" t="s">
        <v>796</v>
      </c>
      <c r="D11" s="66">
        <v>3000496</v>
      </c>
      <c r="E11" s="17" t="s">
        <v>792</v>
      </c>
      <c r="F11" s="67">
        <v>60</v>
      </c>
      <c r="G11" s="17" t="s">
        <v>315</v>
      </c>
      <c r="H11" s="18">
        <v>0.21567300000000003</v>
      </c>
      <c r="I11" s="19">
        <v>0.21567300000000003</v>
      </c>
      <c r="J11" s="19">
        <f t="shared" si="0"/>
        <v>2.6066499999999999E-3</v>
      </c>
      <c r="K11" s="19">
        <v>0</v>
      </c>
      <c r="L11" s="19">
        <v>2.6066499999999999E-3</v>
      </c>
      <c r="M11" s="20">
        <f t="shared" si="1"/>
        <v>0</v>
      </c>
      <c r="N11" s="21">
        <f t="shared" si="2"/>
        <v>1.2086121118545203E-2</v>
      </c>
      <c r="O11" s="68">
        <v>1.8024700000000001E-2</v>
      </c>
      <c r="P11" s="19">
        <v>0</v>
      </c>
      <c r="Q11" s="21">
        <f t="shared" si="3"/>
        <v>0</v>
      </c>
    </row>
    <row r="12" spans="1:17" x14ac:dyDescent="0.25">
      <c r="A12" s="15"/>
      <c r="B12" s="17">
        <v>5000276</v>
      </c>
      <c r="C12" s="17" t="s">
        <v>516</v>
      </c>
      <c r="D12" s="66">
        <v>3000001</v>
      </c>
      <c r="E12" s="17" t="s">
        <v>281</v>
      </c>
      <c r="F12" s="67">
        <v>1</v>
      </c>
      <c r="G12" s="17" t="s">
        <v>535</v>
      </c>
      <c r="H12" s="18">
        <v>23.610425999999997</v>
      </c>
      <c r="I12" s="19">
        <v>24.430415999999994</v>
      </c>
      <c r="J12" s="19">
        <f t="shared" si="0"/>
        <v>0.53762049000000012</v>
      </c>
      <c r="K12" s="19">
        <v>0</v>
      </c>
      <c r="L12" s="19">
        <v>0.53762049000000012</v>
      </c>
      <c r="M12" s="20">
        <f t="shared" si="1"/>
        <v>0</v>
      </c>
      <c r="N12" s="21">
        <f t="shared" si="2"/>
        <v>2.2006194655056231E-2</v>
      </c>
      <c r="O12" s="68">
        <v>1.8375605799999999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5000298</v>
      </c>
      <c r="C13" s="17" t="s">
        <v>797</v>
      </c>
      <c r="D13" s="66">
        <v>3000494</v>
      </c>
      <c r="E13" s="17" t="s">
        <v>790</v>
      </c>
      <c r="F13" s="67">
        <v>554</v>
      </c>
      <c r="G13" s="17" t="s">
        <v>809</v>
      </c>
      <c r="H13" s="18">
        <v>0.31757599999999997</v>
      </c>
      <c r="I13" s="19">
        <v>0.31757599999999997</v>
      </c>
      <c r="J13" s="19">
        <f t="shared" si="0"/>
        <v>2.04149E-2</v>
      </c>
      <c r="K13" s="19">
        <v>0</v>
      </c>
      <c r="L13" s="19">
        <v>2.04149E-2</v>
      </c>
      <c r="M13" s="20">
        <f t="shared" si="1"/>
        <v>0</v>
      </c>
      <c r="N13" s="21">
        <f t="shared" si="2"/>
        <v>6.4283510088923607E-2</v>
      </c>
      <c r="O13" s="68">
        <v>1.7226599999999998E-2</v>
      </c>
      <c r="P13" s="19">
        <v>0</v>
      </c>
      <c r="Q13" s="21">
        <f t="shared" si="3"/>
        <v>0</v>
      </c>
    </row>
    <row r="14" spans="1:17" ht="63.75" x14ac:dyDescent="0.25">
      <c r="A14" s="15"/>
      <c r="B14" s="17">
        <v>5000299</v>
      </c>
      <c r="C14" s="17" t="s">
        <v>798</v>
      </c>
      <c r="D14" s="66">
        <v>3000085</v>
      </c>
      <c r="E14" s="17" t="s">
        <v>789</v>
      </c>
      <c r="F14" s="67">
        <v>157</v>
      </c>
      <c r="G14" s="17" t="s">
        <v>810</v>
      </c>
      <c r="H14" s="18">
        <v>3.9925429999999995</v>
      </c>
      <c r="I14" s="19">
        <v>3.9925429999999995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63.75" x14ac:dyDescent="0.25">
      <c r="A15" s="15"/>
      <c r="B15" s="17">
        <v>5000300</v>
      </c>
      <c r="C15" s="17" t="s">
        <v>799</v>
      </c>
      <c r="D15" s="66">
        <v>3000085</v>
      </c>
      <c r="E15" s="17" t="s">
        <v>789</v>
      </c>
      <c r="F15" s="67">
        <v>157</v>
      </c>
      <c r="G15" s="17" t="s">
        <v>810</v>
      </c>
      <c r="H15" s="18">
        <v>2.3666900000000006</v>
      </c>
      <c r="I15" s="19">
        <v>2.3666900000000006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63.75" x14ac:dyDescent="0.25">
      <c r="A16" s="15"/>
      <c r="B16" s="17">
        <v>5000301</v>
      </c>
      <c r="C16" s="17" t="s">
        <v>800</v>
      </c>
      <c r="D16" s="66">
        <v>3000085</v>
      </c>
      <c r="E16" s="17" t="s">
        <v>789</v>
      </c>
      <c r="F16" s="67">
        <v>157</v>
      </c>
      <c r="G16" s="17" t="s">
        <v>810</v>
      </c>
      <c r="H16" s="18">
        <v>5.1736260000000014</v>
      </c>
      <c r="I16" s="19">
        <v>5.1736260000000014</v>
      </c>
      <c r="J16" s="19">
        <f t="shared" si="0"/>
        <v>0</v>
      </c>
      <c r="K16" s="19">
        <v>0</v>
      </c>
      <c r="L16" s="19">
        <v>0</v>
      </c>
      <c r="M16" s="20">
        <f t="shared" si="1"/>
        <v>0</v>
      </c>
      <c r="N16" s="21">
        <f t="shared" si="2"/>
        <v>0</v>
      </c>
      <c r="O16" s="68">
        <v>0</v>
      </c>
      <c r="P16" s="19">
        <v>0</v>
      </c>
      <c r="Q16" s="21">
        <f t="shared" si="3"/>
        <v>0</v>
      </c>
    </row>
    <row r="17" spans="1:17" ht="63.75" x14ac:dyDescent="0.25">
      <c r="A17" s="15"/>
      <c r="B17" s="17">
        <v>5000302</v>
      </c>
      <c r="C17" s="17" t="s">
        <v>801</v>
      </c>
      <c r="D17" s="66">
        <v>3000085</v>
      </c>
      <c r="E17" s="17" t="s">
        <v>789</v>
      </c>
      <c r="F17" s="67">
        <v>157</v>
      </c>
      <c r="G17" s="17" t="s">
        <v>810</v>
      </c>
      <c r="H17" s="18">
        <v>5.5997330000000005</v>
      </c>
      <c r="I17" s="19">
        <v>5.5997330000000005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0</v>
      </c>
      <c r="P17" s="19">
        <v>0</v>
      </c>
      <c r="Q17" s="21">
        <f t="shared" si="3"/>
        <v>0</v>
      </c>
    </row>
    <row r="18" spans="1:17" ht="38.25" x14ac:dyDescent="0.25">
      <c r="A18" s="15"/>
      <c r="B18" s="17">
        <v>5000334</v>
      </c>
      <c r="C18" s="17" t="s">
        <v>802</v>
      </c>
      <c r="D18" s="66">
        <v>3000496</v>
      </c>
      <c r="E18" s="17" t="s">
        <v>792</v>
      </c>
      <c r="F18" s="67">
        <v>8</v>
      </c>
      <c r="G18" s="17" t="s">
        <v>811</v>
      </c>
      <c r="H18" s="18">
        <v>0.49346200000000001</v>
      </c>
      <c r="I18" s="19">
        <v>0.49346200000000001</v>
      </c>
      <c r="J18" s="19">
        <f t="shared" si="0"/>
        <v>5.2132999999999997E-3</v>
      </c>
      <c r="K18" s="19">
        <v>0</v>
      </c>
      <c r="L18" s="19">
        <v>5.2132999999999997E-3</v>
      </c>
      <c r="M18" s="20">
        <f t="shared" si="1"/>
        <v>0</v>
      </c>
      <c r="N18" s="21">
        <f t="shared" si="2"/>
        <v>1.0564744600394761E-2</v>
      </c>
      <c r="O18" s="68">
        <v>6.385289999999999E-2</v>
      </c>
      <c r="P18" s="19">
        <v>0</v>
      </c>
      <c r="Q18" s="21">
        <f t="shared" si="3"/>
        <v>0</v>
      </c>
    </row>
    <row r="19" spans="1:17" ht="63.75" x14ac:dyDescent="0.25">
      <c r="A19" s="15"/>
      <c r="B19" s="17">
        <v>5001304</v>
      </c>
      <c r="C19" s="17" t="s">
        <v>803</v>
      </c>
      <c r="D19" s="66">
        <v>3000085</v>
      </c>
      <c r="E19" s="17" t="s">
        <v>789</v>
      </c>
      <c r="F19" s="67">
        <v>96</v>
      </c>
      <c r="G19" s="17" t="s">
        <v>812</v>
      </c>
      <c r="H19" s="18">
        <v>31.107748999999998</v>
      </c>
      <c r="I19" s="19">
        <v>31.107748999999998</v>
      </c>
      <c r="J19" s="19">
        <f t="shared" si="0"/>
        <v>0.17075086</v>
      </c>
      <c r="K19" s="19">
        <v>0</v>
      </c>
      <c r="L19" s="19">
        <v>0.17075086</v>
      </c>
      <c r="M19" s="20">
        <f t="shared" si="1"/>
        <v>0</v>
      </c>
      <c r="N19" s="21">
        <f t="shared" si="2"/>
        <v>5.4890136859468688E-3</v>
      </c>
      <c r="O19" s="68">
        <v>0.3919852900000001</v>
      </c>
      <c r="P19" s="19">
        <v>0</v>
      </c>
      <c r="Q19" s="21">
        <f t="shared" si="3"/>
        <v>0</v>
      </c>
    </row>
    <row r="20" spans="1:17" ht="51" x14ac:dyDescent="0.25">
      <c r="A20" s="15"/>
      <c r="B20" s="17">
        <v>5004094</v>
      </c>
      <c r="C20" s="17" t="s">
        <v>804</v>
      </c>
      <c r="D20" s="66">
        <v>3000495</v>
      </c>
      <c r="E20" s="17" t="s">
        <v>791</v>
      </c>
      <c r="F20" s="67">
        <v>117</v>
      </c>
      <c r="G20" s="17" t="s">
        <v>813</v>
      </c>
      <c r="H20" s="18">
        <v>0.21928400000000001</v>
      </c>
      <c r="I20" s="19">
        <v>0.21928400000000001</v>
      </c>
      <c r="J20" s="19">
        <f t="shared" si="0"/>
        <v>4.1117199999999993E-3</v>
      </c>
      <c r="K20" s="19">
        <v>0</v>
      </c>
      <c r="L20" s="19">
        <v>4.1117199999999993E-3</v>
      </c>
      <c r="M20" s="20">
        <f t="shared" si="1"/>
        <v>0</v>
      </c>
      <c r="N20" s="21">
        <f t="shared" si="2"/>
        <v>1.8750661242954339E-2</v>
      </c>
      <c r="O20" s="68">
        <v>5.9201900000000005E-3</v>
      </c>
      <c r="P20" s="19">
        <v>0</v>
      </c>
      <c r="Q20" s="21">
        <f t="shared" si="3"/>
        <v>0</v>
      </c>
    </row>
    <row r="21" spans="1:17" ht="51" x14ac:dyDescent="0.25">
      <c r="A21" s="15"/>
      <c r="B21" s="17">
        <v>5004095</v>
      </c>
      <c r="C21" s="17" t="s">
        <v>805</v>
      </c>
      <c r="D21" s="66">
        <v>3000495</v>
      </c>
      <c r="E21" s="17" t="s">
        <v>791</v>
      </c>
      <c r="F21" s="67">
        <v>60</v>
      </c>
      <c r="G21" s="17" t="s">
        <v>315</v>
      </c>
      <c r="H21" s="18">
        <v>1.0226199999999999</v>
      </c>
      <c r="I21" s="19">
        <v>1.0226200000000001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0.23958808000000001</v>
      </c>
      <c r="P21" s="19">
        <v>0</v>
      </c>
      <c r="Q21" s="21">
        <f t="shared" si="3"/>
        <v>0</v>
      </c>
    </row>
    <row r="22" spans="1:17" ht="63.75" x14ac:dyDescent="0.25">
      <c r="A22" s="15"/>
      <c r="B22" s="17">
        <v>5005030</v>
      </c>
      <c r="C22" s="17" t="s">
        <v>806</v>
      </c>
      <c r="D22" s="66">
        <v>3000085</v>
      </c>
      <c r="E22" s="17" t="s">
        <v>789</v>
      </c>
      <c r="F22" s="67">
        <v>117</v>
      </c>
      <c r="G22" s="17" t="s">
        <v>813</v>
      </c>
      <c r="H22" s="18">
        <v>0.67575499999999988</v>
      </c>
      <c r="I22" s="19">
        <v>0.67575499999999999</v>
      </c>
      <c r="J22" s="19">
        <f t="shared" si="0"/>
        <v>3.4821140000000007E-2</v>
      </c>
      <c r="K22" s="19">
        <v>0</v>
      </c>
      <c r="L22" s="19">
        <v>3.4821140000000007E-2</v>
      </c>
      <c r="M22" s="20">
        <f t="shared" si="1"/>
        <v>0</v>
      </c>
      <c r="N22" s="21">
        <f t="shared" si="2"/>
        <v>5.1529237667497847E-2</v>
      </c>
      <c r="O22" s="68">
        <v>2.8738139999999999E-2</v>
      </c>
      <c r="P22" s="19">
        <v>0</v>
      </c>
      <c r="Q22" s="21">
        <f t="shared" si="3"/>
        <v>0</v>
      </c>
    </row>
    <row r="23" spans="1:17" ht="25.5" x14ac:dyDescent="0.25">
      <c r="A23" s="15"/>
      <c r="B23" s="17">
        <v>5005031</v>
      </c>
      <c r="C23" s="17" t="s">
        <v>807</v>
      </c>
      <c r="D23" s="66">
        <v>3000001</v>
      </c>
      <c r="E23" s="17" t="s">
        <v>281</v>
      </c>
      <c r="F23" s="67">
        <v>476</v>
      </c>
      <c r="G23" s="17" t="s">
        <v>814</v>
      </c>
      <c r="H23" s="18">
        <v>0.69432499999999997</v>
      </c>
      <c r="I23" s="19">
        <v>0.69432499999999997</v>
      </c>
      <c r="J23" s="19">
        <f t="shared" si="0"/>
        <v>3.5137649999999999E-2</v>
      </c>
      <c r="K23" s="19">
        <v>0</v>
      </c>
      <c r="L23" s="19">
        <v>3.5137649999999999E-2</v>
      </c>
      <c r="M23" s="20">
        <f t="shared" si="1"/>
        <v>0</v>
      </c>
      <c r="N23" s="21">
        <f t="shared" si="2"/>
        <v>5.0606920390307134E-2</v>
      </c>
      <c r="O23" s="68">
        <v>3.5514840000000006E-2</v>
      </c>
      <c r="P23" s="19">
        <v>0</v>
      </c>
      <c r="Q23" s="21">
        <f t="shared" si="3"/>
        <v>0</v>
      </c>
    </row>
    <row r="24" spans="1:17" ht="15.75" thickBot="1" x14ac:dyDescent="0.3">
      <c r="A24" s="39" t="s">
        <v>299</v>
      </c>
      <c r="B24" s="41"/>
      <c r="C24" s="41"/>
      <c r="D24" s="63"/>
      <c r="E24" s="41"/>
      <c r="F24" s="64"/>
      <c r="G24" s="41"/>
      <c r="H24" s="42">
        <f ca="1">OFFSET(H24,-MATCH("PROYECTOS",$A$8:$A$50,0)-1,0)-(OFFSET(H24,-MATCH("PROYECTOS",$A$8:$A$50,0),0))</f>
        <v>2.1262379999999723</v>
      </c>
      <c r="I24" s="43">
        <f t="shared" ref="I24:L24" ca="1" si="4">OFFSET(I24,-MATCH("PROYECTOS",$A$8:$A$50,0)-1,0)-(OFFSET(I24,-MATCH("PROYECTOS",$A$8:$A$50,0),0))</f>
        <v>5.160191999999995</v>
      </c>
      <c r="J24" s="43">
        <f t="shared" ca="1" si="4"/>
        <v>9.7699209999999814E-2</v>
      </c>
      <c r="K24" s="43">
        <f t="shared" ca="1" si="4"/>
        <v>0</v>
      </c>
      <c r="L24" s="43">
        <f t="shared" ca="1" si="4"/>
        <v>9.7699209999999814E-2</v>
      </c>
      <c r="M24" s="44">
        <f t="shared" ca="1" si="1"/>
        <v>0</v>
      </c>
      <c r="N24" s="45">
        <f t="shared" ca="1" si="2"/>
        <v>1.893325093329859E-2</v>
      </c>
      <c r="O24" s="65"/>
      <c r="P24" s="43"/>
      <c r="Q2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48</v>
      </c>
      <c r="B1" s="48" t="s">
        <v>30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817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28.409458999999998</v>
      </c>
      <c r="E6" s="12">
        <v>31.221045999999998</v>
      </c>
      <c r="F6" s="12">
        <v>1.0878473</v>
      </c>
      <c r="G6" s="12">
        <v>0</v>
      </c>
      <c r="H6" s="12">
        <v>1.0878473</v>
      </c>
      <c r="I6" s="13">
        <v>0</v>
      </c>
      <c r="J6" s="14">
        <v>3.4843396982919793E-2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27.306559</v>
      </c>
      <c r="E7" s="36">
        <f ca="1">SUM(E8:OFFSET(E6,MATCH("GOBIERNOS REGIONALES",$A$8:$A$50,0),0))</f>
        <v>30.070974999999997</v>
      </c>
      <c r="F7" s="36">
        <f ca="1">SUM(F8:OFFSET(F6,MATCH("GOBIERNOS REGIONALES",$A$8:$A$50,0),0))</f>
        <v>1.0878473</v>
      </c>
      <c r="G7" s="36">
        <f ca="1">SUM(G8:OFFSET(G6,MATCH("GOBIERNOS REGIONALES",$A$8:$A$50,0),0))</f>
        <v>0</v>
      </c>
      <c r="H7" s="36">
        <f ca="1">SUM(H8:OFFSET(H6,MATCH("GOBIERNOS REGIONALES",$A$8:$A$50,0),0))</f>
        <v>1.0878473</v>
      </c>
      <c r="I7" s="37">
        <f ca="1">IFERROR(G7/E7,0)</f>
        <v>0</v>
      </c>
      <c r="J7" s="38">
        <f ca="1">IFERROR(SUM(G7,H7)/E7,0)</f>
        <v>3.6175990302941628E-2</v>
      </c>
      <c r="K7" s="4"/>
    </row>
    <row r="8" spans="1:11" ht="25.5" x14ac:dyDescent="0.25">
      <c r="A8" s="15"/>
      <c r="B8" s="16">
        <v>70</v>
      </c>
      <c r="C8" s="17" t="s">
        <v>139</v>
      </c>
      <c r="D8" s="18">
        <v>27.306559</v>
      </c>
      <c r="E8" s="19">
        <v>30.070974999999997</v>
      </c>
      <c r="F8" s="19">
        <f t="shared" ref="F8:F11" si="0">SUM(G8,H8)</f>
        <v>1.0878473</v>
      </c>
      <c r="G8" s="19">
        <v>0</v>
      </c>
      <c r="H8" s="19">
        <v>1.0878473</v>
      </c>
      <c r="I8" s="20">
        <f t="shared" ref="I8:I11" si="1">IFERROR(G8/E8,0)</f>
        <v>0</v>
      </c>
      <c r="J8" s="21">
        <f t="shared" ref="J8:J11" si="2">IFERROR(SUM(G8,H8)/E8,0)</f>
        <v>3.6175990302941628E-2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1.1029</v>
      </c>
      <c r="E9" s="36">
        <f ca="1">SUM(E10:OFFSET(E8,(MATCH("GOBIERNOS LOCALES",$A$8:$A$50,0)-MATCH("GOBIERNOS REGIONALES",$A$8:$A$50,0)),0))</f>
        <v>1.1029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t="shared" ca="1" si="1"/>
        <v>0</v>
      </c>
      <c r="J9" s="38">
        <f t="shared" ca="1" si="2"/>
        <v>0</v>
      </c>
      <c r="K9" s="4"/>
    </row>
    <row r="10" spans="1:11" x14ac:dyDescent="0.25">
      <c r="A10" s="15"/>
      <c r="B10" s="16">
        <v>451</v>
      </c>
      <c r="C10" s="17" t="s">
        <v>223</v>
      </c>
      <c r="D10" s="18">
        <v>1.1029</v>
      </c>
      <c r="E10" s="19">
        <v>1.1029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</row>
    <row r="11" spans="1:11" ht="15.75" thickBot="1" x14ac:dyDescent="0.3">
      <c r="A11" s="39" t="s">
        <v>238</v>
      </c>
      <c r="B11" s="56"/>
      <c r="C11" s="41"/>
      <c r="D11" s="42">
        <v>0</v>
      </c>
      <c r="E11" s="43">
        <v>4.7171000000000005E-2</v>
      </c>
      <c r="F11" s="43">
        <f t="shared" si="0"/>
        <v>0</v>
      </c>
      <c r="G11" s="43">
        <v>0</v>
      </c>
      <c r="H11" s="43">
        <v>0</v>
      </c>
      <c r="I11" s="44">
        <f t="shared" si="1"/>
        <v>0</v>
      </c>
      <c r="J11" s="45">
        <f t="shared" si="2"/>
        <v>0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48</v>
      </c>
      <c r="B1" s="49" t="s">
        <v>30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818</v>
      </c>
      <c r="L2" s="70" t="s">
        <v>836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28.409458999999998</v>
      </c>
      <c r="E6" s="12">
        <f ca="1">SUM(E7:OFFSET(E7,50,0))</f>
        <v>31.221045999999998</v>
      </c>
      <c r="F6" s="12">
        <f ca="1">SUM(F7:OFFSET(F7,50,0))</f>
        <v>1.0878473</v>
      </c>
      <c r="G6" s="12">
        <f ca="1">SUM(G7:OFFSET(G7,50,0))</f>
        <v>0</v>
      </c>
      <c r="H6" s="12">
        <f ca="1">SUM(H7:OFFSET(H7,50,0))</f>
        <v>1.0878473</v>
      </c>
      <c r="I6" s="13">
        <f ca="1">IFERROR(G6/E6,0)</f>
        <v>0</v>
      </c>
      <c r="J6" s="14">
        <f ca="1">IFERROR(SUM(G6,H6)/E6,0)</f>
        <v>3.4843396982919793E-2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2</v>
      </c>
      <c r="C7" s="17" t="s">
        <v>256</v>
      </c>
      <c r="D7" s="18">
        <v>0</v>
      </c>
      <c r="E7" s="19">
        <v>0.09</v>
      </c>
      <c r="F7" s="19">
        <f t="shared" ref="F7:F13" si="0">SUM(G7,H7)</f>
        <v>0</v>
      </c>
      <c r="G7" s="19">
        <v>0</v>
      </c>
      <c r="H7" s="19">
        <v>0</v>
      </c>
      <c r="I7" s="20">
        <f t="shared" ref="I7:I13" si="1">IFERROR(G7/E7,0)</f>
        <v>0</v>
      </c>
      <c r="J7" s="21">
        <f t="shared" ref="J7:J13" si="2">IFERROR(SUM(G7,H7)/E7,0)</f>
        <v>0</v>
      </c>
      <c r="K7" s="4"/>
      <c r="L7" t="s">
        <v>269</v>
      </c>
      <c r="M7" s="5">
        <v>1.0878473</v>
      </c>
      <c r="N7" s="69">
        <v>3.6635306864941791E-2</v>
      </c>
    </row>
    <row r="8" spans="1:14" x14ac:dyDescent="0.25">
      <c r="A8" s="15"/>
      <c r="B8" s="53">
        <v>3</v>
      </c>
      <c r="C8" s="17" t="s">
        <v>257</v>
      </c>
      <c r="D8" s="18">
        <v>0</v>
      </c>
      <c r="E8" s="19">
        <v>0.107806</v>
      </c>
      <c r="F8" s="19">
        <f t="shared" si="0"/>
        <v>0</v>
      </c>
      <c r="G8" s="19">
        <v>0</v>
      </c>
      <c r="H8" s="19">
        <v>0</v>
      </c>
      <c r="I8" s="20">
        <f t="shared" si="1"/>
        <v>0</v>
      </c>
      <c r="J8" s="21">
        <f t="shared" si="2"/>
        <v>0</v>
      </c>
      <c r="K8" s="4"/>
      <c r="L8" t="s">
        <v>256</v>
      </c>
      <c r="M8" s="5">
        <v>0</v>
      </c>
      <c r="N8" s="69">
        <v>0</v>
      </c>
    </row>
    <row r="9" spans="1:14" x14ac:dyDescent="0.25">
      <c r="A9" s="15"/>
      <c r="B9" s="53">
        <v>6</v>
      </c>
      <c r="C9" s="17" t="s">
        <v>260</v>
      </c>
      <c r="D9" s="18">
        <v>0</v>
      </c>
      <c r="E9" s="19">
        <v>4.3088000000000001E-2</v>
      </c>
      <c r="F9" s="19">
        <f t="shared" si="0"/>
        <v>0</v>
      </c>
      <c r="G9" s="19">
        <v>0</v>
      </c>
      <c r="H9" s="19">
        <v>0</v>
      </c>
      <c r="I9" s="20">
        <f t="shared" si="1"/>
        <v>0</v>
      </c>
      <c r="J9" s="21">
        <f t="shared" si="2"/>
        <v>0</v>
      </c>
      <c r="K9" s="4"/>
      <c r="L9" t="s">
        <v>257</v>
      </c>
      <c r="M9" s="5">
        <v>0</v>
      </c>
      <c r="N9" s="69">
        <v>0</v>
      </c>
    </row>
    <row r="10" spans="1:14" x14ac:dyDescent="0.25">
      <c r="A10" s="15"/>
      <c r="B10" s="53">
        <v>12</v>
      </c>
      <c r="C10" s="17" t="s">
        <v>266</v>
      </c>
      <c r="D10" s="18">
        <v>0</v>
      </c>
      <c r="E10" s="19">
        <v>0.116622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260</v>
      </c>
      <c r="M10" s="5">
        <v>0</v>
      </c>
      <c r="N10" s="69">
        <v>0</v>
      </c>
    </row>
    <row r="11" spans="1:14" x14ac:dyDescent="0.25">
      <c r="A11" s="15"/>
      <c r="B11" s="53">
        <v>13</v>
      </c>
      <c r="C11" s="17" t="s">
        <v>267</v>
      </c>
      <c r="D11" s="18">
        <v>1.1029</v>
      </c>
      <c r="E11" s="19">
        <v>1.1500710000000001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  <c r="L11" t="s">
        <v>266</v>
      </c>
      <c r="M11" s="5">
        <v>0</v>
      </c>
      <c r="N11" s="69">
        <v>0</v>
      </c>
    </row>
    <row r="12" spans="1:14" x14ac:dyDescent="0.25">
      <c r="A12" s="15"/>
      <c r="B12" s="53">
        <v>15</v>
      </c>
      <c r="C12" s="17" t="s">
        <v>269</v>
      </c>
      <c r="D12" s="18">
        <v>27.306559</v>
      </c>
      <c r="E12" s="19">
        <v>29.693958999999996</v>
      </c>
      <c r="F12" s="19">
        <f t="shared" si="0"/>
        <v>1.0878473</v>
      </c>
      <c r="G12" s="19">
        <v>0</v>
      </c>
      <c r="H12" s="19">
        <v>1.0878473</v>
      </c>
      <c r="I12" s="20">
        <f t="shared" si="1"/>
        <v>0</v>
      </c>
      <c r="J12" s="21">
        <f t="shared" si="2"/>
        <v>3.6635306864941791E-2</v>
      </c>
      <c r="K12" s="4"/>
      <c r="L12" t="s">
        <v>267</v>
      </c>
      <c r="M12" s="5">
        <v>0</v>
      </c>
      <c r="N12" s="69">
        <v>0</v>
      </c>
    </row>
    <row r="13" spans="1:14" ht="15.75" thickBot="1" x14ac:dyDescent="0.3">
      <c r="A13" s="22"/>
      <c r="B13" s="54">
        <v>22</v>
      </c>
      <c r="C13" s="24" t="s">
        <v>276</v>
      </c>
      <c r="D13" s="25">
        <v>0</v>
      </c>
      <c r="E13" s="26">
        <v>1.95E-2</v>
      </c>
      <c r="F13" s="26">
        <f t="shared" si="0"/>
        <v>0</v>
      </c>
      <c r="G13" s="26">
        <v>0</v>
      </c>
      <c r="H13" s="26">
        <v>0</v>
      </c>
      <c r="I13" s="27">
        <f t="shared" si="1"/>
        <v>0</v>
      </c>
      <c r="J13" s="28">
        <f t="shared" si="2"/>
        <v>0</v>
      </c>
      <c r="K13" s="4"/>
      <c r="L13" t="s">
        <v>276</v>
      </c>
      <c r="M13" s="5">
        <v>0</v>
      </c>
      <c r="N13" s="69">
        <v>0</v>
      </c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48</v>
      </c>
      <c r="B1" s="47" t="s">
        <v>30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819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28.409458999999998</v>
      </c>
      <c r="E6" s="12">
        <v>31.221045999999998</v>
      </c>
      <c r="F6" s="12">
        <v>1.0878473</v>
      </c>
      <c r="G6" s="12">
        <v>0</v>
      </c>
      <c r="H6" s="12">
        <v>1.0878473</v>
      </c>
      <c r="I6" s="13">
        <v>0</v>
      </c>
      <c r="J6" s="14">
        <v>3.4843396982919793E-2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27.306559</v>
      </c>
      <c r="E7" s="36">
        <f ca="1">SUM(E8:OFFSET(E6,MATCH("PROYECTOS",$A$8:$A$50,0),0))</f>
        <v>29.693959</v>
      </c>
      <c r="F7" s="36">
        <f ca="1">SUM(F8:OFFSET(F6,MATCH("PROYECTOS",$A$8:$A$50,0),0))</f>
        <v>1.0878473</v>
      </c>
      <c r="G7" s="36">
        <f ca="1">SUM(G8:OFFSET(G6,MATCH("PROYECTOS",$A$8:$A$50,0),0))</f>
        <v>0</v>
      </c>
      <c r="H7" s="36">
        <f ca="1">SUM(H8:OFFSET(H6,MATCH("PROYECTOS",$A$8:$A$50,0),0))</f>
        <v>1.0878473</v>
      </c>
      <c r="I7" s="37">
        <f ca="1">IFERROR(G7/E7,0)</f>
        <v>0</v>
      </c>
      <c r="J7" s="38">
        <f ca="1">IFERROR(SUM(G7,H7)/E7,0)</f>
        <v>3.6635306864941784E-2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11.967135000000001</v>
      </c>
      <c r="E8" s="19">
        <v>14.055734999999999</v>
      </c>
      <c r="F8" s="19">
        <f t="shared" ref="F8:F11" si="0">SUM(G8,H8)</f>
        <v>1.0652973000000001</v>
      </c>
      <c r="G8" s="19">
        <v>0</v>
      </c>
      <c r="H8" s="19">
        <v>1.0652973000000001</v>
      </c>
      <c r="I8" s="20">
        <f t="shared" ref="I8:I12" si="1">IFERROR(G8/E8,0)</f>
        <v>0</v>
      </c>
      <c r="J8" s="21">
        <f t="shared" ref="J8:J12" si="2">IFERROR(SUM(G8,H8)/E8,0)</f>
        <v>7.5790935159207276E-2</v>
      </c>
      <c r="K8" s="4"/>
    </row>
    <row r="9" spans="1:11" ht="38.25" x14ac:dyDescent="0.25">
      <c r="A9" s="15"/>
      <c r="B9" s="17">
        <v>3000090</v>
      </c>
      <c r="C9" s="17" t="s">
        <v>821</v>
      </c>
      <c r="D9" s="18">
        <v>14.559699999999999</v>
      </c>
      <c r="E9" s="19">
        <v>14.858499999999999</v>
      </c>
      <c r="F9" s="19">
        <f t="shared" si="0"/>
        <v>6.9999999999999993E-3</v>
      </c>
      <c r="G9" s="19">
        <v>0</v>
      </c>
      <c r="H9" s="19">
        <v>6.9999999999999993E-3</v>
      </c>
      <c r="I9" s="20">
        <f t="shared" si="1"/>
        <v>0</v>
      </c>
      <c r="J9" s="21">
        <f t="shared" si="2"/>
        <v>4.7111081199313523E-4</v>
      </c>
      <c r="K9" s="4"/>
    </row>
    <row r="10" spans="1:11" ht="63.75" x14ac:dyDescent="0.25">
      <c r="A10" s="15"/>
      <c r="B10" s="17">
        <v>3000376</v>
      </c>
      <c r="C10" s="17" t="s">
        <v>822</v>
      </c>
      <c r="D10" s="18">
        <v>0.45242399999999999</v>
      </c>
      <c r="E10" s="19">
        <v>0.45242399999999999</v>
      </c>
      <c r="F10" s="19">
        <f t="shared" si="0"/>
        <v>6.77E-3</v>
      </c>
      <c r="G10" s="19">
        <v>0</v>
      </c>
      <c r="H10" s="19">
        <v>6.77E-3</v>
      </c>
      <c r="I10" s="20">
        <f t="shared" si="1"/>
        <v>0</v>
      </c>
      <c r="J10" s="21">
        <f t="shared" si="2"/>
        <v>1.4963839230456386E-2</v>
      </c>
      <c r="K10" s="4"/>
    </row>
    <row r="11" spans="1:11" ht="38.25" x14ac:dyDescent="0.25">
      <c r="A11" s="15"/>
      <c r="B11" s="17">
        <v>3000377</v>
      </c>
      <c r="C11" s="17" t="s">
        <v>823</v>
      </c>
      <c r="D11" s="18">
        <v>0.32730000000000004</v>
      </c>
      <c r="E11" s="19">
        <v>0.32730000000000004</v>
      </c>
      <c r="F11" s="19">
        <f t="shared" si="0"/>
        <v>8.7799999999999996E-3</v>
      </c>
      <c r="G11" s="19">
        <v>0</v>
      </c>
      <c r="H11" s="19">
        <v>8.7799999999999996E-3</v>
      </c>
      <c r="I11" s="20">
        <f t="shared" si="1"/>
        <v>0</v>
      </c>
      <c r="J11" s="21">
        <f t="shared" si="2"/>
        <v>2.6825542315918115E-2</v>
      </c>
      <c r="K11" s="4"/>
    </row>
    <row r="12" spans="1:11" ht="15.75" thickBot="1" x14ac:dyDescent="0.3">
      <c r="A12" s="39" t="s">
        <v>299</v>
      </c>
      <c r="B12" s="41"/>
      <c r="C12" s="41"/>
      <c r="D12" s="42">
        <f ca="1">OFFSET(D12,-MATCH("PROYECTOS",$A$8:$A$50,0)-1,0)-(OFFSET(D12,-MATCH("PROYECTOS",$A$8:$A$50,0),0))</f>
        <v>1.1028999999999982</v>
      </c>
      <c r="E12" s="43">
        <f t="shared" ref="E12:H12" ca="1" si="3">OFFSET(E12,-MATCH("PROYECTOS",$A$8:$A$50,0)-1,0)-(OFFSET(E12,-MATCH("PROYECTOS",$A$8:$A$50,0),0))</f>
        <v>1.5270869999999981</v>
      </c>
      <c r="F12" s="43">
        <f t="shared" ca="1" si="3"/>
        <v>0</v>
      </c>
      <c r="G12" s="43">
        <f t="shared" ca="1" si="3"/>
        <v>0</v>
      </c>
      <c r="H12" s="43">
        <f t="shared" ca="1" si="3"/>
        <v>0</v>
      </c>
      <c r="I12" s="44">
        <f t="shared" ca="1" si="1"/>
        <v>0</v>
      </c>
      <c r="J12" s="45">
        <f t="shared" ca="1" si="2"/>
        <v>0</v>
      </c>
      <c r="K12" s="4"/>
    </row>
    <row r="13" spans="1:11" ht="15.75" thickBot="1" x14ac:dyDescent="0.3"/>
    <row r="14" spans="1:11" ht="15.75" thickBot="1" x14ac:dyDescent="0.3">
      <c r="A14" s="85" t="s">
        <v>321</v>
      </c>
      <c r="B14" s="86"/>
      <c r="C14" s="86"/>
      <c r="D14" s="87"/>
    </row>
    <row r="15" spans="1:11" ht="15.75" thickBot="1" x14ac:dyDescent="0.3">
      <c r="A15" s="1" t="s">
        <v>837</v>
      </c>
    </row>
    <row r="16" spans="1:11" ht="45" customHeight="1" x14ac:dyDescent="0.25">
      <c r="A16" s="78" t="s">
        <v>323</v>
      </c>
      <c r="B16" s="79"/>
      <c r="C16" s="79"/>
      <c r="D16" s="90" t="s">
        <v>324</v>
      </c>
    </row>
    <row r="17" spans="1:4" ht="15.75" thickBot="1" x14ac:dyDescent="0.3">
      <c r="A17" s="88"/>
      <c r="B17" s="89"/>
      <c r="C17" s="89"/>
      <c r="D17" s="91"/>
    </row>
    <row r="18" spans="1:4" x14ac:dyDescent="0.25">
      <c r="A18" s="15"/>
      <c r="B18" s="17">
        <v>3000001</v>
      </c>
      <c r="C18" s="17" t="s">
        <v>281</v>
      </c>
      <c r="D18" s="21">
        <v>7.5790935159207276E-2</v>
      </c>
    </row>
    <row r="19" spans="1:4" ht="38.25" x14ac:dyDescent="0.25">
      <c r="A19" s="15"/>
      <c r="B19" s="17">
        <v>3000090</v>
      </c>
      <c r="C19" s="17" t="s">
        <v>821</v>
      </c>
      <c r="D19" s="21">
        <v>4.7111081199313523E-4</v>
      </c>
    </row>
    <row r="20" spans="1:4" ht="63.75" x14ac:dyDescent="0.25">
      <c r="A20" s="15"/>
      <c r="B20" s="17">
        <v>3000376</v>
      </c>
      <c r="C20" s="17" t="s">
        <v>822</v>
      </c>
      <c r="D20" s="21">
        <v>1.4963839230456386E-2</v>
      </c>
    </row>
    <row r="21" spans="1:4" ht="39" thickBot="1" x14ac:dyDescent="0.3">
      <c r="A21" s="22"/>
      <c r="B21" s="24">
        <v>3000377</v>
      </c>
      <c r="C21" s="24" t="s">
        <v>823</v>
      </c>
      <c r="D21" s="28">
        <v>2.6825542315918115E-2</v>
      </c>
    </row>
  </sheetData>
  <mergeCells count="10">
    <mergeCell ref="A14:D14"/>
    <mergeCell ref="A16:C17"/>
    <mergeCell ref="D16:D17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K1" sqref="K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48</v>
      </c>
      <c r="B1" s="47" t="s">
        <v>30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820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28.409458999999998</v>
      </c>
      <c r="I6" s="12">
        <v>31.221045999999998</v>
      </c>
      <c r="J6" s="12">
        <v>1.0878473</v>
      </c>
      <c r="K6" s="12">
        <v>0</v>
      </c>
      <c r="L6" s="12">
        <v>1.0878473</v>
      </c>
      <c r="M6" s="13">
        <v>0</v>
      </c>
      <c r="N6" s="14">
        <v>3.4843396982919793E-2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27.306559</v>
      </c>
      <c r="I7" s="36">
        <f ca="1">SUM(I8:OFFSET(I6,MATCH("PROYECTOS",$A$8:$A$50,0),0))</f>
        <v>29.693958999999996</v>
      </c>
      <c r="J7" s="36">
        <f ca="1">SUM(J8:OFFSET(J6,MATCH("PROYECTOS",$A$8:$A$50,0),0))</f>
        <v>1.0878473</v>
      </c>
      <c r="K7" s="36">
        <f ca="1">SUM(K8:OFFSET(K6,MATCH("PROYECTOS",$A$8:$A$50,0),0))</f>
        <v>0</v>
      </c>
      <c r="L7" s="36">
        <f ca="1">SUM(L8:OFFSET(L6,MATCH("PROYECTOS",$A$8:$A$50,0),0))</f>
        <v>1.0878473</v>
      </c>
      <c r="M7" s="37">
        <f ca="1">IFERROR(K7/I7,0)</f>
        <v>0</v>
      </c>
      <c r="N7" s="38">
        <f ca="1">IFERROR(SUM(K7,L7)/I7,0)</f>
        <v>3.6635306864941791E-2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11.967135000000001</v>
      </c>
      <c r="I8" s="19">
        <v>14.055734999999999</v>
      </c>
      <c r="J8" s="19">
        <f t="shared" ref="J8:J17" si="0">SUM(K8,L8)</f>
        <v>1.0652973000000001</v>
      </c>
      <c r="K8" s="19">
        <v>0</v>
      </c>
      <c r="L8" s="19">
        <v>1.0652973000000001</v>
      </c>
      <c r="M8" s="20">
        <f t="shared" ref="M8:M18" si="1">IFERROR(K8/I8,0)</f>
        <v>0</v>
      </c>
      <c r="N8" s="21">
        <f t="shared" ref="N8:N18" si="2">IFERROR(SUM(K8,L8)/I8,0)</f>
        <v>7.5790935159207276E-2</v>
      </c>
      <c r="O8" s="68">
        <v>1.2134428099999999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5001321</v>
      </c>
      <c r="C9" s="17" t="s">
        <v>824</v>
      </c>
      <c r="D9" s="66">
        <v>3000377</v>
      </c>
      <c r="E9" s="17" t="s">
        <v>823</v>
      </c>
      <c r="F9" s="67">
        <v>227</v>
      </c>
      <c r="G9" s="17" t="s">
        <v>767</v>
      </c>
      <c r="H9" s="18">
        <v>0.12000000000000002</v>
      </c>
      <c r="I9" s="19">
        <v>0.12000000000000002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</v>
      </c>
      <c r="P9" s="19">
        <v>0</v>
      </c>
      <c r="Q9" s="21">
        <f t="shared" ref="Q9:Q17" si="3">IFERROR(P9/O9,0)</f>
        <v>0</v>
      </c>
    </row>
    <row r="10" spans="1:17" ht="38.25" x14ac:dyDescent="0.25">
      <c r="A10" s="15"/>
      <c r="B10" s="17">
        <v>5001322</v>
      </c>
      <c r="C10" s="17" t="s">
        <v>825</v>
      </c>
      <c r="D10" s="66">
        <v>3000377</v>
      </c>
      <c r="E10" s="17" t="s">
        <v>823</v>
      </c>
      <c r="F10" s="67">
        <v>14</v>
      </c>
      <c r="G10" s="17" t="s">
        <v>691</v>
      </c>
      <c r="H10" s="18">
        <v>0.1573</v>
      </c>
      <c r="I10" s="19">
        <v>0.1573</v>
      </c>
      <c r="J10" s="19">
        <f t="shared" si="0"/>
        <v>8.7799999999999996E-3</v>
      </c>
      <c r="K10" s="19">
        <v>0</v>
      </c>
      <c r="L10" s="19">
        <v>8.7799999999999996E-3</v>
      </c>
      <c r="M10" s="20">
        <f t="shared" si="1"/>
        <v>0</v>
      </c>
      <c r="N10" s="21">
        <f t="shared" si="2"/>
        <v>5.5816910362364906E-2</v>
      </c>
      <c r="O10" s="68">
        <v>9.2589600000000001E-3</v>
      </c>
      <c r="P10" s="19">
        <v>0</v>
      </c>
      <c r="Q10" s="21">
        <f t="shared" si="3"/>
        <v>0</v>
      </c>
    </row>
    <row r="11" spans="1:17" ht="63.75" x14ac:dyDescent="0.25">
      <c r="A11" s="15"/>
      <c r="B11" s="17">
        <v>5003080</v>
      </c>
      <c r="C11" s="17" t="s">
        <v>826</v>
      </c>
      <c r="D11" s="66">
        <v>3000376</v>
      </c>
      <c r="E11" s="17" t="s">
        <v>822</v>
      </c>
      <c r="F11" s="67">
        <v>88</v>
      </c>
      <c r="G11" s="17" t="s">
        <v>765</v>
      </c>
      <c r="H11" s="18">
        <v>0.45242399999999999</v>
      </c>
      <c r="I11" s="19">
        <v>0.45242399999999999</v>
      </c>
      <c r="J11" s="19">
        <f t="shared" si="0"/>
        <v>6.77E-3</v>
      </c>
      <c r="K11" s="19">
        <v>0</v>
      </c>
      <c r="L11" s="19">
        <v>6.77E-3</v>
      </c>
      <c r="M11" s="20">
        <f t="shared" si="1"/>
        <v>0</v>
      </c>
      <c r="N11" s="21">
        <f t="shared" si="2"/>
        <v>1.4963839230456386E-2</v>
      </c>
      <c r="O11" s="68">
        <v>1.337E-2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5003082</v>
      </c>
      <c r="C12" s="17" t="s">
        <v>827</v>
      </c>
      <c r="D12" s="66">
        <v>3000090</v>
      </c>
      <c r="E12" s="17" t="s">
        <v>821</v>
      </c>
      <c r="F12" s="67">
        <v>421</v>
      </c>
      <c r="G12" s="17" t="s">
        <v>542</v>
      </c>
      <c r="H12" s="18">
        <v>0.15</v>
      </c>
      <c r="I12" s="19">
        <v>0.13600000000000001</v>
      </c>
      <c r="J12" s="19">
        <f t="shared" si="0"/>
        <v>0</v>
      </c>
      <c r="K12" s="19">
        <v>0</v>
      </c>
      <c r="L12" s="19">
        <v>0</v>
      </c>
      <c r="M12" s="20">
        <f t="shared" si="1"/>
        <v>0</v>
      </c>
      <c r="N12" s="21">
        <f t="shared" si="2"/>
        <v>0</v>
      </c>
      <c r="O12" s="68">
        <v>0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5003083</v>
      </c>
      <c r="C13" s="17" t="s">
        <v>828</v>
      </c>
      <c r="D13" s="66">
        <v>3000090</v>
      </c>
      <c r="E13" s="17" t="s">
        <v>821</v>
      </c>
      <c r="F13" s="67">
        <v>42</v>
      </c>
      <c r="G13" s="17" t="s">
        <v>538</v>
      </c>
      <c r="H13" s="18">
        <v>5.7271999999999998</v>
      </c>
      <c r="I13" s="19">
        <v>6.0259999999999998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9.8799999999999999E-2</v>
      </c>
      <c r="P13" s="19">
        <v>0</v>
      </c>
      <c r="Q13" s="21">
        <f t="shared" si="3"/>
        <v>0</v>
      </c>
    </row>
    <row r="14" spans="1:17" ht="38.25" x14ac:dyDescent="0.25">
      <c r="A14" s="15"/>
      <c r="B14" s="17">
        <v>5003086</v>
      </c>
      <c r="C14" s="17" t="s">
        <v>829</v>
      </c>
      <c r="D14" s="66">
        <v>3000377</v>
      </c>
      <c r="E14" s="17" t="s">
        <v>823</v>
      </c>
      <c r="F14" s="67">
        <v>63</v>
      </c>
      <c r="G14" s="17" t="s">
        <v>833</v>
      </c>
      <c r="H14" s="18">
        <v>0.05</v>
      </c>
      <c r="I14" s="19">
        <v>0.05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5004096</v>
      </c>
      <c r="C15" s="17" t="s">
        <v>830</v>
      </c>
      <c r="D15" s="66">
        <v>3000090</v>
      </c>
      <c r="E15" s="17" t="s">
        <v>821</v>
      </c>
      <c r="F15" s="67">
        <v>521</v>
      </c>
      <c r="G15" s="17" t="s">
        <v>834</v>
      </c>
      <c r="H15" s="18">
        <v>6.0499999999999998E-2</v>
      </c>
      <c r="I15" s="19">
        <v>6.0499999999999998E-2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5004097</v>
      </c>
      <c r="C16" s="17" t="s">
        <v>831</v>
      </c>
      <c r="D16" s="66">
        <v>3000090</v>
      </c>
      <c r="E16" s="17" t="s">
        <v>821</v>
      </c>
      <c r="F16" s="67">
        <v>42</v>
      </c>
      <c r="G16" s="17" t="s">
        <v>538</v>
      </c>
      <c r="H16" s="18">
        <v>5.55</v>
      </c>
      <c r="I16" s="19">
        <v>5.5640000000000001</v>
      </c>
      <c r="J16" s="19">
        <f t="shared" si="0"/>
        <v>6.9999999999999993E-3</v>
      </c>
      <c r="K16" s="19">
        <v>0</v>
      </c>
      <c r="L16" s="19">
        <v>6.9999999999999993E-3</v>
      </c>
      <c r="M16" s="20">
        <f t="shared" si="1"/>
        <v>0</v>
      </c>
      <c r="N16" s="21">
        <f t="shared" si="2"/>
        <v>1.2580877066858374E-3</v>
      </c>
      <c r="O16" s="68">
        <v>2.7419800000000001E-2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5004098</v>
      </c>
      <c r="C17" s="17" t="s">
        <v>832</v>
      </c>
      <c r="D17" s="66">
        <v>3000090</v>
      </c>
      <c r="E17" s="17" t="s">
        <v>821</v>
      </c>
      <c r="F17" s="67">
        <v>112</v>
      </c>
      <c r="G17" s="17" t="s">
        <v>835</v>
      </c>
      <c r="H17" s="18">
        <v>3.0720000000000001</v>
      </c>
      <c r="I17" s="19">
        <v>3.0720000000000001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1.2697163</v>
      </c>
      <c r="P17" s="19">
        <v>0</v>
      </c>
      <c r="Q17" s="21">
        <f t="shared" si="3"/>
        <v>0</v>
      </c>
    </row>
    <row r="18" spans="1:17" ht="15.75" thickBot="1" x14ac:dyDescent="0.3">
      <c r="A18" s="39" t="s">
        <v>299</v>
      </c>
      <c r="B18" s="41"/>
      <c r="C18" s="41"/>
      <c r="D18" s="63"/>
      <c r="E18" s="41"/>
      <c r="F18" s="64"/>
      <c r="G18" s="41"/>
      <c r="H18" s="42">
        <f ca="1">OFFSET(H18,-MATCH("PROYECTOS",$A$8:$A$50,0)-1,0)-(OFFSET(H18,-MATCH("PROYECTOS",$A$8:$A$50,0),0))</f>
        <v>1.1028999999999982</v>
      </c>
      <c r="I18" s="43">
        <f t="shared" ref="I18:L18" ca="1" si="4">OFFSET(I18,-MATCH("PROYECTOS",$A$8:$A$50,0)-1,0)-(OFFSET(I18,-MATCH("PROYECTOS",$A$8:$A$50,0),0))</f>
        <v>1.5270870000000016</v>
      </c>
      <c r="J18" s="43">
        <f t="shared" ca="1" si="4"/>
        <v>0</v>
      </c>
      <c r="K18" s="43">
        <f t="shared" ca="1" si="4"/>
        <v>0</v>
      </c>
      <c r="L18" s="43">
        <f t="shared" ca="1" si="4"/>
        <v>0</v>
      </c>
      <c r="M18" s="44">
        <f t="shared" ca="1" si="1"/>
        <v>0</v>
      </c>
      <c r="N18" s="45">
        <f t="shared" ca="1" si="2"/>
        <v>0</v>
      </c>
      <c r="O18" s="65"/>
      <c r="P18" s="43"/>
      <c r="Q18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49</v>
      </c>
      <c r="B1" s="48" t="s">
        <v>31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838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1041.4562660000001</v>
      </c>
      <c r="E6" s="12">
        <v>1041.4562660000001</v>
      </c>
      <c r="F6" s="12">
        <v>6.9436165300000008</v>
      </c>
      <c r="G6" s="12">
        <v>0</v>
      </c>
      <c r="H6" s="12">
        <v>6.9436165300000008</v>
      </c>
      <c r="I6" s="13">
        <v>0</v>
      </c>
      <c r="J6" s="14">
        <v>6.6672185445375192E-3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1041.4562660000001</v>
      </c>
      <c r="E7" s="36">
        <f ca="1">SUM(E8:OFFSET(E6,MATCH("GOBIERNOS REGIONALES",$A$8:$A$50,0),0))</f>
        <v>1041.4562659999997</v>
      </c>
      <c r="F7" s="36">
        <f ca="1">SUM(F8:OFFSET(F6,MATCH("GOBIERNOS REGIONALES",$A$8:$A$50,0),0))</f>
        <v>6.9436165300000017</v>
      </c>
      <c r="G7" s="36">
        <f ca="1">SUM(G8:OFFSET(G6,MATCH("GOBIERNOS REGIONALES",$A$8:$A$50,0),0))</f>
        <v>0</v>
      </c>
      <c r="H7" s="36">
        <f ca="1">SUM(H8:OFFSET(H6,MATCH("GOBIERNOS REGIONALES",$A$8:$A$50,0),0))</f>
        <v>6.9436165300000017</v>
      </c>
      <c r="I7" s="37">
        <f ca="1">IFERROR(G7/E7,0)</f>
        <v>0</v>
      </c>
      <c r="J7" s="38">
        <f ca="1">IFERROR(SUM(G7,H7)/E7,0)</f>
        <v>6.6672185445375235E-3</v>
      </c>
      <c r="K7" s="4"/>
    </row>
    <row r="8" spans="1:11" ht="25.5" x14ac:dyDescent="0.25">
      <c r="A8" s="15"/>
      <c r="B8" s="16">
        <v>40</v>
      </c>
      <c r="C8" s="17" t="s">
        <v>129</v>
      </c>
      <c r="D8" s="18">
        <v>1041.4562660000001</v>
      </c>
      <c r="E8" s="19">
        <v>1041.4562659999997</v>
      </c>
      <c r="F8" s="19">
        <f t="shared" ref="F8:F10" si="0">SUM(G8,H8)</f>
        <v>6.9436165300000017</v>
      </c>
      <c r="G8" s="19">
        <v>0</v>
      </c>
      <c r="H8" s="19">
        <v>6.9436165300000017</v>
      </c>
      <c r="I8" s="20">
        <f t="shared" ref="I8:I10" si="1">IFERROR(G8/E8,0)</f>
        <v>0</v>
      </c>
      <c r="J8" s="21">
        <f t="shared" ref="J8:J10" si="2">IFERROR(SUM(G8,H8)/E8,0)</f>
        <v>6.6672185445375235E-3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2</v>
      </c>
      <c r="B1" s="49" t="s">
        <v>13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326</v>
      </c>
      <c r="L2" s="70" t="s">
        <v>361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1448.3129010000005</v>
      </c>
      <c r="E6" s="12">
        <f ca="1">SUM(E7:OFFSET(E7,50,0))</f>
        <v>1712.3698480000003</v>
      </c>
      <c r="F6" s="12">
        <f ca="1">SUM(F7:OFFSET(F7,50,0))</f>
        <v>283.46000783999995</v>
      </c>
      <c r="G6" s="12">
        <f ca="1">SUM(G7:OFFSET(G7,50,0))</f>
        <v>0</v>
      </c>
      <c r="H6" s="12">
        <f ca="1">SUM(H7:OFFSET(H7,50,0))</f>
        <v>283.46000783999995</v>
      </c>
      <c r="I6" s="13">
        <f ca="1">IFERROR(G6/E6,0)</f>
        <v>0</v>
      </c>
      <c r="J6" s="14">
        <f ca="1">IFERROR(SUM(G6,H6)/E6,0)</f>
        <v>0.16553667314982989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19.150039000000007</v>
      </c>
      <c r="E7" s="19">
        <v>22.374911999999998</v>
      </c>
      <c r="F7" s="19">
        <f t="shared" ref="F7:F31" si="0">SUM(G7,H7)</f>
        <v>3.4592938000000002</v>
      </c>
      <c r="G7" s="19">
        <v>0</v>
      </c>
      <c r="H7" s="19">
        <v>3.4592938000000002</v>
      </c>
      <c r="I7" s="20">
        <f t="shared" ref="I7:I31" si="1">IFERROR(G7/E7,0)</f>
        <v>0</v>
      </c>
      <c r="J7" s="21">
        <f t="shared" ref="J7:J31" si="2">IFERROR(SUM(G7,H7)/E7,0)</f>
        <v>0.15460591755623443</v>
      </c>
      <c r="K7" s="4"/>
      <c r="L7" t="s">
        <v>261</v>
      </c>
      <c r="M7" s="5">
        <v>18.333242020000007</v>
      </c>
      <c r="N7" s="69">
        <v>0.22010040926634389</v>
      </c>
    </row>
    <row r="8" spans="1:14" x14ac:dyDescent="0.25">
      <c r="A8" s="15"/>
      <c r="B8" s="53">
        <v>2</v>
      </c>
      <c r="C8" s="17" t="s">
        <v>256</v>
      </c>
      <c r="D8" s="18">
        <v>43.540228999999997</v>
      </c>
      <c r="E8" s="19">
        <v>44.384473000000007</v>
      </c>
      <c r="F8" s="19">
        <f t="shared" si="0"/>
        <v>7.5646500299999966</v>
      </c>
      <c r="G8" s="19">
        <v>0</v>
      </c>
      <c r="H8" s="19">
        <v>7.5646500299999966</v>
      </c>
      <c r="I8" s="20">
        <f t="shared" si="1"/>
        <v>0</v>
      </c>
      <c r="J8" s="21">
        <f t="shared" si="2"/>
        <v>0.17043460288466183</v>
      </c>
      <c r="K8" s="4"/>
      <c r="L8" t="s">
        <v>262</v>
      </c>
      <c r="M8" s="5">
        <v>14.277040820000003</v>
      </c>
      <c r="N8" s="69">
        <v>0.19936292326623048</v>
      </c>
    </row>
    <row r="9" spans="1:14" x14ac:dyDescent="0.25">
      <c r="A9" s="15"/>
      <c r="B9" s="53">
        <v>3</v>
      </c>
      <c r="C9" s="17" t="s">
        <v>257</v>
      </c>
      <c r="D9" s="18">
        <v>48.853325000000012</v>
      </c>
      <c r="E9" s="19">
        <v>53.134010999999987</v>
      </c>
      <c r="F9" s="19">
        <f t="shared" si="0"/>
        <v>8.681991079999996</v>
      </c>
      <c r="G9" s="19">
        <v>0</v>
      </c>
      <c r="H9" s="19">
        <v>8.681991079999996</v>
      </c>
      <c r="I9" s="20">
        <f t="shared" si="1"/>
        <v>0</v>
      </c>
      <c r="J9" s="21">
        <f t="shared" si="2"/>
        <v>0.16339799907068936</v>
      </c>
      <c r="K9" s="4"/>
      <c r="L9" t="s">
        <v>269</v>
      </c>
      <c r="M9" s="5">
        <v>98.446707789999962</v>
      </c>
      <c r="N9" s="69">
        <v>0.19803812664979603</v>
      </c>
    </row>
    <row r="10" spans="1:14" x14ac:dyDescent="0.25">
      <c r="A10" s="15"/>
      <c r="B10" s="53">
        <v>4</v>
      </c>
      <c r="C10" s="17" t="s">
        <v>258</v>
      </c>
      <c r="D10" s="18">
        <v>40.697946999999992</v>
      </c>
      <c r="E10" s="19">
        <v>51.880474999999983</v>
      </c>
      <c r="F10" s="19">
        <f t="shared" si="0"/>
        <v>8.9634265299999996</v>
      </c>
      <c r="G10" s="19">
        <v>0</v>
      </c>
      <c r="H10" s="19">
        <v>8.9634265299999996</v>
      </c>
      <c r="I10" s="20">
        <f t="shared" si="1"/>
        <v>0</v>
      </c>
      <c r="J10" s="21">
        <f t="shared" si="2"/>
        <v>0.17277071056115045</v>
      </c>
      <c r="K10" s="4"/>
      <c r="L10" t="s">
        <v>277</v>
      </c>
      <c r="M10" s="5">
        <v>3.9940201499999985</v>
      </c>
      <c r="N10" s="69">
        <v>0.17917382397583984</v>
      </c>
    </row>
    <row r="11" spans="1:14" x14ac:dyDescent="0.25">
      <c r="A11" s="15"/>
      <c r="B11" s="53">
        <v>5</v>
      </c>
      <c r="C11" s="17" t="s">
        <v>259</v>
      </c>
      <c r="D11" s="18">
        <v>68.956168999999974</v>
      </c>
      <c r="E11" s="19">
        <v>75.103812999999988</v>
      </c>
      <c r="F11" s="19">
        <f t="shared" si="0"/>
        <v>12.880026669999998</v>
      </c>
      <c r="G11" s="19">
        <v>0</v>
      </c>
      <c r="H11" s="19">
        <v>12.880026669999998</v>
      </c>
      <c r="I11" s="20">
        <f t="shared" si="1"/>
        <v>0</v>
      </c>
      <c r="J11" s="21">
        <f t="shared" si="2"/>
        <v>0.17149630831659637</v>
      </c>
      <c r="K11" s="4"/>
      <c r="L11" t="s">
        <v>276</v>
      </c>
      <c r="M11" s="5">
        <v>7.5283926100000009</v>
      </c>
      <c r="N11" s="69">
        <v>0.17590819459048831</v>
      </c>
    </row>
    <row r="12" spans="1:14" x14ac:dyDescent="0.25">
      <c r="A12" s="15"/>
      <c r="B12" s="53">
        <v>6</v>
      </c>
      <c r="C12" s="17" t="s">
        <v>260</v>
      </c>
      <c r="D12" s="18">
        <v>79.696479999999937</v>
      </c>
      <c r="E12" s="19">
        <v>85.605626999999956</v>
      </c>
      <c r="F12" s="19">
        <f t="shared" si="0"/>
        <v>12.183656409999998</v>
      </c>
      <c r="G12" s="19">
        <v>0</v>
      </c>
      <c r="H12" s="19">
        <v>12.183656409999998</v>
      </c>
      <c r="I12" s="20">
        <f t="shared" si="1"/>
        <v>0</v>
      </c>
      <c r="J12" s="21">
        <f t="shared" si="2"/>
        <v>0.14232307894900417</v>
      </c>
      <c r="K12" s="4"/>
      <c r="L12" t="s">
        <v>267</v>
      </c>
      <c r="M12" s="5">
        <v>13.36182324</v>
      </c>
      <c r="N12" s="69">
        <v>0.17291305647760391</v>
      </c>
    </row>
    <row r="13" spans="1:14" x14ac:dyDescent="0.25">
      <c r="A13" s="15"/>
      <c r="B13" s="53">
        <v>7</v>
      </c>
      <c r="C13" s="17" t="s">
        <v>261</v>
      </c>
      <c r="D13" s="18">
        <v>58.508772000000015</v>
      </c>
      <c r="E13" s="19">
        <v>83.294902000000008</v>
      </c>
      <c r="F13" s="19">
        <f t="shared" si="0"/>
        <v>18.333242020000007</v>
      </c>
      <c r="G13" s="19">
        <v>0</v>
      </c>
      <c r="H13" s="19">
        <v>18.333242020000007</v>
      </c>
      <c r="I13" s="20">
        <f t="shared" si="1"/>
        <v>0</v>
      </c>
      <c r="J13" s="21">
        <f t="shared" si="2"/>
        <v>0.22010040926634389</v>
      </c>
      <c r="K13" s="4"/>
      <c r="L13" t="s">
        <v>258</v>
      </c>
      <c r="M13" s="5">
        <v>8.9634265299999996</v>
      </c>
      <c r="N13" s="69">
        <v>0.17277071056115045</v>
      </c>
    </row>
    <row r="14" spans="1:14" x14ac:dyDescent="0.25">
      <c r="A14" s="15"/>
      <c r="B14" s="53">
        <v>8</v>
      </c>
      <c r="C14" s="17" t="s">
        <v>262</v>
      </c>
      <c r="D14" s="18">
        <v>63.187265000000004</v>
      </c>
      <c r="E14" s="19">
        <v>71.613319999999973</v>
      </c>
      <c r="F14" s="19">
        <f t="shared" si="0"/>
        <v>14.277040820000003</v>
      </c>
      <c r="G14" s="19">
        <v>0</v>
      </c>
      <c r="H14" s="19">
        <v>14.277040820000003</v>
      </c>
      <c r="I14" s="20">
        <f t="shared" si="1"/>
        <v>0</v>
      </c>
      <c r="J14" s="21">
        <f t="shared" si="2"/>
        <v>0.19936292326623048</v>
      </c>
      <c r="K14" s="4"/>
      <c r="L14" t="s">
        <v>259</v>
      </c>
      <c r="M14" s="5">
        <v>12.880026669999998</v>
      </c>
      <c r="N14" s="69">
        <v>0.17149630831659637</v>
      </c>
    </row>
    <row r="15" spans="1:14" x14ac:dyDescent="0.25">
      <c r="A15" s="15"/>
      <c r="B15" s="53">
        <v>9</v>
      </c>
      <c r="C15" s="17" t="s">
        <v>263</v>
      </c>
      <c r="D15" s="18">
        <v>44.017063999999998</v>
      </c>
      <c r="E15" s="19">
        <v>49.297792999999992</v>
      </c>
      <c r="F15" s="19">
        <f t="shared" si="0"/>
        <v>7.2072683000000017</v>
      </c>
      <c r="G15" s="19">
        <v>0</v>
      </c>
      <c r="H15" s="19">
        <v>7.2072683000000017</v>
      </c>
      <c r="I15" s="20">
        <f t="shared" si="1"/>
        <v>0</v>
      </c>
      <c r="J15" s="21">
        <f t="shared" si="2"/>
        <v>0.14619859960059475</v>
      </c>
      <c r="K15" s="4"/>
      <c r="L15" t="s">
        <v>256</v>
      </c>
      <c r="M15" s="5">
        <v>7.5646500299999966</v>
      </c>
      <c r="N15" s="69">
        <v>0.17043460288466183</v>
      </c>
    </row>
    <row r="16" spans="1:14" x14ac:dyDescent="0.25">
      <c r="A16" s="15"/>
      <c r="B16" s="53">
        <v>10</v>
      </c>
      <c r="C16" s="17" t="s">
        <v>264</v>
      </c>
      <c r="D16" s="18">
        <v>66.835460000000012</v>
      </c>
      <c r="E16" s="19">
        <v>78.212835999999982</v>
      </c>
      <c r="F16" s="19">
        <f t="shared" si="0"/>
        <v>7.2182568800000038</v>
      </c>
      <c r="G16" s="19">
        <v>0</v>
      </c>
      <c r="H16" s="19">
        <v>7.2182568800000038</v>
      </c>
      <c r="I16" s="20">
        <f t="shared" si="1"/>
        <v>0</v>
      </c>
      <c r="J16" s="21">
        <f t="shared" si="2"/>
        <v>9.22899264258875E-2</v>
      </c>
      <c r="K16" s="4"/>
      <c r="L16" t="s">
        <v>268</v>
      </c>
      <c r="M16" s="5">
        <v>9.0567434399999982</v>
      </c>
      <c r="N16" s="69">
        <v>0.16919609458122242</v>
      </c>
    </row>
    <row r="17" spans="1:14" x14ac:dyDescent="0.25">
      <c r="A17" s="15"/>
      <c r="B17" s="53">
        <v>11</v>
      </c>
      <c r="C17" s="17" t="s">
        <v>265</v>
      </c>
      <c r="D17" s="18">
        <v>25.692530000000012</v>
      </c>
      <c r="E17" s="19">
        <v>32.603113999999998</v>
      </c>
      <c r="F17" s="19">
        <f t="shared" si="0"/>
        <v>5.391041249999998</v>
      </c>
      <c r="G17" s="19">
        <v>0</v>
      </c>
      <c r="H17" s="19">
        <v>5.391041249999998</v>
      </c>
      <c r="I17" s="20">
        <f t="shared" si="1"/>
        <v>0</v>
      </c>
      <c r="J17" s="21">
        <f t="shared" si="2"/>
        <v>0.1653535686805867</v>
      </c>
      <c r="K17" s="4"/>
      <c r="L17" t="s">
        <v>265</v>
      </c>
      <c r="M17" s="5">
        <v>5.391041249999998</v>
      </c>
      <c r="N17" s="69">
        <v>0.1653535686805867</v>
      </c>
    </row>
    <row r="18" spans="1:14" x14ac:dyDescent="0.25">
      <c r="A18" s="15"/>
      <c r="B18" s="53">
        <v>12</v>
      </c>
      <c r="C18" s="17" t="s">
        <v>266</v>
      </c>
      <c r="D18" s="18">
        <v>55.895917000000019</v>
      </c>
      <c r="E18" s="19">
        <v>60.901172000000003</v>
      </c>
      <c r="F18" s="19">
        <f t="shared" si="0"/>
        <v>9.4581636100000051</v>
      </c>
      <c r="G18" s="19">
        <v>0</v>
      </c>
      <c r="H18" s="19">
        <v>9.4581636100000051</v>
      </c>
      <c r="I18" s="20">
        <f t="shared" si="1"/>
        <v>0</v>
      </c>
      <c r="J18" s="21">
        <f t="shared" si="2"/>
        <v>0.15530347445530285</v>
      </c>
      <c r="K18" s="4"/>
      <c r="L18" t="s">
        <v>257</v>
      </c>
      <c r="M18" s="5">
        <v>8.681991079999996</v>
      </c>
      <c r="N18" s="69">
        <v>0.16339799907068936</v>
      </c>
    </row>
    <row r="19" spans="1:14" x14ac:dyDescent="0.25">
      <c r="A19" s="15"/>
      <c r="B19" s="53">
        <v>13</v>
      </c>
      <c r="C19" s="17" t="s">
        <v>267</v>
      </c>
      <c r="D19" s="18">
        <v>65.856954999999957</v>
      </c>
      <c r="E19" s="19">
        <v>77.274808000000007</v>
      </c>
      <c r="F19" s="19">
        <f t="shared" si="0"/>
        <v>13.36182324</v>
      </c>
      <c r="G19" s="19">
        <v>0</v>
      </c>
      <c r="H19" s="19">
        <v>13.36182324</v>
      </c>
      <c r="I19" s="20">
        <f t="shared" si="1"/>
        <v>0</v>
      </c>
      <c r="J19" s="21">
        <f t="shared" si="2"/>
        <v>0.17291305647760391</v>
      </c>
      <c r="K19" s="4"/>
      <c r="L19" t="s">
        <v>266</v>
      </c>
      <c r="M19" s="5">
        <v>9.4581636100000051</v>
      </c>
      <c r="N19" s="69">
        <v>0.15530347445530285</v>
      </c>
    </row>
    <row r="20" spans="1:14" x14ac:dyDescent="0.25">
      <c r="A20" s="15"/>
      <c r="B20" s="53">
        <v>14</v>
      </c>
      <c r="C20" s="17" t="s">
        <v>268</v>
      </c>
      <c r="D20" s="18">
        <v>45.747593000000009</v>
      </c>
      <c r="E20" s="19">
        <v>53.528088000000004</v>
      </c>
      <c r="F20" s="19">
        <f t="shared" si="0"/>
        <v>9.0567434399999982</v>
      </c>
      <c r="G20" s="19">
        <v>0</v>
      </c>
      <c r="H20" s="19">
        <v>9.0567434399999982</v>
      </c>
      <c r="I20" s="20">
        <f t="shared" si="1"/>
        <v>0</v>
      </c>
      <c r="J20" s="21">
        <f t="shared" si="2"/>
        <v>0.16919609458122242</v>
      </c>
      <c r="K20" s="4"/>
      <c r="L20" t="s">
        <v>255</v>
      </c>
      <c r="M20" s="5">
        <v>3.4592938000000002</v>
      </c>
      <c r="N20" s="69">
        <v>0.15460591755623443</v>
      </c>
    </row>
    <row r="21" spans="1:14" x14ac:dyDescent="0.25">
      <c r="A21" s="15"/>
      <c r="B21" s="53">
        <v>15</v>
      </c>
      <c r="C21" s="17" t="s">
        <v>269</v>
      </c>
      <c r="D21" s="18">
        <v>366.06438900000018</v>
      </c>
      <c r="E21" s="19">
        <v>497.10987200000034</v>
      </c>
      <c r="F21" s="19">
        <f t="shared" si="0"/>
        <v>98.446707789999962</v>
      </c>
      <c r="G21" s="19">
        <v>0</v>
      </c>
      <c r="H21" s="19">
        <v>98.446707789999962</v>
      </c>
      <c r="I21" s="20">
        <f t="shared" si="1"/>
        <v>0</v>
      </c>
      <c r="J21" s="21">
        <f t="shared" si="2"/>
        <v>0.19803812664979603</v>
      </c>
      <c r="K21" s="4"/>
      <c r="L21" t="s">
        <v>270</v>
      </c>
      <c r="M21" s="5">
        <v>8.090725879999999</v>
      </c>
      <c r="N21" s="69">
        <v>0.15413259822680739</v>
      </c>
    </row>
    <row r="22" spans="1:14" x14ac:dyDescent="0.25">
      <c r="A22" s="15"/>
      <c r="B22" s="53">
        <v>16</v>
      </c>
      <c r="C22" s="17" t="s">
        <v>270</v>
      </c>
      <c r="D22" s="18">
        <v>48.144322999999993</v>
      </c>
      <c r="E22" s="19">
        <v>52.491983999999981</v>
      </c>
      <c r="F22" s="19">
        <f t="shared" si="0"/>
        <v>8.090725879999999</v>
      </c>
      <c r="G22" s="19">
        <v>0</v>
      </c>
      <c r="H22" s="19">
        <v>8.090725879999999</v>
      </c>
      <c r="I22" s="20">
        <f t="shared" si="1"/>
        <v>0</v>
      </c>
      <c r="J22" s="21">
        <f t="shared" si="2"/>
        <v>0.15413259822680739</v>
      </c>
      <c r="K22" s="4"/>
      <c r="L22" t="s">
        <v>263</v>
      </c>
      <c r="M22" s="5">
        <v>7.2072683000000017</v>
      </c>
      <c r="N22" s="69">
        <v>0.14619859960059475</v>
      </c>
    </row>
    <row r="23" spans="1:14" x14ac:dyDescent="0.25">
      <c r="A23" s="15"/>
      <c r="B23" s="53">
        <v>17</v>
      </c>
      <c r="C23" s="17" t="s">
        <v>271</v>
      </c>
      <c r="D23" s="18">
        <v>8.6646399999999968</v>
      </c>
      <c r="E23" s="19">
        <v>10.819047999999999</v>
      </c>
      <c r="F23" s="19">
        <f t="shared" si="0"/>
        <v>1.3209470099999998</v>
      </c>
      <c r="G23" s="19">
        <v>0</v>
      </c>
      <c r="H23" s="19">
        <v>1.3209470099999998</v>
      </c>
      <c r="I23" s="20">
        <f t="shared" si="1"/>
        <v>0</v>
      </c>
      <c r="J23" s="21">
        <f t="shared" si="2"/>
        <v>0.12209456968857149</v>
      </c>
      <c r="K23" s="4"/>
      <c r="L23" t="s">
        <v>260</v>
      </c>
      <c r="M23" s="5">
        <v>12.183656409999998</v>
      </c>
      <c r="N23" s="69">
        <v>0.14232307894900417</v>
      </c>
    </row>
    <row r="24" spans="1:14" x14ac:dyDescent="0.25">
      <c r="A24" s="15"/>
      <c r="B24" s="53">
        <v>18</v>
      </c>
      <c r="C24" s="17" t="s">
        <v>272</v>
      </c>
      <c r="D24" s="18">
        <v>11.699018000000001</v>
      </c>
      <c r="E24" s="19">
        <v>13.686523000000001</v>
      </c>
      <c r="F24" s="19">
        <f t="shared" si="0"/>
        <v>1.5621422099999998</v>
      </c>
      <c r="G24" s="19">
        <v>0</v>
      </c>
      <c r="H24" s="19">
        <v>1.5621422099999998</v>
      </c>
      <c r="I24" s="20">
        <f t="shared" si="1"/>
        <v>0</v>
      </c>
      <c r="J24" s="21">
        <f t="shared" si="2"/>
        <v>0.11413725823571112</v>
      </c>
      <c r="K24" s="4"/>
      <c r="L24" t="s">
        <v>274</v>
      </c>
      <c r="M24" s="5">
        <v>11.338295499999999</v>
      </c>
      <c r="N24" s="69">
        <v>0.13459228923563599</v>
      </c>
    </row>
    <row r="25" spans="1:14" x14ac:dyDescent="0.25">
      <c r="A25" s="15"/>
      <c r="B25" s="53">
        <v>19</v>
      </c>
      <c r="C25" s="17" t="s">
        <v>273</v>
      </c>
      <c r="D25" s="18">
        <v>16.837152000000003</v>
      </c>
      <c r="E25" s="19">
        <v>26.684263999999992</v>
      </c>
      <c r="F25" s="19">
        <f t="shared" si="0"/>
        <v>1.6980278799999999</v>
      </c>
      <c r="G25" s="19">
        <v>0</v>
      </c>
      <c r="H25" s="19">
        <v>1.6980278799999999</v>
      </c>
      <c r="I25" s="20">
        <f t="shared" si="1"/>
        <v>0</v>
      </c>
      <c r="J25" s="21">
        <f t="shared" si="2"/>
        <v>6.3634053388169159E-2</v>
      </c>
      <c r="K25" s="4"/>
      <c r="L25" t="s">
        <v>271</v>
      </c>
      <c r="M25" s="5">
        <v>1.3209470099999998</v>
      </c>
      <c r="N25" s="69">
        <v>0.12209456968857149</v>
      </c>
    </row>
    <row r="26" spans="1:14" x14ac:dyDescent="0.25">
      <c r="A26" s="15"/>
      <c r="B26" s="53">
        <v>20</v>
      </c>
      <c r="C26" s="17" t="s">
        <v>274</v>
      </c>
      <c r="D26" s="18">
        <v>83.029924999999992</v>
      </c>
      <c r="E26" s="19">
        <v>84.241791000000021</v>
      </c>
      <c r="F26" s="19">
        <f t="shared" si="0"/>
        <v>11.338295499999999</v>
      </c>
      <c r="G26" s="19">
        <v>0</v>
      </c>
      <c r="H26" s="19">
        <v>11.338295499999999</v>
      </c>
      <c r="I26" s="20">
        <f t="shared" si="1"/>
        <v>0</v>
      </c>
      <c r="J26" s="21">
        <f t="shared" si="2"/>
        <v>0.13459228923563599</v>
      </c>
      <c r="K26" s="4"/>
      <c r="L26" t="s">
        <v>272</v>
      </c>
      <c r="M26" s="5">
        <v>1.5621422099999998</v>
      </c>
      <c r="N26" s="69">
        <v>0.11413725823571112</v>
      </c>
    </row>
    <row r="27" spans="1:14" x14ac:dyDescent="0.25">
      <c r="A27" s="15"/>
      <c r="B27" s="53">
        <v>21</v>
      </c>
      <c r="C27" s="17" t="s">
        <v>275</v>
      </c>
      <c r="D27" s="18">
        <v>65.700514999999996</v>
      </c>
      <c r="E27" s="19">
        <v>61.966846999999987</v>
      </c>
      <c r="F27" s="19">
        <f t="shared" si="0"/>
        <v>6.0918134800000026</v>
      </c>
      <c r="G27" s="19">
        <v>0</v>
      </c>
      <c r="H27" s="19">
        <v>6.0918134800000026</v>
      </c>
      <c r="I27" s="20">
        <f t="shared" si="1"/>
        <v>0</v>
      </c>
      <c r="J27" s="21">
        <f t="shared" si="2"/>
        <v>9.8307623752423676E-2</v>
      </c>
      <c r="K27" s="4"/>
      <c r="L27" t="s">
        <v>279</v>
      </c>
      <c r="M27" s="5">
        <v>2.7610271099999992</v>
      </c>
      <c r="N27" s="69">
        <v>9.9021185017671529E-2</v>
      </c>
    </row>
    <row r="28" spans="1:14" x14ac:dyDescent="0.25">
      <c r="A28" s="15"/>
      <c r="B28" s="53">
        <v>22</v>
      </c>
      <c r="C28" s="17" t="s">
        <v>276</v>
      </c>
      <c r="D28" s="18">
        <v>38.223053999999991</v>
      </c>
      <c r="E28" s="19">
        <v>42.797281999999988</v>
      </c>
      <c r="F28" s="19">
        <f t="shared" si="0"/>
        <v>7.5283926100000009</v>
      </c>
      <c r="G28" s="19">
        <v>0</v>
      </c>
      <c r="H28" s="19">
        <v>7.5283926100000009</v>
      </c>
      <c r="I28" s="20">
        <f t="shared" si="1"/>
        <v>0</v>
      </c>
      <c r="J28" s="21">
        <f t="shared" si="2"/>
        <v>0.17590819459048831</v>
      </c>
      <c r="K28" s="4"/>
      <c r="L28" t="s">
        <v>275</v>
      </c>
      <c r="M28" s="5">
        <v>6.0918134800000026</v>
      </c>
      <c r="N28" s="69">
        <v>9.8307623752423676E-2</v>
      </c>
    </row>
    <row r="29" spans="1:14" x14ac:dyDescent="0.25">
      <c r="A29" s="15"/>
      <c r="B29" s="53">
        <v>23</v>
      </c>
      <c r="C29" s="17" t="s">
        <v>277</v>
      </c>
      <c r="D29" s="18">
        <v>19.438938000000004</v>
      </c>
      <c r="E29" s="19">
        <v>22.291315000000001</v>
      </c>
      <c r="F29" s="19">
        <f t="shared" si="0"/>
        <v>3.9940201499999985</v>
      </c>
      <c r="G29" s="19">
        <v>0</v>
      </c>
      <c r="H29" s="19">
        <v>3.9940201499999985</v>
      </c>
      <c r="I29" s="20">
        <f t="shared" si="1"/>
        <v>0</v>
      </c>
      <c r="J29" s="21">
        <f t="shared" si="2"/>
        <v>0.17917382397583984</v>
      </c>
      <c r="K29" s="4"/>
      <c r="L29" t="s">
        <v>264</v>
      </c>
      <c r="M29" s="5">
        <v>7.2182568800000038</v>
      </c>
      <c r="N29" s="69">
        <v>9.22899264258875E-2</v>
      </c>
    </row>
    <row r="30" spans="1:14" x14ac:dyDescent="0.25">
      <c r="A30" s="15"/>
      <c r="B30" s="53">
        <v>24</v>
      </c>
      <c r="C30" s="17" t="s">
        <v>278</v>
      </c>
      <c r="D30" s="18">
        <v>32.282388000000012</v>
      </c>
      <c r="E30" s="19">
        <v>33.188382000000004</v>
      </c>
      <c r="F30" s="19">
        <f t="shared" si="0"/>
        <v>2.5912841399999995</v>
      </c>
      <c r="G30" s="19">
        <v>0</v>
      </c>
      <c r="H30" s="19">
        <v>2.5912841399999995</v>
      </c>
      <c r="I30" s="20">
        <f t="shared" si="1"/>
        <v>0</v>
      </c>
      <c r="J30" s="21">
        <f t="shared" si="2"/>
        <v>7.807804972233956E-2</v>
      </c>
      <c r="K30" s="4"/>
      <c r="L30" t="s">
        <v>278</v>
      </c>
      <c r="M30" s="5">
        <v>2.5912841399999995</v>
      </c>
      <c r="N30" s="69">
        <v>7.807804972233956E-2</v>
      </c>
    </row>
    <row r="31" spans="1:14" ht="15.75" thickBot="1" x14ac:dyDescent="0.3">
      <c r="A31" s="22"/>
      <c r="B31" s="54">
        <v>25</v>
      </c>
      <c r="C31" s="24" t="s">
        <v>279</v>
      </c>
      <c r="D31" s="25">
        <v>31.592814000000001</v>
      </c>
      <c r="E31" s="26">
        <v>27.883196000000005</v>
      </c>
      <c r="F31" s="26">
        <f t="shared" si="0"/>
        <v>2.7610271099999992</v>
      </c>
      <c r="G31" s="26">
        <v>0</v>
      </c>
      <c r="H31" s="26">
        <v>2.7610271099999992</v>
      </c>
      <c r="I31" s="27">
        <f t="shared" si="1"/>
        <v>0</v>
      </c>
      <c r="J31" s="28">
        <f t="shared" si="2"/>
        <v>9.9021185017671529E-2</v>
      </c>
      <c r="K31" s="4"/>
      <c r="L31" t="s">
        <v>273</v>
      </c>
      <c r="M31" s="5">
        <v>1.6980278799999999</v>
      </c>
      <c r="N31" s="69">
        <v>6.3634053388169159E-2</v>
      </c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49</v>
      </c>
      <c r="B1" s="49" t="s">
        <v>31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839</v>
      </c>
      <c r="L2" s="70" t="s">
        <v>850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1041.4562660000001</v>
      </c>
      <c r="E6" s="12">
        <f ca="1">SUM(E7:OFFSET(E7,50,0))</f>
        <v>1041.4562660000001</v>
      </c>
      <c r="F6" s="12">
        <f ca="1">SUM(F7:OFFSET(F7,50,0))</f>
        <v>6.9436165300000008</v>
      </c>
      <c r="G6" s="12">
        <f ca="1">SUM(G7:OFFSET(G7,50,0))</f>
        <v>0</v>
      </c>
      <c r="H6" s="12">
        <f ca="1">SUM(H7:OFFSET(H7,50,0))</f>
        <v>6.9436165300000008</v>
      </c>
      <c r="I6" s="13">
        <f ca="1">IFERROR(G6/E6,0)</f>
        <v>0</v>
      </c>
      <c r="J6" s="14">
        <f ca="1">IFERROR(SUM(G6,H6)/E6,0)</f>
        <v>6.6672185445375192E-3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45.429930999999996</v>
      </c>
      <c r="E7" s="19">
        <v>45.306829</v>
      </c>
      <c r="F7" s="19">
        <f t="shared" ref="F7:F28" si="0">SUM(G7,H7)</f>
        <v>0.36791721999999993</v>
      </c>
      <c r="G7" s="19">
        <v>0</v>
      </c>
      <c r="H7" s="19">
        <v>0.36791721999999993</v>
      </c>
      <c r="I7" s="20">
        <f t="shared" ref="I7:I28" si="1">IFERROR(G7/E7,0)</f>
        <v>0</v>
      </c>
      <c r="J7" s="21">
        <f t="shared" ref="J7:J28" si="2">IFERROR(SUM(G7,H7)/E7,0)</f>
        <v>8.1205687557608566E-3</v>
      </c>
      <c r="K7" s="4"/>
      <c r="L7" t="s">
        <v>269</v>
      </c>
      <c r="M7" s="5">
        <v>1.1207708700000003</v>
      </c>
      <c r="N7" s="69">
        <v>4.0309780152053255E-2</v>
      </c>
    </row>
    <row r="8" spans="1:14" x14ac:dyDescent="0.25">
      <c r="A8" s="15"/>
      <c r="B8" s="53">
        <v>2</v>
      </c>
      <c r="C8" s="17" t="s">
        <v>256</v>
      </c>
      <c r="D8" s="18">
        <v>50.108815000000007</v>
      </c>
      <c r="E8" s="19">
        <v>51.568696000000003</v>
      </c>
      <c r="F8" s="19">
        <f t="shared" si="0"/>
        <v>0.45444457000000005</v>
      </c>
      <c r="G8" s="19">
        <v>0</v>
      </c>
      <c r="H8" s="19">
        <v>0.45444457000000005</v>
      </c>
      <c r="I8" s="20">
        <f t="shared" si="1"/>
        <v>0</v>
      </c>
      <c r="J8" s="21">
        <f t="shared" si="2"/>
        <v>8.8124115063913967E-3</v>
      </c>
      <c r="K8" s="4"/>
      <c r="L8" t="s">
        <v>279</v>
      </c>
      <c r="M8" s="5">
        <v>4.3499339999999997E-2</v>
      </c>
      <c r="N8" s="69">
        <v>1.2333646357521256E-2</v>
      </c>
    </row>
    <row r="9" spans="1:14" x14ac:dyDescent="0.25">
      <c r="A9" s="15"/>
      <c r="B9" s="53">
        <v>3</v>
      </c>
      <c r="C9" s="17" t="s">
        <v>257</v>
      </c>
      <c r="D9" s="18">
        <v>53.695107</v>
      </c>
      <c r="E9" s="19">
        <v>53.745587</v>
      </c>
      <c r="F9" s="19">
        <f t="shared" si="0"/>
        <v>0.40110654999999995</v>
      </c>
      <c r="G9" s="19">
        <v>0</v>
      </c>
      <c r="H9" s="19">
        <v>0.40110654999999995</v>
      </c>
      <c r="I9" s="20">
        <f t="shared" si="1"/>
        <v>0</v>
      </c>
      <c r="J9" s="21">
        <f t="shared" si="2"/>
        <v>7.4630601764569052E-3</v>
      </c>
      <c r="K9" s="4"/>
      <c r="L9" t="s">
        <v>256</v>
      </c>
      <c r="M9" s="5">
        <v>0.45444457000000005</v>
      </c>
      <c r="N9" s="69">
        <v>8.8124115063913967E-3</v>
      </c>
    </row>
    <row r="10" spans="1:14" x14ac:dyDescent="0.25">
      <c r="A10" s="15"/>
      <c r="B10" s="53">
        <v>4</v>
      </c>
      <c r="C10" s="17" t="s">
        <v>258</v>
      </c>
      <c r="D10" s="18">
        <v>4.3405969999999998</v>
      </c>
      <c r="E10" s="19">
        <v>3.9457560000000003</v>
      </c>
      <c r="F10" s="19">
        <f t="shared" si="0"/>
        <v>0</v>
      </c>
      <c r="G10" s="19">
        <v>0</v>
      </c>
      <c r="H10" s="19">
        <v>0</v>
      </c>
      <c r="I10" s="20">
        <f t="shared" si="1"/>
        <v>0</v>
      </c>
      <c r="J10" s="21">
        <f t="shared" si="2"/>
        <v>0</v>
      </c>
      <c r="K10" s="4"/>
      <c r="L10" t="s">
        <v>255</v>
      </c>
      <c r="M10" s="5">
        <v>0.36791721999999993</v>
      </c>
      <c r="N10" s="69">
        <v>8.1205687557608566E-3</v>
      </c>
    </row>
    <row r="11" spans="1:14" x14ac:dyDescent="0.25">
      <c r="A11" s="15"/>
      <c r="B11" s="53">
        <v>5</v>
      </c>
      <c r="C11" s="17" t="s">
        <v>259</v>
      </c>
      <c r="D11" s="18">
        <v>59.035116999999993</v>
      </c>
      <c r="E11" s="19">
        <v>62.046423999999995</v>
      </c>
      <c r="F11" s="19">
        <f t="shared" si="0"/>
        <v>0.42911734999999995</v>
      </c>
      <c r="G11" s="19">
        <v>0</v>
      </c>
      <c r="H11" s="19">
        <v>0.42911734999999995</v>
      </c>
      <c r="I11" s="20">
        <f t="shared" si="1"/>
        <v>0</v>
      </c>
      <c r="J11" s="21">
        <f t="shared" si="2"/>
        <v>6.9160690066521801E-3</v>
      </c>
      <c r="K11" s="4"/>
      <c r="L11" t="s">
        <v>257</v>
      </c>
      <c r="M11" s="5">
        <v>0.40110654999999995</v>
      </c>
      <c r="N11" s="69">
        <v>7.4630601764569052E-3</v>
      </c>
    </row>
    <row r="12" spans="1:14" x14ac:dyDescent="0.25">
      <c r="A12" s="15"/>
      <c r="B12" s="53">
        <v>6</v>
      </c>
      <c r="C12" s="17" t="s">
        <v>260</v>
      </c>
      <c r="D12" s="18">
        <v>143.34490599999998</v>
      </c>
      <c r="E12" s="19">
        <v>142.25505200000001</v>
      </c>
      <c r="F12" s="19">
        <f t="shared" si="0"/>
        <v>0.79492850000000004</v>
      </c>
      <c r="G12" s="19">
        <v>0</v>
      </c>
      <c r="H12" s="19">
        <v>0.79492850000000004</v>
      </c>
      <c r="I12" s="20">
        <f t="shared" si="1"/>
        <v>0</v>
      </c>
      <c r="J12" s="21">
        <f t="shared" si="2"/>
        <v>5.5880511013415542E-3</v>
      </c>
      <c r="K12" s="4"/>
      <c r="L12" t="s">
        <v>263</v>
      </c>
      <c r="M12" s="5">
        <v>0.40052218000000001</v>
      </c>
      <c r="N12" s="69">
        <v>7.2267326304815364E-3</v>
      </c>
    </row>
    <row r="13" spans="1:14" x14ac:dyDescent="0.25">
      <c r="A13" s="15"/>
      <c r="B13" s="53">
        <v>8</v>
      </c>
      <c r="C13" s="17" t="s">
        <v>262</v>
      </c>
      <c r="D13" s="18">
        <v>79.270835000000005</v>
      </c>
      <c r="E13" s="19">
        <v>79.755160000000004</v>
      </c>
      <c r="F13" s="19">
        <f t="shared" si="0"/>
        <v>0.31528678999999998</v>
      </c>
      <c r="G13" s="19">
        <v>0</v>
      </c>
      <c r="H13" s="19">
        <v>0.31528678999999998</v>
      </c>
      <c r="I13" s="20">
        <f t="shared" si="1"/>
        <v>0</v>
      </c>
      <c r="J13" s="21">
        <f t="shared" si="2"/>
        <v>3.953183593387562E-3</v>
      </c>
      <c r="K13" s="4"/>
      <c r="L13" t="s">
        <v>259</v>
      </c>
      <c r="M13" s="5">
        <v>0.42911734999999995</v>
      </c>
      <c r="N13" s="69">
        <v>6.9160690066521801E-3</v>
      </c>
    </row>
    <row r="14" spans="1:14" x14ac:dyDescent="0.25">
      <c r="A14" s="15"/>
      <c r="B14" s="53">
        <v>9</v>
      </c>
      <c r="C14" s="17" t="s">
        <v>263</v>
      </c>
      <c r="D14" s="18">
        <v>52.672350999999992</v>
      </c>
      <c r="E14" s="19">
        <v>55.422305000000001</v>
      </c>
      <c r="F14" s="19">
        <f t="shared" si="0"/>
        <v>0.40052218000000001</v>
      </c>
      <c r="G14" s="19">
        <v>0</v>
      </c>
      <c r="H14" s="19">
        <v>0.40052218000000001</v>
      </c>
      <c r="I14" s="20">
        <f t="shared" si="1"/>
        <v>0</v>
      </c>
      <c r="J14" s="21">
        <f t="shared" si="2"/>
        <v>7.2267326304815364E-3</v>
      </c>
      <c r="K14" s="4"/>
      <c r="L14" t="s">
        <v>267</v>
      </c>
      <c r="M14" s="5">
        <v>0.57396106000000002</v>
      </c>
      <c r="N14" s="69">
        <v>6.6897406892247749E-3</v>
      </c>
    </row>
    <row r="15" spans="1:14" x14ac:dyDescent="0.25">
      <c r="A15" s="15"/>
      <c r="B15" s="53">
        <v>10</v>
      </c>
      <c r="C15" s="17" t="s">
        <v>264</v>
      </c>
      <c r="D15" s="18">
        <v>69.800852000000006</v>
      </c>
      <c r="E15" s="19">
        <v>71.617399999999989</v>
      </c>
      <c r="F15" s="19">
        <f t="shared" si="0"/>
        <v>0.39276621000000006</v>
      </c>
      <c r="G15" s="19">
        <v>0</v>
      </c>
      <c r="H15" s="19">
        <v>0.39276621000000006</v>
      </c>
      <c r="I15" s="20">
        <f t="shared" si="1"/>
        <v>0</v>
      </c>
      <c r="J15" s="21">
        <f t="shared" si="2"/>
        <v>5.4842288326579867E-3</v>
      </c>
      <c r="K15" s="4"/>
      <c r="L15" t="s">
        <v>273</v>
      </c>
      <c r="M15" s="5">
        <v>9.9432640000000003E-2</v>
      </c>
      <c r="N15" s="69">
        <v>6.1268000116580495E-3</v>
      </c>
    </row>
    <row r="16" spans="1:14" x14ac:dyDescent="0.25">
      <c r="A16" s="15"/>
      <c r="B16" s="53">
        <v>11</v>
      </c>
      <c r="C16" s="17" t="s">
        <v>265</v>
      </c>
      <c r="D16" s="18">
        <v>5.0062999999999996E-2</v>
      </c>
      <c r="E16" s="19">
        <v>0</v>
      </c>
      <c r="F16" s="19">
        <f t="shared" si="0"/>
        <v>0</v>
      </c>
      <c r="G16" s="19">
        <v>0</v>
      </c>
      <c r="H16" s="19">
        <v>0</v>
      </c>
      <c r="I16" s="20">
        <f t="shared" si="1"/>
        <v>0</v>
      </c>
      <c r="J16" s="21">
        <f t="shared" si="2"/>
        <v>0</v>
      </c>
      <c r="K16" s="4"/>
      <c r="L16" t="s">
        <v>266</v>
      </c>
      <c r="M16" s="5">
        <v>0.23515665000000002</v>
      </c>
      <c r="N16" s="69">
        <v>5.9426206981880239E-3</v>
      </c>
    </row>
    <row r="17" spans="1:14" x14ac:dyDescent="0.25">
      <c r="A17" s="15"/>
      <c r="B17" s="53">
        <v>12</v>
      </c>
      <c r="C17" s="17" t="s">
        <v>266</v>
      </c>
      <c r="D17" s="18">
        <v>37.161189</v>
      </c>
      <c r="E17" s="19">
        <v>39.571202999999997</v>
      </c>
      <c r="F17" s="19">
        <f t="shared" si="0"/>
        <v>0.23515665000000002</v>
      </c>
      <c r="G17" s="19">
        <v>0</v>
      </c>
      <c r="H17" s="19">
        <v>0.23515665000000002</v>
      </c>
      <c r="I17" s="20">
        <f t="shared" si="1"/>
        <v>0</v>
      </c>
      <c r="J17" s="21">
        <f t="shared" si="2"/>
        <v>5.9426206981880239E-3</v>
      </c>
      <c r="K17" s="4"/>
      <c r="L17" t="s">
        <v>260</v>
      </c>
      <c r="M17" s="5">
        <v>0.79492850000000004</v>
      </c>
      <c r="N17" s="69">
        <v>5.5880511013415542E-3</v>
      </c>
    </row>
    <row r="18" spans="1:14" x14ac:dyDescent="0.25">
      <c r="A18" s="15"/>
      <c r="B18" s="53">
        <v>13</v>
      </c>
      <c r="C18" s="17" t="s">
        <v>267</v>
      </c>
      <c r="D18" s="18">
        <v>89.794409000000002</v>
      </c>
      <c r="E18" s="19">
        <v>85.797206000000003</v>
      </c>
      <c r="F18" s="19">
        <f t="shared" si="0"/>
        <v>0.57396106000000002</v>
      </c>
      <c r="G18" s="19">
        <v>0</v>
      </c>
      <c r="H18" s="19">
        <v>0.57396106000000002</v>
      </c>
      <c r="I18" s="20">
        <f t="shared" si="1"/>
        <v>0</v>
      </c>
      <c r="J18" s="21">
        <f t="shared" si="2"/>
        <v>6.6897406892247749E-3</v>
      </c>
      <c r="K18" s="4"/>
      <c r="L18" t="s">
        <v>264</v>
      </c>
      <c r="M18" s="5">
        <v>0.39276621000000006</v>
      </c>
      <c r="N18" s="69">
        <v>5.4842288326579867E-3</v>
      </c>
    </row>
    <row r="19" spans="1:14" x14ac:dyDescent="0.25">
      <c r="A19" s="15"/>
      <c r="B19" s="53">
        <v>14</v>
      </c>
      <c r="C19" s="17" t="s">
        <v>268</v>
      </c>
      <c r="D19" s="18">
        <v>7.9790939999999999</v>
      </c>
      <c r="E19" s="19">
        <v>3.8773750000000007</v>
      </c>
      <c r="F19" s="19">
        <f t="shared" si="0"/>
        <v>3.8999999999999998E-3</v>
      </c>
      <c r="G19" s="19">
        <v>0</v>
      </c>
      <c r="H19" s="19">
        <v>3.8999999999999998E-3</v>
      </c>
      <c r="I19" s="20">
        <f t="shared" si="1"/>
        <v>0</v>
      </c>
      <c r="J19" s="21">
        <f t="shared" si="2"/>
        <v>1.0058351333053933E-3</v>
      </c>
      <c r="K19" s="4"/>
      <c r="L19" t="s">
        <v>270</v>
      </c>
      <c r="M19" s="5">
        <v>0.36636602999999995</v>
      </c>
      <c r="N19" s="69">
        <v>4.5136499071856268E-3</v>
      </c>
    </row>
    <row r="20" spans="1:14" x14ac:dyDescent="0.25">
      <c r="A20" s="15"/>
      <c r="B20" s="53">
        <v>15</v>
      </c>
      <c r="C20" s="17" t="s">
        <v>269</v>
      </c>
      <c r="D20" s="18">
        <v>27.488931000000001</v>
      </c>
      <c r="E20" s="19">
        <v>27.803944000000001</v>
      </c>
      <c r="F20" s="19">
        <f t="shared" si="0"/>
        <v>1.1207708700000003</v>
      </c>
      <c r="G20" s="19">
        <v>0</v>
      </c>
      <c r="H20" s="19">
        <v>1.1207708700000003</v>
      </c>
      <c r="I20" s="20">
        <f t="shared" si="1"/>
        <v>0</v>
      </c>
      <c r="J20" s="21">
        <f t="shared" si="2"/>
        <v>4.0309780152053255E-2</v>
      </c>
      <c r="K20" s="4"/>
      <c r="L20" t="s">
        <v>275</v>
      </c>
      <c r="M20" s="5">
        <v>0.35158057999999998</v>
      </c>
      <c r="N20" s="69">
        <v>4.4576331688135785E-3</v>
      </c>
    </row>
    <row r="21" spans="1:14" x14ac:dyDescent="0.25">
      <c r="A21" s="15"/>
      <c r="B21" s="53">
        <v>16</v>
      </c>
      <c r="C21" s="17" t="s">
        <v>270</v>
      </c>
      <c r="D21" s="18">
        <v>79.339411000000027</v>
      </c>
      <c r="E21" s="19">
        <v>81.168464000000014</v>
      </c>
      <c r="F21" s="19">
        <f t="shared" si="0"/>
        <v>0.36636602999999995</v>
      </c>
      <c r="G21" s="19">
        <v>0</v>
      </c>
      <c r="H21" s="19">
        <v>0.36636602999999995</v>
      </c>
      <c r="I21" s="20">
        <f t="shared" si="1"/>
        <v>0</v>
      </c>
      <c r="J21" s="21">
        <f t="shared" si="2"/>
        <v>4.5136499071856268E-3</v>
      </c>
      <c r="K21" s="4"/>
      <c r="L21" t="s">
        <v>274</v>
      </c>
      <c r="M21" s="5">
        <v>0.43765463999999998</v>
      </c>
      <c r="N21" s="69">
        <v>4.3367334522152832E-3</v>
      </c>
    </row>
    <row r="22" spans="1:14" x14ac:dyDescent="0.25">
      <c r="A22" s="15"/>
      <c r="B22" s="53">
        <v>17</v>
      </c>
      <c r="C22" s="17" t="s">
        <v>271</v>
      </c>
      <c r="D22" s="18">
        <v>0</v>
      </c>
      <c r="E22" s="19">
        <v>0.44378400000000001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276</v>
      </c>
      <c r="M22" s="5">
        <v>0.15520535000000002</v>
      </c>
      <c r="N22" s="69">
        <v>4.2053593126707206E-3</v>
      </c>
    </row>
    <row r="23" spans="1:14" x14ac:dyDescent="0.25">
      <c r="A23" s="15"/>
      <c r="B23" s="53">
        <v>19</v>
      </c>
      <c r="C23" s="17" t="s">
        <v>273</v>
      </c>
      <c r="D23" s="18">
        <v>15.674237</v>
      </c>
      <c r="E23" s="19">
        <v>16.229130999999999</v>
      </c>
      <c r="F23" s="19">
        <f t="shared" si="0"/>
        <v>9.9432640000000003E-2</v>
      </c>
      <c r="G23" s="19">
        <v>0</v>
      </c>
      <c r="H23" s="19">
        <v>9.9432640000000003E-2</v>
      </c>
      <c r="I23" s="20">
        <f t="shared" si="1"/>
        <v>0</v>
      </c>
      <c r="J23" s="21">
        <f t="shared" si="2"/>
        <v>6.1268000116580495E-3</v>
      </c>
      <c r="K23" s="4"/>
      <c r="L23" t="s">
        <v>262</v>
      </c>
      <c r="M23" s="5">
        <v>0.31528678999999998</v>
      </c>
      <c r="N23" s="69">
        <v>3.953183593387562E-3</v>
      </c>
    </row>
    <row r="24" spans="1:14" x14ac:dyDescent="0.25">
      <c r="A24" s="15"/>
      <c r="B24" s="53">
        <v>20</v>
      </c>
      <c r="C24" s="17" t="s">
        <v>274</v>
      </c>
      <c r="D24" s="18">
        <v>101.714112</v>
      </c>
      <c r="E24" s="19">
        <v>100.91803999999999</v>
      </c>
      <c r="F24" s="19">
        <f t="shared" si="0"/>
        <v>0.43765463999999998</v>
      </c>
      <c r="G24" s="19">
        <v>0</v>
      </c>
      <c r="H24" s="19">
        <v>0.43765463999999998</v>
      </c>
      <c r="I24" s="20">
        <f t="shared" si="1"/>
        <v>0</v>
      </c>
      <c r="J24" s="21">
        <f t="shared" si="2"/>
        <v>4.3367334522152832E-3</v>
      </c>
      <c r="K24" s="4"/>
      <c r="L24" t="s">
        <v>268</v>
      </c>
      <c r="M24" s="5">
        <v>3.8999999999999998E-3</v>
      </c>
      <c r="N24" s="69">
        <v>1.0058351333053933E-3</v>
      </c>
    </row>
    <row r="25" spans="1:14" x14ac:dyDescent="0.25">
      <c r="A25" s="15"/>
      <c r="B25" s="53">
        <v>21</v>
      </c>
      <c r="C25" s="17" t="s">
        <v>275</v>
      </c>
      <c r="D25" s="18">
        <v>72.381672999999992</v>
      </c>
      <c r="E25" s="19">
        <v>78.871581999999989</v>
      </c>
      <c r="F25" s="19">
        <f t="shared" si="0"/>
        <v>0.35158057999999998</v>
      </c>
      <c r="G25" s="19">
        <v>0</v>
      </c>
      <c r="H25" s="19">
        <v>0.35158057999999998</v>
      </c>
      <c r="I25" s="20">
        <f t="shared" si="1"/>
        <v>0</v>
      </c>
      <c r="J25" s="21">
        <f t="shared" si="2"/>
        <v>4.4576331688135785E-3</v>
      </c>
      <c r="K25" s="4"/>
      <c r="L25" t="s">
        <v>258</v>
      </c>
      <c r="M25" s="5">
        <v>0</v>
      </c>
      <c r="N25" s="69">
        <v>0</v>
      </c>
    </row>
    <row r="26" spans="1:14" x14ac:dyDescent="0.25">
      <c r="A26" s="15"/>
      <c r="B26" s="53">
        <v>22</v>
      </c>
      <c r="C26" s="17" t="s">
        <v>276</v>
      </c>
      <c r="D26" s="18">
        <v>33.319471</v>
      </c>
      <c r="E26" s="19">
        <v>36.906560999999996</v>
      </c>
      <c r="F26" s="19">
        <f t="shared" si="0"/>
        <v>0.15520535000000002</v>
      </c>
      <c r="G26" s="19">
        <v>0</v>
      </c>
      <c r="H26" s="19">
        <v>0.15520535000000002</v>
      </c>
      <c r="I26" s="20">
        <f t="shared" si="1"/>
        <v>0</v>
      </c>
      <c r="J26" s="21">
        <f t="shared" si="2"/>
        <v>4.2053593126707206E-3</v>
      </c>
      <c r="K26" s="4"/>
      <c r="L26" t="s">
        <v>265</v>
      </c>
      <c r="M26" s="5">
        <v>0</v>
      </c>
      <c r="N26" s="69">
        <v>0</v>
      </c>
    </row>
    <row r="27" spans="1:14" x14ac:dyDescent="0.25">
      <c r="A27" s="15"/>
      <c r="B27" s="53">
        <v>23</v>
      </c>
      <c r="C27" s="17" t="s">
        <v>277</v>
      </c>
      <c r="D27" s="18">
        <v>0</v>
      </c>
      <c r="E27" s="19">
        <v>0.67888300000000001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  <c r="L27" t="s">
        <v>271</v>
      </c>
      <c r="M27" s="5">
        <v>0</v>
      </c>
      <c r="N27" s="69">
        <v>0</v>
      </c>
    </row>
    <row r="28" spans="1:14" ht="15.75" thickBot="1" x14ac:dyDescent="0.3">
      <c r="A28" s="22"/>
      <c r="B28" s="54">
        <v>25</v>
      </c>
      <c r="C28" s="24" t="s">
        <v>279</v>
      </c>
      <c r="D28" s="25">
        <v>18.855165000000003</v>
      </c>
      <c r="E28" s="26">
        <v>3.5268839999999999</v>
      </c>
      <c r="F28" s="26">
        <f t="shared" si="0"/>
        <v>4.3499339999999997E-2</v>
      </c>
      <c r="G28" s="26">
        <v>0</v>
      </c>
      <c r="H28" s="26">
        <v>4.3499339999999997E-2</v>
      </c>
      <c r="I28" s="27">
        <f t="shared" si="1"/>
        <v>0</v>
      </c>
      <c r="J28" s="28">
        <f t="shared" si="2"/>
        <v>1.2333646357521256E-2</v>
      </c>
      <c r="K28" s="4"/>
      <c r="L28" t="s">
        <v>277</v>
      </c>
      <c r="M28" s="5">
        <v>0</v>
      </c>
      <c r="N28" s="69">
        <v>0</v>
      </c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8" width="0" hidden="1" customWidth="1"/>
  </cols>
  <sheetData>
    <row r="1" spans="1:11" ht="15.75" x14ac:dyDescent="0.25">
      <c r="A1" s="48">
        <v>49</v>
      </c>
      <c r="B1" s="47" t="s">
        <v>31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840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1041.4562660000001</v>
      </c>
      <c r="E6" s="12">
        <v>1041.4562660000001</v>
      </c>
      <c r="F6" s="12">
        <v>6.9436165300000008</v>
      </c>
      <c r="G6" s="12">
        <v>0</v>
      </c>
      <c r="H6" s="12">
        <v>6.9436165300000008</v>
      </c>
      <c r="I6" s="13">
        <v>0</v>
      </c>
      <c r="J6" s="14">
        <v>6.6672185445375192E-3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1041.4562659999999</v>
      </c>
      <c r="E7" s="36">
        <f ca="1">SUM(E8:OFFSET(E6,MATCH("PROYECTOS",$A$8:$A$50,0),0))</f>
        <v>1041.4562659999999</v>
      </c>
      <c r="F7" s="36">
        <f ca="1">SUM(F8:OFFSET(F6,MATCH("PROYECTOS",$A$8:$A$50,0),0))</f>
        <v>6.9436165299999999</v>
      </c>
      <c r="G7" s="36">
        <f ca="1">SUM(G8:OFFSET(G6,MATCH("PROYECTOS",$A$8:$A$50,0),0))</f>
        <v>0</v>
      </c>
      <c r="H7" s="36">
        <f ca="1">SUM(H8:OFFSET(H6,MATCH("PROYECTOS",$A$8:$A$50,0),0))</f>
        <v>6.9436165299999999</v>
      </c>
      <c r="I7" s="37">
        <f ca="1">IFERROR(G7/E7,0)</f>
        <v>0</v>
      </c>
      <c r="J7" s="38">
        <f ca="1">IFERROR(SUM(G7,H7)/E7,0)</f>
        <v>6.66721854453752E-3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45.42848699999999</v>
      </c>
      <c r="E8" s="19">
        <v>45.42848699999999</v>
      </c>
      <c r="F8" s="19">
        <f t="shared" ref="F8:F9" si="0">SUM(G8,H8)</f>
        <v>1.3172173400000005</v>
      </c>
      <c r="G8" s="19">
        <v>0</v>
      </c>
      <c r="H8" s="19">
        <v>1.3172173400000005</v>
      </c>
      <c r="I8" s="20">
        <f t="shared" ref="I8:I10" si="1">IFERROR(G8/E8,0)</f>
        <v>0</v>
      </c>
      <c r="J8" s="21">
        <f t="shared" ref="J8:J10" si="2">IFERROR(SUM(G8,H8)/E8,0)</f>
        <v>2.8995404139257396E-2</v>
      </c>
      <c r="K8" s="4"/>
    </row>
    <row r="9" spans="1:11" ht="76.5" x14ac:dyDescent="0.25">
      <c r="A9" s="15"/>
      <c r="B9" s="17">
        <v>3000530</v>
      </c>
      <c r="C9" s="17" t="s">
        <v>842</v>
      </c>
      <c r="D9" s="18">
        <v>996.0277789999999</v>
      </c>
      <c r="E9" s="19">
        <v>996.0277789999999</v>
      </c>
      <c r="F9" s="19">
        <f t="shared" si="0"/>
        <v>5.626399189999999</v>
      </c>
      <c r="G9" s="19">
        <v>0</v>
      </c>
      <c r="H9" s="19">
        <v>5.626399189999999</v>
      </c>
      <c r="I9" s="20">
        <f t="shared" si="1"/>
        <v>0</v>
      </c>
      <c r="J9" s="21">
        <f t="shared" si="2"/>
        <v>5.6488376214254158E-3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851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2.8995404139257396E-2</v>
      </c>
    </row>
    <row r="17" spans="1:4" ht="77.25" thickBot="1" x14ac:dyDescent="0.3">
      <c r="A17" s="22"/>
      <c r="B17" s="24">
        <v>3000530</v>
      </c>
      <c r="C17" s="24" t="s">
        <v>842</v>
      </c>
      <c r="D17" s="28">
        <v>5.6488376214254158E-3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49</v>
      </c>
      <c r="B1" s="47" t="s">
        <v>31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841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1041.4562660000001</v>
      </c>
      <c r="I6" s="12">
        <v>1041.4562660000001</v>
      </c>
      <c r="J6" s="12">
        <v>6.9436165300000008</v>
      </c>
      <c r="K6" s="12">
        <v>0</v>
      </c>
      <c r="L6" s="12">
        <v>6.9436165300000008</v>
      </c>
      <c r="M6" s="13">
        <v>0</v>
      </c>
      <c r="N6" s="14">
        <v>6.6672185445375192E-3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1041.4562660000001</v>
      </c>
      <c r="I7" s="36">
        <f ca="1">SUM(I8:OFFSET(I6,MATCH("PROYECTOS",$A$8:$A$50,0),0))</f>
        <v>1041.4562660000001</v>
      </c>
      <c r="J7" s="36">
        <f ca="1">SUM(J8:OFFSET(J6,MATCH("PROYECTOS",$A$8:$A$50,0),0))</f>
        <v>6.9436165300000017</v>
      </c>
      <c r="K7" s="36">
        <f ca="1">SUM(K8:OFFSET(K6,MATCH("PROYECTOS",$A$8:$A$50,0),0))</f>
        <v>0</v>
      </c>
      <c r="L7" s="36">
        <f ca="1">SUM(L8:OFFSET(L6,MATCH("PROYECTOS",$A$8:$A$50,0),0))</f>
        <v>6.9436165300000017</v>
      </c>
      <c r="M7" s="37">
        <f ca="1">IFERROR(K7/I7,0)</f>
        <v>0</v>
      </c>
      <c r="N7" s="38">
        <f ca="1">IFERROR(SUM(K7,L7)/I7,0)</f>
        <v>6.66721854453752E-3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45.428486999999997</v>
      </c>
      <c r="I8" s="19">
        <v>45.42848699999999</v>
      </c>
      <c r="J8" s="19">
        <f t="shared" ref="J8:J13" si="0">SUM(K8,L8)</f>
        <v>1.3172173400000005</v>
      </c>
      <c r="K8" s="19">
        <v>0</v>
      </c>
      <c r="L8" s="19">
        <v>1.3172173400000005</v>
      </c>
      <c r="M8" s="20">
        <f t="shared" ref="M8:M14" si="1">IFERROR(K8/I8,0)</f>
        <v>0</v>
      </c>
      <c r="N8" s="21">
        <f t="shared" ref="N8:N14" si="2">IFERROR(SUM(K8,L8)/I8,0)</f>
        <v>2.8995404139257396E-2</v>
      </c>
      <c r="O8" s="68">
        <v>1.9285861999999996</v>
      </c>
      <c r="P8" s="19">
        <v>14</v>
      </c>
      <c r="Q8" s="21">
        <f>IFERROR(P8/O8,0)</f>
        <v>7.2592036591364195</v>
      </c>
    </row>
    <row r="9" spans="1:17" ht="76.5" x14ac:dyDescent="0.25">
      <c r="A9" s="15"/>
      <c r="B9" s="17">
        <v>5001325</v>
      </c>
      <c r="C9" s="17" t="s">
        <v>843</v>
      </c>
      <c r="D9" s="66">
        <v>3000530</v>
      </c>
      <c r="E9" s="17" t="s">
        <v>842</v>
      </c>
      <c r="F9" s="67">
        <v>217</v>
      </c>
      <c r="G9" s="17" t="s">
        <v>848</v>
      </c>
      <c r="H9" s="18">
        <v>58.481573999999995</v>
      </c>
      <c r="I9" s="19">
        <v>58.481573999999995</v>
      </c>
      <c r="J9" s="19">
        <f t="shared" si="0"/>
        <v>4.4367697800000006</v>
      </c>
      <c r="K9" s="19">
        <v>0</v>
      </c>
      <c r="L9" s="19">
        <v>4.4367697800000006</v>
      </c>
      <c r="M9" s="20">
        <f t="shared" si="1"/>
        <v>0</v>
      </c>
      <c r="N9" s="21">
        <f t="shared" si="2"/>
        <v>7.5866114342271307E-2</v>
      </c>
      <c r="O9" s="68">
        <v>4.5445208000000008</v>
      </c>
      <c r="P9" s="19">
        <v>655</v>
      </c>
      <c r="Q9" s="21">
        <f t="shared" ref="Q9:Q13" si="3">IFERROR(P9/O9,0)</f>
        <v>144.12960768052815</v>
      </c>
    </row>
    <row r="10" spans="1:17" ht="76.5" x14ac:dyDescent="0.25">
      <c r="A10" s="15"/>
      <c r="B10" s="17">
        <v>5004176</v>
      </c>
      <c r="C10" s="17" t="s">
        <v>844</v>
      </c>
      <c r="D10" s="66">
        <v>3000530</v>
      </c>
      <c r="E10" s="17" t="s">
        <v>842</v>
      </c>
      <c r="F10" s="67">
        <v>217</v>
      </c>
      <c r="G10" s="17" t="s">
        <v>848</v>
      </c>
      <c r="H10" s="18">
        <v>2.3697939999999997</v>
      </c>
      <c r="I10" s="19">
        <v>2.3697940000000002</v>
      </c>
      <c r="J10" s="19">
        <f t="shared" si="0"/>
        <v>5.3456589999999998E-2</v>
      </c>
      <c r="K10" s="19">
        <v>0</v>
      </c>
      <c r="L10" s="19">
        <v>5.3456589999999998E-2</v>
      </c>
      <c r="M10" s="20">
        <f t="shared" si="1"/>
        <v>0</v>
      </c>
      <c r="N10" s="21">
        <f t="shared" si="2"/>
        <v>2.2557483899444421E-2</v>
      </c>
      <c r="O10" s="68">
        <v>3.4432499999999998E-2</v>
      </c>
      <c r="P10" s="19">
        <v>837</v>
      </c>
      <c r="Q10" s="21">
        <f t="shared" si="3"/>
        <v>24308.429536048792</v>
      </c>
    </row>
    <row r="11" spans="1:17" ht="76.5" x14ac:dyDescent="0.25">
      <c r="A11" s="15"/>
      <c r="B11" s="17">
        <v>5004180</v>
      </c>
      <c r="C11" s="17" t="s">
        <v>845</v>
      </c>
      <c r="D11" s="66">
        <v>3000530</v>
      </c>
      <c r="E11" s="17" t="s">
        <v>842</v>
      </c>
      <c r="F11" s="67">
        <v>217</v>
      </c>
      <c r="G11" s="17" t="s">
        <v>848</v>
      </c>
      <c r="H11" s="18">
        <v>2.146547</v>
      </c>
      <c r="I11" s="19">
        <v>2.1465470000000004</v>
      </c>
      <c r="J11" s="19">
        <f t="shared" si="0"/>
        <v>2.94501E-2</v>
      </c>
      <c r="K11" s="19">
        <v>0</v>
      </c>
      <c r="L11" s="19">
        <v>2.94501E-2</v>
      </c>
      <c r="M11" s="20">
        <f t="shared" si="1"/>
        <v>0</v>
      </c>
      <c r="N11" s="21">
        <f t="shared" si="2"/>
        <v>1.371975549568679E-2</v>
      </c>
      <c r="O11" s="68">
        <v>0.14370200000000002</v>
      </c>
      <c r="P11" s="19">
        <v>225</v>
      </c>
      <c r="Q11" s="21">
        <f t="shared" si="3"/>
        <v>1565.7402123839611</v>
      </c>
    </row>
    <row r="12" spans="1:17" ht="76.5" x14ac:dyDescent="0.25">
      <c r="A12" s="15"/>
      <c r="B12" s="17">
        <v>5004902</v>
      </c>
      <c r="C12" s="17" t="s">
        <v>846</v>
      </c>
      <c r="D12" s="66">
        <v>3000530</v>
      </c>
      <c r="E12" s="17" t="s">
        <v>842</v>
      </c>
      <c r="F12" s="67">
        <v>217</v>
      </c>
      <c r="G12" s="17" t="s">
        <v>848</v>
      </c>
      <c r="H12" s="18">
        <v>927.16287700000009</v>
      </c>
      <c r="I12" s="19">
        <v>927.16287699999998</v>
      </c>
      <c r="J12" s="19">
        <f t="shared" si="0"/>
        <v>1.10672272</v>
      </c>
      <c r="K12" s="19">
        <v>0</v>
      </c>
      <c r="L12" s="19">
        <v>1.10672272</v>
      </c>
      <c r="M12" s="20">
        <f t="shared" si="1"/>
        <v>0</v>
      </c>
      <c r="N12" s="21">
        <f t="shared" si="2"/>
        <v>1.1936659107631637E-3</v>
      </c>
      <c r="O12" s="68">
        <v>149.60337538999997</v>
      </c>
      <c r="P12" s="19">
        <v>813</v>
      </c>
      <c r="Q12" s="21">
        <f t="shared" si="3"/>
        <v>5.4343693641978073</v>
      </c>
    </row>
    <row r="13" spans="1:17" ht="76.5" x14ac:dyDescent="0.25">
      <c r="A13" s="15"/>
      <c r="B13" s="17">
        <v>5004948</v>
      </c>
      <c r="C13" s="17" t="s">
        <v>847</v>
      </c>
      <c r="D13" s="66">
        <v>3000530</v>
      </c>
      <c r="E13" s="17" t="s">
        <v>842</v>
      </c>
      <c r="F13" s="67">
        <v>408</v>
      </c>
      <c r="G13" s="17" t="s">
        <v>849</v>
      </c>
      <c r="H13" s="18">
        <v>5.866987</v>
      </c>
      <c r="I13" s="19">
        <v>5.866987</v>
      </c>
      <c r="J13" s="19">
        <f t="shared" si="0"/>
        <v>0</v>
      </c>
      <c r="K13" s="19">
        <v>0</v>
      </c>
      <c r="L13" s="19">
        <v>0</v>
      </c>
      <c r="M13" s="20">
        <f t="shared" si="1"/>
        <v>0</v>
      </c>
      <c r="N13" s="21">
        <f t="shared" si="2"/>
        <v>0</v>
      </c>
      <c r="O13" s="68">
        <v>0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</v>
      </c>
      <c r="I14" s="43">
        <f t="shared" ref="I14:L14" ca="1" si="4">OFFSET(I14,-MATCH("PROYECTOS",$A$8:$A$50,0)-1,0)-(OFFSET(I14,-MATCH("PROYECTOS",$A$8:$A$50,0),0))</f>
        <v>0</v>
      </c>
      <c r="J14" s="43">
        <f t="shared" ca="1" si="4"/>
        <v>0</v>
      </c>
      <c r="K14" s="43">
        <f t="shared" ca="1" si="4"/>
        <v>0</v>
      </c>
      <c r="L14" s="43">
        <f t="shared" ca="1" si="4"/>
        <v>0</v>
      </c>
      <c r="M14" s="44">
        <f t="shared" ca="1" si="1"/>
        <v>0</v>
      </c>
      <c r="N14" s="45">
        <f t="shared" ca="1" si="2"/>
        <v>0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G1" sqref="G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51</v>
      </c>
      <c r="B1" s="48" t="s">
        <v>32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852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28.384373999999998</v>
      </c>
      <c r="E6" s="12">
        <v>32.525294000000002</v>
      </c>
      <c r="F6" s="12">
        <v>0.93009516999999997</v>
      </c>
      <c r="G6" s="12">
        <v>0</v>
      </c>
      <c r="H6" s="12">
        <v>0.93009516999999997</v>
      </c>
      <c r="I6" s="13">
        <v>0</v>
      </c>
      <c r="J6" s="14">
        <v>2.8596057271611439E-2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9.8200719999999997</v>
      </c>
      <c r="E7" s="36">
        <f ca="1">SUM(E8:OFFSET(E6,MATCH("GOBIERNOS REGIONALES",$A$8:$A$50,0),0))</f>
        <v>12.274023</v>
      </c>
      <c r="F7" s="36">
        <f ca="1">SUM(F8:OFFSET(F6,MATCH("GOBIERNOS REGIONALES",$A$8:$A$50,0),0))</f>
        <v>0.41817173000000007</v>
      </c>
      <c r="G7" s="36">
        <f ca="1">SUM(G8:OFFSET(G6,MATCH("GOBIERNOS REGIONALES",$A$8:$A$50,0),0))</f>
        <v>0</v>
      </c>
      <c r="H7" s="36">
        <f ca="1">SUM(H8:OFFSET(H6,MATCH("GOBIERNOS REGIONALES",$A$8:$A$50,0),0))</f>
        <v>0.41817173000000007</v>
      </c>
      <c r="I7" s="37">
        <f ca="1">IFERROR(G7/E7,0)</f>
        <v>0</v>
      </c>
      <c r="J7" s="38">
        <f ca="1">IFERROR(SUM(G7,H7)/E7,0)</f>
        <v>3.4069655075601543E-2</v>
      </c>
      <c r="K7" s="4"/>
    </row>
    <row r="8" spans="1:11" x14ac:dyDescent="0.25">
      <c r="A8" s="15"/>
      <c r="B8" s="16">
        <v>4</v>
      </c>
      <c r="C8" s="17" t="s">
        <v>105</v>
      </c>
      <c r="D8" s="18">
        <v>0.25</v>
      </c>
      <c r="E8" s="19">
        <v>0.25</v>
      </c>
      <c r="F8" s="19">
        <f t="shared" ref="F8:F35" si="0">SUM(G8,H8)</f>
        <v>0</v>
      </c>
      <c r="G8" s="19">
        <v>0</v>
      </c>
      <c r="H8" s="19">
        <v>0</v>
      </c>
      <c r="I8" s="20">
        <f t="shared" ref="I8:I35" si="1">IFERROR(G8/E8,0)</f>
        <v>0</v>
      </c>
      <c r="J8" s="21">
        <f t="shared" ref="J8:J35" si="2">IFERROR(SUM(G8,H8)/E8,0)</f>
        <v>0</v>
      </c>
      <c r="K8" s="4"/>
    </row>
    <row r="9" spans="1:11" x14ac:dyDescent="0.25">
      <c r="A9" s="15"/>
      <c r="B9" s="16">
        <v>10</v>
      </c>
      <c r="C9" s="17" t="s">
        <v>112</v>
      </c>
      <c r="D9" s="18">
        <v>0.85</v>
      </c>
      <c r="E9" s="19">
        <v>1.3989509999999998</v>
      </c>
      <c r="F9" s="19">
        <f t="shared" si="0"/>
        <v>4.1070000000000004E-3</v>
      </c>
      <c r="G9" s="19">
        <v>0</v>
      </c>
      <c r="H9" s="19">
        <v>4.1070000000000004E-3</v>
      </c>
      <c r="I9" s="20">
        <f t="shared" si="1"/>
        <v>0</v>
      </c>
      <c r="J9" s="21">
        <f t="shared" si="2"/>
        <v>2.9357711599620009E-3</v>
      </c>
      <c r="K9" s="4"/>
    </row>
    <row r="10" spans="1:11" ht="25.5" x14ac:dyDescent="0.25">
      <c r="A10" s="15"/>
      <c r="B10" s="16">
        <v>12</v>
      </c>
      <c r="C10" s="17" t="s">
        <v>115</v>
      </c>
      <c r="D10" s="18">
        <v>8.1200720000000004</v>
      </c>
      <c r="E10" s="19">
        <v>10.025072</v>
      </c>
      <c r="F10" s="19">
        <f t="shared" si="0"/>
        <v>0.39157483000000004</v>
      </c>
      <c r="G10" s="19">
        <v>0</v>
      </c>
      <c r="H10" s="19">
        <v>0.39157483000000004</v>
      </c>
      <c r="I10" s="20">
        <f t="shared" si="1"/>
        <v>0</v>
      </c>
      <c r="J10" s="21">
        <f t="shared" si="2"/>
        <v>3.9059552888996714E-2</v>
      </c>
      <c r="K10" s="4"/>
    </row>
    <row r="11" spans="1:11" ht="25.5" x14ac:dyDescent="0.25">
      <c r="A11" s="15"/>
      <c r="B11" s="16">
        <v>39</v>
      </c>
      <c r="C11" s="17" t="s">
        <v>128</v>
      </c>
      <c r="D11" s="18">
        <v>0.2</v>
      </c>
      <c r="E11" s="19">
        <v>0.2</v>
      </c>
      <c r="F11" s="19">
        <f t="shared" si="0"/>
        <v>0</v>
      </c>
      <c r="G11" s="19">
        <v>0</v>
      </c>
      <c r="H11" s="19">
        <v>0</v>
      </c>
      <c r="I11" s="20">
        <f t="shared" si="1"/>
        <v>0</v>
      </c>
      <c r="J11" s="21">
        <f t="shared" si="2"/>
        <v>0</v>
      </c>
      <c r="K11" s="4"/>
    </row>
    <row r="12" spans="1:11" x14ac:dyDescent="0.25">
      <c r="A12" s="15"/>
      <c r="B12" s="16">
        <v>61</v>
      </c>
      <c r="C12" s="17" t="s">
        <v>137</v>
      </c>
      <c r="D12" s="18">
        <v>0.4</v>
      </c>
      <c r="E12" s="19">
        <v>0.39999999999999997</v>
      </c>
      <c r="F12" s="19">
        <f t="shared" si="0"/>
        <v>2.24899E-2</v>
      </c>
      <c r="G12" s="19">
        <v>0</v>
      </c>
      <c r="H12" s="19">
        <v>2.24899E-2</v>
      </c>
      <c r="I12" s="20">
        <f t="shared" si="1"/>
        <v>0</v>
      </c>
      <c r="J12" s="21">
        <f t="shared" si="2"/>
        <v>5.6224750000000004E-2</v>
      </c>
      <c r="K12" s="4"/>
    </row>
    <row r="13" spans="1:11" x14ac:dyDescent="0.25">
      <c r="A13" s="32" t="s">
        <v>211</v>
      </c>
      <c r="B13" s="55"/>
      <c r="C13" s="34"/>
      <c r="D13" s="35">
        <f ca="1">SUM(D14:OFFSET(D12,(MATCH("GOBIERNOS LOCALES",$A$8:$A$50,0)-MATCH("GOBIERNOS REGIONALES",$A$8:$A$50,0)),0))</f>
        <v>18.470068999999999</v>
      </c>
      <c r="E13" s="36">
        <f ca="1">SUM(E14:OFFSET(E12,(MATCH("GOBIERNOS LOCALES",$A$8:$A$50,0)-MATCH("GOBIERNOS REGIONALES",$A$8:$A$50,0)),0))</f>
        <v>18.998417</v>
      </c>
      <c r="F13" s="36">
        <f ca="1">SUM(F14:OFFSET(F12,(MATCH("GOBIERNOS LOCALES",$A$8:$A$50,0)-MATCH("GOBIERNOS REGIONALES",$A$8:$A$50,0)),0))</f>
        <v>0.29816941000000002</v>
      </c>
      <c r="G13" s="36">
        <f ca="1">SUM(G14:OFFSET(G12,(MATCH("GOBIERNOS LOCALES",$A$8:$A$50,0)-MATCH("GOBIERNOS REGIONALES",$A$8:$A$50,0)),0))</f>
        <v>0</v>
      </c>
      <c r="H13" s="36">
        <f ca="1">SUM(H14:OFFSET(H12,(MATCH("GOBIERNOS LOCALES",$A$8:$A$50,0)-MATCH("GOBIERNOS REGIONALES",$A$8:$A$50,0)),0))</f>
        <v>0.29816941000000002</v>
      </c>
      <c r="I13" s="37">
        <f t="shared" ca="1" si="1"/>
        <v>0</v>
      </c>
      <c r="J13" s="38">
        <f t="shared" ca="1" si="2"/>
        <v>1.5694434436300669E-2</v>
      </c>
      <c r="K13" s="4"/>
    </row>
    <row r="14" spans="1:11" x14ac:dyDescent="0.25">
      <c r="A14" s="15"/>
      <c r="B14" s="16">
        <v>440</v>
      </c>
      <c r="C14" s="17" t="s">
        <v>212</v>
      </c>
      <c r="D14" s="18">
        <v>0.98911500000000019</v>
      </c>
      <c r="E14" s="19">
        <v>0.98911500000000019</v>
      </c>
      <c r="F14" s="19">
        <f t="shared" si="0"/>
        <v>8.2169999999999986E-3</v>
      </c>
      <c r="G14" s="19">
        <v>0</v>
      </c>
      <c r="H14" s="19">
        <v>8.2169999999999986E-3</v>
      </c>
      <c r="I14" s="20">
        <f t="shared" si="1"/>
        <v>0</v>
      </c>
      <c r="J14" s="21">
        <f t="shared" si="2"/>
        <v>8.3074263356636962E-3</v>
      </c>
      <c r="K14" s="4"/>
    </row>
    <row r="15" spans="1:11" x14ac:dyDescent="0.25">
      <c r="A15" s="15"/>
      <c r="B15" s="16">
        <v>441</v>
      </c>
      <c r="C15" s="17" t="s">
        <v>213</v>
      </c>
      <c r="D15" s="18">
        <v>0.79789899999999991</v>
      </c>
      <c r="E15" s="19">
        <v>0.79789899999999991</v>
      </c>
      <c r="F15" s="19">
        <f t="shared" si="0"/>
        <v>1.6768829999999998E-2</v>
      </c>
      <c r="G15" s="19">
        <v>0</v>
      </c>
      <c r="H15" s="19">
        <v>1.6768829999999998E-2</v>
      </c>
      <c r="I15" s="20">
        <f t="shared" si="1"/>
        <v>0</v>
      </c>
      <c r="J15" s="21">
        <f t="shared" si="2"/>
        <v>2.101623137765557E-2</v>
      </c>
      <c r="K15" s="4"/>
    </row>
    <row r="16" spans="1:11" x14ac:dyDescent="0.25">
      <c r="A16" s="15"/>
      <c r="B16" s="16">
        <v>442</v>
      </c>
      <c r="C16" s="17" t="s">
        <v>214</v>
      </c>
      <c r="D16" s="18">
        <v>0.94798900000000019</v>
      </c>
      <c r="E16" s="19">
        <v>0.94798899999999997</v>
      </c>
      <c r="F16" s="19">
        <f t="shared" si="0"/>
        <v>2.5039499999999996E-3</v>
      </c>
      <c r="G16" s="19">
        <v>0</v>
      </c>
      <c r="H16" s="19">
        <v>2.5039499999999996E-3</v>
      </c>
      <c r="I16" s="20">
        <f t="shared" si="1"/>
        <v>0</v>
      </c>
      <c r="J16" s="21">
        <f t="shared" si="2"/>
        <v>2.6413281166764589E-3</v>
      </c>
      <c r="K16" s="4"/>
    </row>
    <row r="17" spans="1:11" x14ac:dyDescent="0.25">
      <c r="A17" s="15"/>
      <c r="B17" s="16">
        <v>443</v>
      </c>
      <c r="C17" s="17" t="s">
        <v>215</v>
      </c>
      <c r="D17" s="18">
        <v>1.180026</v>
      </c>
      <c r="E17" s="19">
        <v>1.180026</v>
      </c>
      <c r="F17" s="19">
        <f t="shared" si="0"/>
        <v>1.94872E-2</v>
      </c>
      <c r="G17" s="19">
        <v>0</v>
      </c>
      <c r="H17" s="19">
        <v>1.94872E-2</v>
      </c>
      <c r="I17" s="20">
        <f t="shared" si="1"/>
        <v>0</v>
      </c>
      <c r="J17" s="21">
        <f t="shared" si="2"/>
        <v>1.6514212398709857E-2</v>
      </c>
      <c r="K17" s="4"/>
    </row>
    <row r="18" spans="1:11" x14ac:dyDescent="0.25">
      <c r="A18" s="15"/>
      <c r="B18" s="16">
        <v>444</v>
      </c>
      <c r="C18" s="17" t="s">
        <v>216</v>
      </c>
      <c r="D18" s="18">
        <v>0.79325000000000001</v>
      </c>
      <c r="E18" s="19">
        <v>0.79325000000000001</v>
      </c>
      <c r="F18" s="19">
        <f t="shared" si="0"/>
        <v>0</v>
      </c>
      <c r="G18" s="19">
        <v>0</v>
      </c>
      <c r="H18" s="19">
        <v>0</v>
      </c>
      <c r="I18" s="20">
        <f t="shared" si="1"/>
        <v>0</v>
      </c>
      <c r="J18" s="21">
        <f t="shared" si="2"/>
        <v>0</v>
      </c>
      <c r="K18" s="4"/>
    </row>
    <row r="19" spans="1:11" x14ac:dyDescent="0.25">
      <c r="A19" s="15"/>
      <c r="B19" s="16">
        <v>446</v>
      </c>
      <c r="C19" s="17" t="s">
        <v>218</v>
      </c>
      <c r="D19" s="18">
        <v>0.86364299999999994</v>
      </c>
      <c r="E19" s="19">
        <v>0.86364300000000016</v>
      </c>
      <c r="F19" s="19">
        <f t="shared" si="0"/>
        <v>1.3100000000000001E-2</v>
      </c>
      <c r="G19" s="19">
        <v>0</v>
      </c>
      <c r="H19" s="19">
        <v>1.3100000000000001E-2</v>
      </c>
      <c r="I19" s="20">
        <f t="shared" si="1"/>
        <v>0</v>
      </c>
      <c r="J19" s="21">
        <f t="shared" si="2"/>
        <v>1.51683044961865E-2</v>
      </c>
      <c r="K19" s="4"/>
    </row>
    <row r="20" spans="1:11" x14ac:dyDescent="0.25">
      <c r="A20" s="15"/>
      <c r="B20" s="16">
        <v>448</v>
      </c>
      <c r="C20" s="17" t="s">
        <v>220</v>
      </c>
      <c r="D20" s="18">
        <v>0.97531599999999996</v>
      </c>
      <c r="E20" s="19">
        <v>0.97531599999999996</v>
      </c>
      <c r="F20" s="19">
        <f t="shared" si="0"/>
        <v>2.5398830000000004E-2</v>
      </c>
      <c r="G20" s="19">
        <v>0</v>
      </c>
      <c r="H20" s="19">
        <v>2.5398830000000004E-2</v>
      </c>
      <c r="I20" s="20">
        <f t="shared" si="1"/>
        <v>0</v>
      </c>
      <c r="J20" s="21">
        <f t="shared" si="2"/>
        <v>2.6041641888372595E-2</v>
      </c>
      <c r="K20" s="4"/>
    </row>
    <row r="21" spans="1:11" x14ac:dyDescent="0.25">
      <c r="A21" s="15"/>
      <c r="B21" s="16">
        <v>450</v>
      </c>
      <c r="C21" s="17" t="s">
        <v>222</v>
      </c>
      <c r="D21" s="18">
        <v>1.242696</v>
      </c>
      <c r="E21" s="19">
        <v>1.2168479999999999</v>
      </c>
      <c r="F21" s="19">
        <f t="shared" si="0"/>
        <v>1.0239999999999999E-2</v>
      </c>
      <c r="G21" s="19">
        <v>0</v>
      </c>
      <c r="H21" s="19">
        <v>1.0239999999999999E-2</v>
      </c>
      <c r="I21" s="20">
        <f t="shared" si="1"/>
        <v>0</v>
      </c>
      <c r="J21" s="21">
        <f t="shared" si="2"/>
        <v>8.4151841478968606E-3</v>
      </c>
      <c r="K21" s="4"/>
    </row>
    <row r="22" spans="1:11" x14ac:dyDescent="0.25">
      <c r="A22" s="15"/>
      <c r="B22" s="16">
        <v>451</v>
      </c>
      <c r="C22" s="17" t="s">
        <v>223</v>
      </c>
      <c r="D22" s="18">
        <v>1.1309170000000002</v>
      </c>
      <c r="E22" s="19">
        <v>1.1309170000000002</v>
      </c>
      <c r="F22" s="19">
        <f t="shared" si="0"/>
        <v>1.7531979999999999E-2</v>
      </c>
      <c r="G22" s="19">
        <v>0</v>
      </c>
      <c r="H22" s="19">
        <v>1.7531979999999999E-2</v>
      </c>
      <c r="I22" s="20">
        <f t="shared" si="1"/>
        <v>0</v>
      </c>
      <c r="J22" s="21">
        <f t="shared" si="2"/>
        <v>1.5502446244949892E-2</v>
      </c>
      <c r="K22" s="4"/>
    </row>
    <row r="23" spans="1:11" x14ac:dyDescent="0.25">
      <c r="A23" s="15"/>
      <c r="B23" s="16">
        <v>452</v>
      </c>
      <c r="C23" s="17" t="s">
        <v>224</v>
      </c>
      <c r="D23" s="18">
        <v>1.1934629999999999</v>
      </c>
      <c r="E23" s="19">
        <v>1.1934629999999999</v>
      </c>
      <c r="F23" s="19">
        <f t="shared" si="0"/>
        <v>3.9876049999999996E-2</v>
      </c>
      <c r="G23" s="19">
        <v>0</v>
      </c>
      <c r="H23" s="19">
        <v>3.9876049999999996E-2</v>
      </c>
      <c r="I23" s="20">
        <f t="shared" si="1"/>
        <v>0</v>
      </c>
      <c r="J23" s="21">
        <f t="shared" si="2"/>
        <v>3.3412053829905072E-2</v>
      </c>
      <c r="K23" s="4"/>
    </row>
    <row r="24" spans="1:11" x14ac:dyDescent="0.25">
      <c r="A24" s="15"/>
      <c r="B24" s="16">
        <v>453</v>
      </c>
      <c r="C24" s="17" t="s">
        <v>225</v>
      </c>
      <c r="D24" s="18">
        <v>0.66567100000000012</v>
      </c>
      <c r="E24" s="19">
        <v>0.76030299999999995</v>
      </c>
      <c r="F24" s="19">
        <f t="shared" si="0"/>
        <v>1.153325E-2</v>
      </c>
      <c r="G24" s="19">
        <v>0</v>
      </c>
      <c r="H24" s="19">
        <v>1.153325E-2</v>
      </c>
      <c r="I24" s="20">
        <f t="shared" si="1"/>
        <v>0</v>
      </c>
      <c r="J24" s="21">
        <f t="shared" si="2"/>
        <v>1.5169281194471152E-2</v>
      </c>
      <c r="K24" s="4"/>
    </row>
    <row r="25" spans="1:11" x14ac:dyDescent="0.25">
      <c r="A25" s="15"/>
      <c r="B25" s="16">
        <v>454</v>
      </c>
      <c r="C25" s="17" t="s">
        <v>226</v>
      </c>
      <c r="D25" s="18">
        <v>0.49283800000000011</v>
      </c>
      <c r="E25" s="19">
        <v>0.49283800000000011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</row>
    <row r="26" spans="1:11" x14ac:dyDescent="0.25">
      <c r="A26" s="15"/>
      <c r="B26" s="16">
        <v>455</v>
      </c>
      <c r="C26" s="17" t="s">
        <v>227</v>
      </c>
      <c r="D26" s="18">
        <v>0.75140000000000007</v>
      </c>
      <c r="E26" s="19">
        <v>1.0110520000000001</v>
      </c>
      <c r="F26" s="19">
        <f t="shared" si="0"/>
        <v>0.10947232</v>
      </c>
      <c r="G26" s="19">
        <v>0</v>
      </c>
      <c r="H26" s="19">
        <v>0.10947232</v>
      </c>
      <c r="I26" s="20">
        <f t="shared" si="1"/>
        <v>0</v>
      </c>
      <c r="J26" s="21">
        <f t="shared" si="2"/>
        <v>0.108275657434039</v>
      </c>
      <c r="K26" s="4"/>
    </row>
    <row r="27" spans="1:11" x14ac:dyDescent="0.25">
      <c r="A27" s="15"/>
      <c r="B27" s="16">
        <v>456</v>
      </c>
      <c r="C27" s="17" t="s">
        <v>228</v>
      </c>
      <c r="D27" s="18">
        <v>0</v>
      </c>
      <c r="E27" s="19">
        <v>0.11935100000000001</v>
      </c>
      <c r="F27" s="19">
        <f t="shared" si="0"/>
        <v>0</v>
      </c>
      <c r="G27" s="19">
        <v>0</v>
      </c>
      <c r="H27" s="19">
        <v>0</v>
      </c>
      <c r="I27" s="20">
        <f t="shared" si="1"/>
        <v>0</v>
      </c>
      <c r="J27" s="21">
        <f t="shared" si="2"/>
        <v>0</v>
      </c>
      <c r="K27" s="4"/>
    </row>
    <row r="28" spans="1:11" x14ac:dyDescent="0.25">
      <c r="A28" s="15"/>
      <c r="B28" s="16">
        <v>457</v>
      </c>
      <c r="C28" s="17" t="s">
        <v>229</v>
      </c>
      <c r="D28" s="18">
        <v>0.62456999999999985</v>
      </c>
      <c r="E28" s="19">
        <v>0.62456999999999985</v>
      </c>
      <c r="F28" s="19">
        <f t="shared" si="0"/>
        <v>0</v>
      </c>
      <c r="G28" s="19">
        <v>0</v>
      </c>
      <c r="H28" s="19">
        <v>0</v>
      </c>
      <c r="I28" s="20">
        <f t="shared" si="1"/>
        <v>0</v>
      </c>
      <c r="J28" s="21">
        <f t="shared" si="2"/>
        <v>0</v>
      </c>
      <c r="K28" s="4"/>
    </row>
    <row r="29" spans="1:11" x14ac:dyDescent="0.25">
      <c r="A29" s="15"/>
      <c r="B29" s="16">
        <v>458</v>
      </c>
      <c r="C29" s="17" t="s">
        <v>230</v>
      </c>
      <c r="D29" s="18">
        <v>0.56760800000000011</v>
      </c>
      <c r="E29" s="19">
        <v>0.56760800000000011</v>
      </c>
      <c r="F29" s="19">
        <f t="shared" si="0"/>
        <v>0</v>
      </c>
      <c r="G29" s="19">
        <v>0</v>
      </c>
      <c r="H29" s="19">
        <v>0</v>
      </c>
      <c r="I29" s="20">
        <f t="shared" si="1"/>
        <v>0</v>
      </c>
      <c r="J29" s="21">
        <f t="shared" si="2"/>
        <v>0</v>
      </c>
      <c r="K29" s="4"/>
    </row>
    <row r="30" spans="1:11" x14ac:dyDescent="0.25">
      <c r="A30" s="15"/>
      <c r="B30" s="16">
        <v>459</v>
      </c>
      <c r="C30" s="17" t="s">
        <v>231</v>
      </c>
      <c r="D30" s="18">
        <v>1.062316</v>
      </c>
      <c r="E30" s="19">
        <v>1.1177710000000001</v>
      </c>
      <c r="F30" s="19">
        <f t="shared" si="0"/>
        <v>0</v>
      </c>
      <c r="G30" s="19">
        <v>0</v>
      </c>
      <c r="H30" s="19">
        <v>0</v>
      </c>
      <c r="I30" s="20">
        <f t="shared" si="1"/>
        <v>0</v>
      </c>
      <c r="J30" s="21">
        <f t="shared" si="2"/>
        <v>0</v>
      </c>
      <c r="K30" s="4"/>
    </row>
    <row r="31" spans="1:11" x14ac:dyDescent="0.25">
      <c r="A31" s="15"/>
      <c r="B31" s="16">
        <v>460</v>
      </c>
      <c r="C31" s="17" t="s">
        <v>232</v>
      </c>
      <c r="D31" s="18">
        <v>0.78710500000000017</v>
      </c>
      <c r="E31" s="19">
        <v>0.78710500000000005</v>
      </c>
      <c r="F31" s="19">
        <f t="shared" si="0"/>
        <v>0</v>
      </c>
      <c r="G31" s="19">
        <v>0</v>
      </c>
      <c r="H31" s="19">
        <v>0</v>
      </c>
      <c r="I31" s="20">
        <f t="shared" si="1"/>
        <v>0</v>
      </c>
      <c r="J31" s="21">
        <f t="shared" si="2"/>
        <v>0</v>
      </c>
      <c r="K31" s="4"/>
    </row>
    <row r="32" spans="1:11" x14ac:dyDescent="0.25">
      <c r="A32" s="15"/>
      <c r="B32" s="16">
        <v>462</v>
      </c>
      <c r="C32" s="17" t="s">
        <v>234</v>
      </c>
      <c r="D32" s="18">
        <v>0.86879800000000007</v>
      </c>
      <c r="E32" s="19">
        <v>0.87454500000000002</v>
      </c>
      <c r="F32" s="19">
        <f t="shared" si="0"/>
        <v>0</v>
      </c>
      <c r="G32" s="19">
        <v>0</v>
      </c>
      <c r="H32" s="19">
        <v>0</v>
      </c>
      <c r="I32" s="20">
        <f t="shared" si="1"/>
        <v>0</v>
      </c>
      <c r="J32" s="21">
        <f t="shared" si="2"/>
        <v>0</v>
      </c>
      <c r="K32" s="4"/>
    </row>
    <row r="33" spans="1:11" x14ac:dyDescent="0.25">
      <c r="A33" s="15"/>
      <c r="B33" s="16">
        <v>463</v>
      </c>
      <c r="C33" s="17" t="s">
        <v>235</v>
      </c>
      <c r="D33" s="18">
        <v>1.0233989999999999</v>
      </c>
      <c r="E33" s="19">
        <v>1.0233989999999999</v>
      </c>
      <c r="F33" s="19">
        <f t="shared" si="0"/>
        <v>7.4999999999999997E-3</v>
      </c>
      <c r="G33" s="19">
        <v>0</v>
      </c>
      <c r="H33" s="19">
        <v>7.4999999999999997E-3</v>
      </c>
      <c r="I33" s="20">
        <f t="shared" si="1"/>
        <v>0</v>
      </c>
      <c r="J33" s="21">
        <f t="shared" si="2"/>
        <v>7.328519961422671E-3</v>
      </c>
      <c r="K33" s="4"/>
    </row>
    <row r="34" spans="1:11" x14ac:dyDescent="0.25">
      <c r="A34" s="15"/>
      <c r="B34" s="16">
        <v>464</v>
      </c>
      <c r="C34" s="17" t="s">
        <v>236</v>
      </c>
      <c r="D34" s="18">
        <v>1.5120500000000001</v>
      </c>
      <c r="E34" s="19">
        <v>1.531409</v>
      </c>
      <c r="F34" s="19">
        <f t="shared" si="0"/>
        <v>1.6540000000000003E-2</v>
      </c>
      <c r="G34" s="19">
        <v>0</v>
      </c>
      <c r="H34" s="19">
        <v>1.6540000000000003E-2</v>
      </c>
      <c r="I34" s="20">
        <f t="shared" si="1"/>
        <v>0</v>
      </c>
      <c r="J34" s="21">
        <f t="shared" si="2"/>
        <v>1.080051116324901E-2</v>
      </c>
      <c r="K34" s="4"/>
    </row>
    <row r="35" spans="1:11" ht="15.75" thickBot="1" x14ac:dyDescent="0.3">
      <c r="A35" s="39" t="s">
        <v>238</v>
      </c>
      <c r="B35" s="56"/>
      <c r="C35" s="41"/>
      <c r="D35" s="42">
        <v>9.4233000000000011E-2</v>
      </c>
      <c r="E35" s="43">
        <v>1.2528540000000004</v>
      </c>
      <c r="F35" s="43">
        <f t="shared" si="0"/>
        <v>0.21375402999999998</v>
      </c>
      <c r="G35" s="43">
        <v>0</v>
      </c>
      <c r="H35" s="43">
        <v>0.21375402999999998</v>
      </c>
      <c r="I35" s="44">
        <f t="shared" si="1"/>
        <v>0</v>
      </c>
      <c r="J35" s="45">
        <f t="shared" si="2"/>
        <v>0.17061367884845316</v>
      </c>
      <c r="K35" s="4"/>
    </row>
    <row r="36" spans="1:11" x14ac:dyDescent="0.25">
      <c r="D36" s="5"/>
      <c r="E36" s="5"/>
      <c r="F36" s="5"/>
      <c r="G36" s="5"/>
      <c r="H36" s="5"/>
      <c r="I36" s="4"/>
      <c r="J36" s="4"/>
      <c r="K36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51</v>
      </c>
      <c r="B1" s="49" t="s">
        <v>32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853</v>
      </c>
      <c r="L2" s="70" t="s">
        <v>870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28.384373999999998</v>
      </c>
      <c r="E6" s="12">
        <f ca="1">SUM(E7:OFFSET(E7,50,0))</f>
        <v>32.525294000000002</v>
      </c>
      <c r="F6" s="12">
        <f ca="1">SUM(F7:OFFSET(F7,50,0))</f>
        <v>0.93009516999999997</v>
      </c>
      <c r="G6" s="12">
        <f ca="1">SUM(G7:OFFSET(G7,50,0))</f>
        <v>0</v>
      </c>
      <c r="H6" s="12">
        <f ca="1">SUM(H7:OFFSET(H7,50,0))</f>
        <v>0.93009516999999997</v>
      </c>
      <c r="I6" s="13">
        <f ca="1">IFERROR(G6/E6,0)</f>
        <v>0</v>
      </c>
      <c r="J6" s="14">
        <f ca="1">IFERROR(SUM(G6,H6)/E6,0)</f>
        <v>2.8596057271611439E-2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0.98911500000000019</v>
      </c>
      <c r="E7" s="19">
        <v>0.98911500000000019</v>
      </c>
      <c r="F7" s="19">
        <f t="shared" ref="F7:F27" si="0">SUM(G7,H7)</f>
        <v>8.2169999999999986E-3</v>
      </c>
      <c r="G7" s="19">
        <v>0</v>
      </c>
      <c r="H7" s="19">
        <v>8.2169999999999986E-3</v>
      </c>
      <c r="I7" s="20">
        <f t="shared" ref="I7:I27" si="1">IFERROR(G7/E7,0)</f>
        <v>0</v>
      </c>
      <c r="J7" s="21">
        <f t="shared" ref="J7:J27" si="2">IFERROR(SUM(G7,H7)/E7,0)</f>
        <v>8.3074263356636962E-3</v>
      </c>
      <c r="K7" s="4"/>
      <c r="L7" t="s">
        <v>267</v>
      </c>
      <c r="M7" s="5">
        <v>0.23128600999999999</v>
      </c>
      <c r="N7" s="69">
        <v>0.12744463289537777</v>
      </c>
    </row>
    <row r="8" spans="1:14" x14ac:dyDescent="0.25">
      <c r="A8" s="15"/>
      <c r="B8" s="53">
        <v>2</v>
      </c>
      <c r="C8" s="17" t="s">
        <v>256</v>
      </c>
      <c r="D8" s="18">
        <v>0.79789899999999991</v>
      </c>
      <c r="E8" s="19">
        <v>0.95181899999999986</v>
      </c>
      <c r="F8" s="19">
        <f t="shared" si="0"/>
        <v>1.6768829999999998E-2</v>
      </c>
      <c r="G8" s="19">
        <v>0</v>
      </c>
      <c r="H8" s="19">
        <v>1.6768829999999998E-2</v>
      </c>
      <c r="I8" s="20">
        <f t="shared" si="1"/>
        <v>0</v>
      </c>
      <c r="J8" s="21">
        <f t="shared" si="2"/>
        <v>1.7617666804297875E-2</v>
      </c>
      <c r="K8" s="4"/>
      <c r="L8" t="s">
        <v>272</v>
      </c>
      <c r="M8" s="5">
        <v>0.10947232</v>
      </c>
      <c r="N8" s="69">
        <v>0.108275657434039</v>
      </c>
    </row>
    <row r="9" spans="1:14" x14ac:dyDescent="0.25">
      <c r="A9" s="15"/>
      <c r="B9" s="53">
        <v>3</v>
      </c>
      <c r="C9" s="17" t="s">
        <v>257</v>
      </c>
      <c r="D9" s="18">
        <v>0.94798900000000019</v>
      </c>
      <c r="E9" s="19">
        <v>0.94798899999999997</v>
      </c>
      <c r="F9" s="19">
        <f t="shared" si="0"/>
        <v>2.5039499999999996E-3</v>
      </c>
      <c r="G9" s="19">
        <v>0</v>
      </c>
      <c r="H9" s="19">
        <v>2.5039499999999996E-3</v>
      </c>
      <c r="I9" s="20">
        <f t="shared" si="1"/>
        <v>0</v>
      </c>
      <c r="J9" s="21">
        <f t="shared" si="2"/>
        <v>2.6413281166764589E-3</v>
      </c>
      <c r="K9" s="4"/>
      <c r="L9" t="s">
        <v>259</v>
      </c>
      <c r="M9" s="5">
        <v>0.15</v>
      </c>
      <c r="N9" s="69">
        <v>8.3552472902540476E-2</v>
      </c>
    </row>
    <row r="10" spans="1:14" x14ac:dyDescent="0.25">
      <c r="A10" s="15"/>
      <c r="B10" s="53">
        <v>4</v>
      </c>
      <c r="C10" s="17" t="s">
        <v>258</v>
      </c>
      <c r="D10" s="18">
        <v>1.1800260000000002</v>
      </c>
      <c r="E10" s="19">
        <v>1.1800260000000002</v>
      </c>
      <c r="F10" s="19">
        <f t="shared" si="0"/>
        <v>1.94872E-2</v>
      </c>
      <c r="G10" s="19">
        <v>0</v>
      </c>
      <c r="H10" s="19">
        <v>1.94872E-2</v>
      </c>
      <c r="I10" s="20">
        <f t="shared" si="1"/>
        <v>0</v>
      </c>
      <c r="J10" s="21">
        <f t="shared" si="2"/>
        <v>1.6514212398709854E-2</v>
      </c>
      <c r="K10" s="4"/>
      <c r="L10" t="s">
        <v>268</v>
      </c>
      <c r="M10" s="5">
        <v>3.9876049999999996E-2</v>
      </c>
      <c r="N10" s="69">
        <v>3.3412053829905072E-2</v>
      </c>
    </row>
    <row r="11" spans="1:14" x14ac:dyDescent="0.25">
      <c r="A11" s="15"/>
      <c r="B11" s="53">
        <v>5</v>
      </c>
      <c r="C11" s="17" t="s">
        <v>259</v>
      </c>
      <c r="D11" s="18">
        <v>4.3708590000000003</v>
      </c>
      <c r="E11" s="19">
        <v>1.7952790000000003</v>
      </c>
      <c r="F11" s="19">
        <f t="shared" si="0"/>
        <v>0.15</v>
      </c>
      <c r="G11" s="19">
        <v>0</v>
      </c>
      <c r="H11" s="19">
        <v>0.15</v>
      </c>
      <c r="I11" s="20">
        <f t="shared" si="1"/>
        <v>0</v>
      </c>
      <c r="J11" s="21">
        <f t="shared" si="2"/>
        <v>8.3552472902540476E-2</v>
      </c>
      <c r="K11" s="4"/>
      <c r="L11" t="s">
        <v>269</v>
      </c>
      <c r="M11" s="5">
        <v>0.27567173</v>
      </c>
      <c r="N11" s="69">
        <v>2.7354527112584896E-2</v>
      </c>
    </row>
    <row r="12" spans="1:14" x14ac:dyDescent="0.25">
      <c r="A12" s="15"/>
      <c r="B12" s="53">
        <v>7</v>
      </c>
      <c r="C12" s="17" t="s">
        <v>261</v>
      </c>
      <c r="D12" s="18">
        <v>1.5120499999999999</v>
      </c>
      <c r="E12" s="19">
        <v>1.687079</v>
      </c>
      <c r="F12" s="19">
        <f t="shared" si="0"/>
        <v>1.6540000000000003E-2</v>
      </c>
      <c r="G12" s="19">
        <v>0</v>
      </c>
      <c r="H12" s="19">
        <v>1.6540000000000003E-2</v>
      </c>
      <c r="I12" s="20">
        <f t="shared" si="1"/>
        <v>0</v>
      </c>
      <c r="J12" s="21">
        <f t="shared" si="2"/>
        <v>9.8039273798085341E-3</v>
      </c>
      <c r="K12" s="4"/>
      <c r="L12" t="s">
        <v>264</v>
      </c>
      <c r="M12" s="5">
        <v>2.5398830000000004E-2</v>
      </c>
      <c r="N12" s="69">
        <v>2.5730339696651665E-2</v>
      </c>
    </row>
    <row r="13" spans="1:14" x14ac:dyDescent="0.25">
      <c r="A13" s="15"/>
      <c r="B13" s="53">
        <v>8</v>
      </c>
      <c r="C13" s="17" t="s">
        <v>262</v>
      </c>
      <c r="D13" s="18">
        <v>0.86364299999999994</v>
      </c>
      <c r="E13" s="19">
        <v>1.2536430000000003</v>
      </c>
      <c r="F13" s="19">
        <f t="shared" si="0"/>
        <v>1.3100000000000001E-2</v>
      </c>
      <c r="G13" s="19">
        <v>0</v>
      </c>
      <c r="H13" s="19">
        <v>1.3100000000000001E-2</v>
      </c>
      <c r="I13" s="20">
        <f t="shared" si="1"/>
        <v>0</v>
      </c>
      <c r="J13" s="21">
        <f t="shared" si="2"/>
        <v>1.0449545843593429E-2</v>
      </c>
      <c r="K13" s="4"/>
      <c r="L13" t="s">
        <v>256</v>
      </c>
      <c r="M13" s="5">
        <v>1.6768829999999998E-2</v>
      </c>
      <c r="N13" s="69">
        <v>1.7617666804297875E-2</v>
      </c>
    </row>
    <row r="14" spans="1:14" x14ac:dyDescent="0.25">
      <c r="A14" s="15"/>
      <c r="B14" s="53">
        <v>10</v>
      </c>
      <c r="C14" s="17" t="s">
        <v>264</v>
      </c>
      <c r="D14" s="18">
        <v>0.97531599999999996</v>
      </c>
      <c r="E14" s="19">
        <v>0.98711599999999999</v>
      </c>
      <c r="F14" s="19">
        <f t="shared" si="0"/>
        <v>2.5398830000000004E-2</v>
      </c>
      <c r="G14" s="19">
        <v>0</v>
      </c>
      <c r="H14" s="19">
        <v>2.5398830000000004E-2</v>
      </c>
      <c r="I14" s="20">
        <f t="shared" si="1"/>
        <v>0</v>
      </c>
      <c r="J14" s="21">
        <f t="shared" si="2"/>
        <v>2.5730339696651665E-2</v>
      </c>
      <c r="K14" s="4"/>
      <c r="L14" t="s">
        <v>258</v>
      </c>
      <c r="M14" s="5">
        <v>1.94872E-2</v>
      </c>
      <c r="N14" s="69">
        <v>1.6514212398709854E-2</v>
      </c>
    </row>
    <row r="15" spans="1:14" x14ac:dyDescent="0.25">
      <c r="A15" s="15"/>
      <c r="B15" s="53">
        <v>12</v>
      </c>
      <c r="C15" s="17" t="s">
        <v>266</v>
      </c>
      <c r="D15" s="18">
        <v>1.242696</v>
      </c>
      <c r="E15" s="19">
        <v>1.4668479999999999</v>
      </c>
      <c r="F15" s="19">
        <f t="shared" si="0"/>
        <v>1.0239999999999999E-2</v>
      </c>
      <c r="G15" s="19">
        <v>0</v>
      </c>
      <c r="H15" s="19">
        <v>1.0239999999999999E-2</v>
      </c>
      <c r="I15" s="20">
        <f t="shared" si="1"/>
        <v>0</v>
      </c>
      <c r="J15" s="21">
        <f t="shared" si="2"/>
        <v>6.9809550819171446E-3</v>
      </c>
      <c r="K15" s="4"/>
      <c r="L15" t="s">
        <v>270</v>
      </c>
      <c r="M15" s="5">
        <v>1.153325E-2</v>
      </c>
      <c r="N15" s="69">
        <v>1.0877315257997006E-2</v>
      </c>
    </row>
    <row r="16" spans="1:14" x14ac:dyDescent="0.25">
      <c r="A16" s="15"/>
      <c r="B16" s="53">
        <v>13</v>
      </c>
      <c r="C16" s="17" t="s">
        <v>267</v>
      </c>
      <c r="D16" s="18">
        <v>1.1309170000000002</v>
      </c>
      <c r="E16" s="19">
        <v>1.8147959999999999</v>
      </c>
      <c r="F16" s="19">
        <f t="shared" si="0"/>
        <v>0.23128600999999999</v>
      </c>
      <c r="G16" s="19">
        <v>0</v>
      </c>
      <c r="H16" s="19">
        <v>0.23128600999999999</v>
      </c>
      <c r="I16" s="20">
        <f t="shared" si="1"/>
        <v>0</v>
      </c>
      <c r="J16" s="21">
        <f t="shared" si="2"/>
        <v>0.12744463289537777</v>
      </c>
      <c r="K16" s="4"/>
      <c r="L16" t="s">
        <v>262</v>
      </c>
      <c r="M16" s="5">
        <v>1.3100000000000001E-2</v>
      </c>
      <c r="N16" s="69">
        <v>1.0449545843593429E-2</v>
      </c>
    </row>
    <row r="17" spans="1:14" x14ac:dyDescent="0.25">
      <c r="A17" s="15"/>
      <c r="B17" s="53">
        <v>14</v>
      </c>
      <c r="C17" s="17" t="s">
        <v>268</v>
      </c>
      <c r="D17" s="18">
        <v>1.1934629999999999</v>
      </c>
      <c r="E17" s="19">
        <v>1.1934629999999999</v>
      </c>
      <c r="F17" s="19">
        <f t="shared" si="0"/>
        <v>3.9876049999999996E-2</v>
      </c>
      <c r="G17" s="19">
        <v>0</v>
      </c>
      <c r="H17" s="19">
        <v>3.9876049999999996E-2</v>
      </c>
      <c r="I17" s="20">
        <f t="shared" si="1"/>
        <v>0</v>
      </c>
      <c r="J17" s="21">
        <f t="shared" si="2"/>
        <v>3.3412053829905072E-2</v>
      </c>
      <c r="K17" s="4"/>
      <c r="L17" t="s">
        <v>261</v>
      </c>
      <c r="M17" s="5">
        <v>1.6540000000000003E-2</v>
      </c>
      <c r="N17" s="69">
        <v>9.8039273798085341E-3</v>
      </c>
    </row>
    <row r="18" spans="1:14" x14ac:dyDescent="0.25">
      <c r="A18" s="15"/>
      <c r="B18" s="53">
        <v>15</v>
      </c>
      <c r="C18" s="17" t="s">
        <v>269</v>
      </c>
      <c r="D18" s="18">
        <v>7.2658620000000003</v>
      </c>
      <c r="E18" s="19">
        <v>10.077737000000001</v>
      </c>
      <c r="F18" s="19">
        <f t="shared" si="0"/>
        <v>0.27567173</v>
      </c>
      <c r="G18" s="19">
        <v>0</v>
      </c>
      <c r="H18" s="19">
        <v>0.27567173</v>
      </c>
      <c r="I18" s="20">
        <f t="shared" si="1"/>
        <v>0</v>
      </c>
      <c r="J18" s="21">
        <f t="shared" si="2"/>
        <v>2.7354527112584896E-2</v>
      </c>
      <c r="K18" s="4"/>
      <c r="L18" t="s">
        <v>255</v>
      </c>
      <c r="M18" s="5">
        <v>8.2169999999999986E-3</v>
      </c>
      <c r="N18" s="69">
        <v>8.3074263356636962E-3</v>
      </c>
    </row>
    <row r="19" spans="1:14" x14ac:dyDescent="0.25">
      <c r="A19" s="15"/>
      <c r="B19" s="53">
        <v>16</v>
      </c>
      <c r="C19" s="17" t="s">
        <v>270</v>
      </c>
      <c r="D19" s="18">
        <v>0.66567100000000012</v>
      </c>
      <c r="E19" s="19">
        <v>1.060303</v>
      </c>
      <c r="F19" s="19">
        <f t="shared" si="0"/>
        <v>1.153325E-2</v>
      </c>
      <c r="G19" s="19">
        <v>0</v>
      </c>
      <c r="H19" s="19">
        <v>1.153325E-2</v>
      </c>
      <c r="I19" s="20">
        <f t="shared" si="1"/>
        <v>0</v>
      </c>
      <c r="J19" s="21">
        <f t="shared" si="2"/>
        <v>1.0877315257997006E-2</v>
      </c>
      <c r="K19" s="4"/>
      <c r="L19" t="s">
        <v>266</v>
      </c>
      <c r="M19" s="5">
        <v>1.0239999999999999E-2</v>
      </c>
      <c r="N19" s="69">
        <v>6.9809550819171446E-3</v>
      </c>
    </row>
    <row r="20" spans="1:14" x14ac:dyDescent="0.25">
      <c r="A20" s="15"/>
      <c r="B20" s="53">
        <v>17</v>
      </c>
      <c r="C20" s="17" t="s">
        <v>271</v>
      </c>
      <c r="D20" s="18">
        <v>0.49283800000000005</v>
      </c>
      <c r="E20" s="19">
        <v>0.49283800000000005</v>
      </c>
      <c r="F20" s="19">
        <f t="shared" si="0"/>
        <v>0</v>
      </c>
      <c r="G20" s="19">
        <v>0</v>
      </c>
      <c r="H20" s="19">
        <v>0</v>
      </c>
      <c r="I20" s="20">
        <f t="shared" si="1"/>
        <v>0</v>
      </c>
      <c r="J20" s="21">
        <f t="shared" si="2"/>
        <v>0</v>
      </c>
      <c r="K20" s="4"/>
      <c r="L20" t="s">
        <v>257</v>
      </c>
      <c r="M20" s="5">
        <v>2.5039499999999996E-3</v>
      </c>
      <c r="N20" s="69">
        <v>2.6413281166764589E-3</v>
      </c>
    </row>
    <row r="21" spans="1:14" x14ac:dyDescent="0.25">
      <c r="A21" s="15"/>
      <c r="B21" s="53">
        <v>18</v>
      </c>
      <c r="C21" s="17" t="s">
        <v>272</v>
      </c>
      <c r="D21" s="18">
        <v>0.75140000000000007</v>
      </c>
      <c r="E21" s="19">
        <v>1.0110520000000001</v>
      </c>
      <c r="F21" s="19">
        <f t="shared" si="0"/>
        <v>0.10947232</v>
      </c>
      <c r="G21" s="19">
        <v>0</v>
      </c>
      <c r="H21" s="19">
        <v>0.10947232</v>
      </c>
      <c r="I21" s="20">
        <f t="shared" si="1"/>
        <v>0</v>
      </c>
      <c r="J21" s="21">
        <f t="shared" si="2"/>
        <v>0.108275657434039</v>
      </c>
      <c r="K21" s="4"/>
      <c r="L21" t="s">
        <v>271</v>
      </c>
      <c r="M21" s="5">
        <v>0</v>
      </c>
      <c r="N21" s="69">
        <v>0</v>
      </c>
    </row>
    <row r="22" spans="1:14" x14ac:dyDescent="0.25">
      <c r="A22" s="15"/>
      <c r="B22" s="53">
        <v>19</v>
      </c>
      <c r="C22" s="17" t="s">
        <v>273</v>
      </c>
      <c r="D22" s="18">
        <v>0</v>
      </c>
      <c r="E22" s="19">
        <v>0.21935100000000002</v>
      </c>
      <c r="F22" s="19">
        <f t="shared" si="0"/>
        <v>0</v>
      </c>
      <c r="G22" s="19">
        <v>0</v>
      </c>
      <c r="H22" s="19">
        <v>0</v>
      </c>
      <c r="I22" s="20">
        <f t="shared" si="1"/>
        <v>0</v>
      </c>
      <c r="J22" s="21">
        <f t="shared" si="2"/>
        <v>0</v>
      </c>
      <c r="K22" s="4"/>
      <c r="L22" t="s">
        <v>273</v>
      </c>
      <c r="M22" s="5">
        <v>0</v>
      </c>
      <c r="N22" s="69">
        <v>0</v>
      </c>
    </row>
    <row r="23" spans="1:14" x14ac:dyDescent="0.25">
      <c r="A23" s="15"/>
      <c r="B23" s="53">
        <v>20</v>
      </c>
      <c r="C23" s="17" t="s">
        <v>274</v>
      </c>
      <c r="D23" s="18">
        <v>0.62456999999999985</v>
      </c>
      <c r="E23" s="19">
        <v>0.62456999999999985</v>
      </c>
      <c r="F23" s="19">
        <f t="shared" si="0"/>
        <v>0</v>
      </c>
      <c r="G23" s="19">
        <v>0</v>
      </c>
      <c r="H23" s="19">
        <v>0</v>
      </c>
      <c r="I23" s="20">
        <f t="shared" si="1"/>
        <v>0</v>
      </c>
      <c r="J23" s="21">
        <f t="shared" si="2"/>
        <v>0</v>
      </c>
      <c r="K23" s="4"/>
      <c r="L23" t="s">
        <v>274</v>
      </c>
      <c r="M23" s="5">
        <v>0</v>
      </c>
      <c r="N23" s="69">
        <v>0</v>
      </c>
    </row>
    <row r="24" spans="1:14" x14ac:dyDescent="0.25">
      <c r="A24" s="15"/>
      <c r="B24" s="53">
        <v>21</v>
      </c>
      <c r="C24" s="17" t="s">
        <v>275</v>
      </c>
      <c r="D24" s="18">
        <v>0.56760800000000011</v>
      </c>
      <c r="E24" s="19">
        <v>0.84760800000000014</v>
      </c>
      <c r="F24" s="19">
        <f t="shared" si="0"/>
        <v>0</v>
      </c>
      <c r="G24" s="19">
        <v>0</v>
      </c>
      <c r="H24" s="19">
        <v>0</v>
      </c>
      <c r="I24" s="20">
        <f t="shared" si="1"/>
        <v>0</v>
      </c>
      <c r="J24" s="21">
        <f t="shared" si="2"/>
        <v>0</v>
      </c>
      <c r="K24" s="4"/>
      <c r="L24" t="s">
        <v>275</v>
      </c>
      <c r="M24" s="5">
        <v>0</v>
      </c>
      <c r="N24" s="69">
        <v>0</v>
      </c>
    </row>
    <row r="25" spans="1:14" x14ac:dyDescent="0.25">
      <c r="A25" s="15"/>
      <c r="B25" s="53">
        <v>22</v>
      </c>
      <c r="C25" s="17" t="s">
        <v>276</v>
      </c>
      <c r="D25" s="18">
        <v>1.062316</v>
      </c>
      <c r="E25" s="19">
        <v>2.0982859999999999</v>
      </c>
      <c r="F25" s="19">
        <f t="shared" si="0"/>
        <v>0</v>
      </c>
      <c r="G25" s="19">
        <v>0</v>
      </c>
      <c r="H25" s="19">
        <v>0</v>
      </c>
      <c r="I25" s="20">
        <f t="shared" si="1"/>
        <v>0</v>
      </c>
      <c r="J25" s="21">
        <f t="shared" si="2"/>
        <v>0</v>
      </c>
      <c r="K25" s="4"/>
      <c r="L25" t="s">
        <v>276</v>
      </c>
      <c r="M25" s="5">
        <v>0</v>
      </c>
      <c r="N25" s="69">
        <v>0</v>
      </c>
    </row>
    <row r="26" spans="1:14" x14ac:dyDescent="0.25">
      <c r="A26" s="15"/>
      <c r="B26" s="53">
        <v>23</v>
      </c>
      <c r="C26" s="17" t="s">
        <v>277</v>
      </c>
      <c r="D26" s="18">
        <v>0.78710500000000017</v>
      </c>
      <c r="E26" s="19">
        <v>0.78710500000000005</v>
      </c>
      <c r="F26" s="19">
        <f t="shared" si="0"/>
        <v>0</v>
      </c>
      <c r="G26" s="19">
        <v>0</v>
      </c>
      <c r="H26" s="19">
        <v>0</v>
      </c>
      <c r="I26" s="20">
        <f t="shared" si="1"/>
        <v>0</v>
      </c>
      <c r="J26" s="21">
        <f t="shared" si="2"/>
        <v>0</v>
      </c>
      <c r="K26" s="4"/>
      <c r="L26" t="s">
        <v>277</v>
      </c>
      <c r="M26" s="5">
        <v>0</v>
      </c>
      <c r="N26" s="69">
        <v>0</v>
      </c>
    </row>
    <row r="27" spans="1:14" ht="15.75" thickBot="1" x14ac:dyDescent="0.3">
      <c r="A27" s="22"/>
      <c r="B27" s="54">
        <v>25</v>
      </c>
      <c r="C27" s="24" t="s">
        <v>279</v>
      </c>
      <c r="D27" s="25">
        <v>0.96303100000000008</v>
      </c>
      <c r="E27" s="26">
        <v>1.0392710000000001</v>
      </c>
      <c r="F27" s="26">
        <f t="shared" si="0"/>
        <v>0</v>
      </c>
      <c r="G27" s="26">
        <v>0</v>
      </c>
      <c r="H27" s="26">
        <v>0</v>
      </c>
      <c r="I27" s="27">
        <f t="shared" si="1"/>
        <v>0</v>
      </c>
      <c r="J27" s="28">
        <f t="shared" si="2"/>
        <v>0</v>
      </c>
      <c r="K27" s="4"/>
      <c r="L27" t="s">
        <v>279</v>
      </c>
      <c r="M27" s="5">
        <v>0</v>
      </c>
      <c r="N27" s="69">
        <v>0</v>
      </c>
    </row>
    <row r="28" spans="1:14" x14ac:dyDescent="0.25">
      <c r="M28" s="5"/>
      <c r="N28" s="69"/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8" width="0" hidden="1" customWidth="1"/>
  </cols>
  <sheetData>
    <row r="1" spans="1:11" ht="15.75" x14ac:dyDescent="0.25">
      <c r="A1" s="48">
        <v>51</v>
      </c>
      <c r="B1" s="47" t="s">
        <v>32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854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28.384373999999998</v>
      </c>
      <c r="E6" s="12">
        <v>32.525294000000002</v>
      </c>
      <c r="F6" s="12">
        <v>0.93009516999999997</v>
      </c>
      <c r="G6" s="12">
        <v>0</v>
      </c>
      <c r="H6" s="12">
        <v>0.93009516999999997</v>
      </c>
      <c r="I6" s="13">
        <v>0</v>
      </c>
      <c r="J6" s="14">
        <v>2.8596057271611439E-2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28.384374000000001</v>
      </c>
      <c r="E7" s="36">
        <f ca="1">SUM(E8:OFFSET(E6,MATCH("PROYECTOS",$A$8:$A$50,0),0))</f>
        <v>31.969868999999999</v>
      </c>
      <c r="F7" s="36">
        <f ca="1">SUM(F8:OFFSET(F6,MATCH("PROYECTOS",$A$8:$A$50,0),0))</f>
        <v>0.62021582000000008</v>
      </c>
      <c r="G7" s="36">
        <f ca="1">SUM(G8:OFFSET(G6,MATCH("PROYECTOS",$A$8:$A$50,0),0))</f>
        <v>0</v>
      </c>
      <c r="H7" s="36">
        <f ca="1">SUM(H8:OFFSET(H6,MATCH("PROYECTOS",$A$8:$A$50,0),0))</f>
        <v>0.62021582000000008</v>
      </c>
      <c r="I7" s="37">
        <f ca="1">IFERROR(G7/E7,0)</f>
        <v>0</v>
      </c>
      <c r="J7" s="38">
        <f ca="1">IFERROR(SUM(G7,H7)/E7,0)</f>
        <v>1.9400011304394151E-2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6.4303369999999997</v>
      </c>
      <c r="E8" s="19">
        <v>8.3907919999999994</v>
      </c>
      <c r="F8" s="19">
        <f t="shared" ref="F8:F10" si="0">SUM(G8,H8)</f>
        <v>0.34280613000000004</v>
      </c>
      <c r="G8" s="19">
        <v>0</v>
      </c>
      <c r="H8" s="19">
        <v>0.34280613000000004</v>
      </c>
      <c r="I8" s="20">
        <f t="shared" ref="I8:I11" si="1">IFERROR(G8/E8,0)</f>
        <v>0</v>
      </c>
      <c r="J8" s="21">
        <f t="shared" ref="J8:J11" si="2">IFERROR(SUM(G8,H8)/E8,0)</f>
        <v>4.0855038475509829E-2</v>
      </c>
      <c r="K8" s="4"/>
    </row>
    <row r="9" spans="1:11" ht="38.25" x14ac:dyDescent="0.25">
      <c r="A9" s="15"/>
      <c r="B9" s="17">
        <v>3000712</v>
      </c>
      <c r="C9" s="17" t="s">
        <v>856</v>
      </c>
      <c r="D9" s="18">
        <v>15.235234</v>
      </c>
      <c r="E9" s="19">
        <v>16.647032999999997</v>
      </c>
      <c r="F9" s="19">
        <f t="shared" si="0"/>
        <v>7.4536350000000001E-2</v>
      </c>
      <c r="G9" s="19">
        <v>0</v>
      </c>
      <c r="H9" s="19">
        <v>7.4536350000000001E-2</v>
      </c>
      <c r="I9" s="20">
        <f t="shared" si="1"/>
        <v>0</v>
      </c>
      <c r="J9" s="21">
        <f t="shared" si="2"/>
        <v>4.4774555321660031E-3</v>
      </c>
      <c r="K9" s="4"/>
    </row>
    <row r="10" spans="1:11" ht="25.5" x14ac:dyDescent="0.25">
      <c r="A10" s="15"/>
      <c r="B10" s="17">
        <v>3000713</v>
      </c>
      <c r="C10" s="17" t="s">
        <v>857</v>
      </c>
      <c r="D10" s="18">
        <v>6.7188030000000012</v>
      </c>
      <c r="E10" s="19">
        <v>6.9320440000000003</v>
      </c>
      <c r="F10" s="19">
        <f t="shared" si="0"/>
        <v>0.20287334000000001</v>
      </c>
      <c r="G10" s="19">
        <v>0</v>
      </c>
      <c r="H10" s="19">
        <v>0.20287334000000001</v>
      </c>
      <c r="I10" s="20">
        <f t="shared" si="1"/>
        <v>0</v>
      </c>
      <c r="J10" s="21">
        <f t="shared" si="2"/>
        <v>2.9266020238763631E-2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0.55542500000000317</v>
      </c>
      <c r="F11" s="43">
        <f t="shared" ca="1" si="3"/>
        <v>0.30987934999999989</v>
      </c>
      <c r="G11" s="43">
        <f t="shared" ca="1" si="3"/>
        <v>0</v>
      </c>
      <c r="H11" s="43">
        <f t="shared" ca="1" si="3"/>
        <v>0.30987934999999989</v>
      </c>
      <c r="I11" s="44">
        <f t="shared" ca="1" si="1"/>
        <v>0</v>
      </c>
      <c r="J11" s="45">
        <f t="shared" ca="1" si="2"/>
        <v>0.55791393977584391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871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4.0855038475509829E-2</v>
      </c>
    </row>
    <row r="18" spans="1:4" ht="38.25" x14ac:dyDescent="0.25">
      <c r="A18" s="15"/>
      <c r="B18" s="17">
        <v>3000712</v>
      </c>
      <c r="C18" s="17" t="s">
        <v>856</v>
      </c>
      <c r="D18" s="21">
        <v>4.4774555321660031E-3</v>
      </c>
    </row>
    <row r="19" spans="1:4" ht="26.25" thickBot="1" x14ac:dyDescent="0.3">
      <c r="A19" s="22"/>
      <c r="B19" s="24">
        <v>3000713</v>
      </c>
      <c r="C19" s="24" t="s">
        <v>857</v>
      </c>
      <c r="D19" s="28">
        <v>2.9266020238763631E-2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K1" sqref="K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51</v>
      </c>
      <c r="B1" s="47" t="s">
        <v>32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855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28.384373999999998</v>
      </c>
      <c r="I6" s="12">
        <v>32.525294000000002</v>
      </c>
      <c r="J6" s="12">
        <v>0.93009516999999997</v>
      </c>
      <c r="K6" s="12">
        <v>0</v>
      </c>
      <c r="L6" s="12">
        <v>0.93009516999999997</v>
      </c>
      <c r="M6" s="13">
        <v>0</v>
      </c>
      <c r="N6" s="14">
        <v>2.8596057271611439E-2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28.384373999999998</v>
      </c>
      <c r="I7" s="36">
        <f ca="1">SUM(I8:OFFSET(I6,MATCH("PROYECTOS",$A$8:$A$50,0),0))</f>
        <v>31.969868999999996</v>
      </c>
      <c r="J7" s="36">
        <f ca="1">SUM(J8:OFFSET(J6,MATCH("PROYECTOS",$A$8:$A$50,0),0))</f>
        <v>0.62021582000000008</v>
      </c>
      <c r="K7" s="36">
        <f ca="1">SUM(K8:OFFSET(K6,MATCH("PROYECTOS",$A$8:$A$50,0),0))</f>
        <v>0</v>
      </c>
      <c r="L7" s="36">
        <f ca="1">SUM(L8:OFFSET(L6,MATCH("PROYECTOS",$A$8:$A$50,0),0))</f>
        <v>0.62021582000000008</v>
      </c>
      <c r="M7" s="37">
        <f ca="1">IFERROR(K7/I7,0)</f>
        <v>0</v>
      </c>
      <c r="N7" s="38">
        <f ca="1">IFERROR(SUM(K7,L7)/I7,0)</f>
        <v>1.9400011304394151E-2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2.8527279999999995</v>
      </c>
      <c r="I8" s="19">
        <v>4.8131829999999995</v>
      </c>
      <c r="J8" s="19">
        <f t="shared" ref="J8:J19" si="0">SUM(K8,L8)</f>
        <v>0.19280613000000002</v>
      </c>
      <c r="K8" s="19">
        <v>0</v>
      </c>
      <c r="L8" s="19">
        <v>0.19280613000000002</v>
      </c>
      <c r="M8" s="20">
        <f t="shared" ref="M8:M20" si="1">IFERROR(K8/I8,0)</f>
        <v>0</v>
      </c>
      <c r="N8" s="21">
        <f t="shared" ref="N8:N20" si="2">IFERROR(SUM(K8,L8)/I8,0)</f>
        <v>4.0057926324430226E-2</v>
      </c>
      <c r="O8" s="68">
        <v>0.26572859999999998</v>
      </c>
      <c r="P8" s="19">
        <v>10</v>
      </c>
      <c r="Q8" s="21">
        <f>IFERROR(P8/O8,0)</f>
        <v>37.632381309350968</v>
      </c>
    </row>
    <row r="9" spans="1:17" ht="25.5" x14ac:dyDescent="0.25">
      <c r="A9" s="15"/>
      <c r="B9" s="17">
        <v>5001253</v>
      </c>
      <c r="C9" s="17" t="s">
        <v>858</v>
      </c>
      <c r="D9" s="66">
        <v>3000001</v>
      </c>
      <c r="E9" s="17" t="s">
        <v>281</v>
      </c>
      <c r="F9" s="67">
        <v>177</v>
      </c>
      <c r="G9" s="17" t="s">
        <v>869</v>
      </c>
      <c r="H9" s="18">
        <v>0.88073199999999996</v>
      </c>
      <c r="I9" s="19">
        <v>0.88073199999999996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0.88073199999999996</v>
      </c>
      <c r="P9" s="19">
        <v>0</v>
      </c>
      <c r="Q9" s="21">
        <f t="shared" ref="Q9:Q19" si="3">IFERROR(P9/O9,0)</f>
        <v>0</v>
      </c>
    </row>
    <row r="10" spans="1:17" ht="25.5" x14ac:dyDescent="0.25">
      <c r="A10" s="15"/>
      <c r="B10" s="17">
        <v>5001254</v>
      </c>
      <c r="C10" s="17" t="s">
        <v>859</v>
      </c>
      <c r="D10" s="66">
        <v>3000001</v>
      </c>
      <c r="E10" s="17" t="s">
        <v>281</v>
      </c>
      <c r="F10" s="67">
        <v>177</v>
      </c>
      <c r="G10" s="17" t="s">
        <v>869</v>
      </c>
      <c r="H10" s="18">
        <v>2.6968770000000002</v>
      </c>
      <c r="I10" s="19">
        <v>2.6968770000000002</v>
      </c>
      <c r="J10" s="19">
        <f t="shared" si="0"/>
        <v>0.15</v>
      </c>
      <c r="K10" s="19">
        <v>0</v>
      </c>
      <c r="L10" s="19">
        <v>0.15</v>
      </c>
      <c r="M10" s="20">
        <f t="shared" si="1"/>
        <v>0</v>
      </c>
      <c r="N10" s="21">
        <f t="shared" si="2"/>
        <v>5.5619889227428609E-2</v>
      </c>
      <c r="O10" s="68">
        <v>2.5468769999999998</v>
      </c>
      <c r="P10" s="19">
        <v>18</v>
      </c>
      <c r="Q10" s="21">
        <f t="shared" si="3"/>
        <v>7.0674791126544392</v>
      </c>
    </row>
    <row r="11" spans="1:17" ht="38.25" x14ac:dyDescent="0.25">
      <c r="A11" s="15"/>
      <c r="B11" s="17">
        <v>5004099</v>
      </c>
      <c r="C11" s="17" t="s">
        <v>860</v>
      </c>
      <c r="D11" s="66">
        <v>3000712</v>
      </c>
      <c r="E11" s="17" t="s">
        <v>856</v>
      </c>
      <c r="F11" s="67">
        <v>87</v>
      </c>
      <c r="G11" s="17" t="s">
        <v>400</v>
      </c>
      <c r="H11" s="18">
        <v>1.2697350000000001</v>
      </c>
      <c r="I11" s="19">
        <v>1.2697350000000001</v>
      </c>
      <c r="J11" s="19">
        <f t="shared" si="0"/>
        <v>4.8768699999999998E-2</v>
      </c>
      <c r="K11" s="19">
        <v>0</v>
      </c>
      <c r="L11" s="19">
        <v>4.8768699999999998E-2</v>
      </c>
      <c r="M11" s="20">
        <f t="shared" si="1"/>
        <v>0</v>
      </c>
      <c r="N11" s="21">
        <f t="shared" si="2"/>
        <v>3.8408565566830873E-2</v>
      </c>
      <c r="O11" s="68">
        <v>5.4868989999999992E-2</v>
      </c>
      <c r="P11" s="19">
        <v>0</v>
      </c>
      <c r="Q11" s="21">
        <f t="shared" si="3"/>
        <v>0</v>
      </c>
    </row>
    <row r="12" spans="1:17" ht="51" x14ac:dyDescent="0.25">
      <c r="A12" s="15"/>
      <c r="B12" s="17">
        <v>5004102</v>
      </c>
      <c r="C12" s="17" t="s">
        <v>861</v>
      </c>
      <c r="D12" s="66">
        <v>3000713</v>
      </c>
      <c r="E12" s="17" t="s">
        <v>857</v>
      </c>
      <c r="F12" s="67">
        <v>87</v>
      </c>
      <c r="G12" s="17" t="s">
        <v>400</v>
      </c>
      <c r="H12" s="18">
        <v>5.8688029999999998</v>
      </c>
      <c r="I12" s="19">
        <v>6.0820440000000007</v>
      </c>
      <c r="J12" s="19">
        <f t="shared" si="0"/>
        <v>0.18038344000000003</v>
      </c>
      <c r="K12" s="19">
        <v>0</v>
      </c>
      <c r="L12" s="19">
        <v>0.18038344000000003</v>
      </c>
      <c r="M12" s="20">
        <f t="shared" si="1"/>
        <v>0</v>
      </c>
      <c r="N12" s="21">
        <f t="shared" si="2"/>
        <v>2.9658358275606034E-2</v>
      </c>
      <c r="O12" s="68">
        <v>0.18942315000000001</v>
      </c>
      <c r="P12" s="19">
        <v>2252</v>
      </c>
      <c r="Q12" s="21">
        <f t="shared" si="3"/>
        <v>11888.726377953275</v>
      </c>
    </row>
    <row r="13" spans="1:17" ht="38.25" x14ac:dyDescent="0.25">
      <c r="A13" s="15"/>
      <c r="B13" s="17">
        <v>5004103</v>
      </c>
      <c r="C13" s="17" t="s">
        <v>862</v>
      </c>
      <c r="D13" s="66">
        <v>3000713</v>
      </c>
      <c r="E13" s="17" t="s">
        <v>857</v>
      </c>
      <c r="F13" s="67">
        <v>87</v>
      </c>
      <c r="G13" s="17" t="s">
        <v>400</v>
      </c>
      <c r="H13" s="18">
        <v>0.4</v>
      </c>
      <c r="I13" s="19">
        <v>0.39999999999999997</v>
      </c>
      <c r="J13" s="19">
        <f t="shared" si="0"/>
        <v>2.24899E-2</v>
      </c>
      <c r="K13" s="19">
        <v>0</v>
      </c>
      <c r="L13" s="19">
        <v>2.24899E-2</v>
      </c>
      <c r="M13" s="20">
        <f t="shared" si="1"/>
        <v>0</v>
      </c>
      <c r="N13" s="21">
        <f t="shared" si="2"/>
        <v>5.6224750000000004E-2</v>
      </c>
      <c r="O13" s="68">
        <v>2.0810750000000003E-2</v>
      </c>
      <c r="P13" s="19">
        <v>400</v>
      </c>
      <c r="Q13" s="21">
        <f t="shared" si="3"/>
        <v>19220.835385557941</v>
      </c>
    </row>
    <row r="14" spans="1:17" ht="38.25" x14ac:dyDescent="0.25">
      <c r="A14" s="15"/>
      <c r="B14" s="17">
        <v>5005064</v>
      </c>
      <c r="C14" s="17" t="s">
        <v>863</v>
      </c>
      <c r="D14" s="66">
        <v>3000712</v>
      </c>
      <c r="E14" s="17" t="s">
        <v>856</v>
      </c>
      <c r="F14" s="67">
        <v>14</v>
      </c>
      <c r="G14" s="17" t="s">
        <v>691</v>
      </c>
      <c r="H14" s="18">
        <v>0.11000000000000001</v>
      </c>
      <c r="I14" s="19">
        <v>0.11</v>
      </c>
      <c r="J14" s="19">
        <f t="shared" si="0"/>
        <v>0</v>
      </c>
      <c r="K14" s="19">
        <v>0</v>
      </c>
      <c r="L14" s="19">
        <v>0</v>
      </c>
      <c r="M14" s="20">
        <f t="shared" si="1"/>
        <v>0</v>
      </c>
      <c r="N14" s="21">
        <f t="shared" si="2"/>
        <v>0</v>
      </c>
      <c r="O14" s="68">
        <v>0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5005229</v>
      </c>
      <c r="C15" s="17" t="s">
        <v>864</v>
      </c>
      <c r="D15" s="66">
        <v>3000712</v>
      </c>
      <c r="E15" s="17" t="s">
        <v>856</v>
      </c>
      <c r="F15" s="67">
        <v>56</v>
      </c>
      <c r="G15" s="17" t="s">
        <v>425</v>
      </c>
      <c r="H15" s="18">
        <v>3.8160400000000005</v>
      </c>
      <c r="I15" s="19">
        <v>3.838022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0</v>
      </c>
      <c r="P15" s="19">
        <v>0</v>
      </c>
      <c r="Q15" s="21">
        <f t="shared" si="3"/>
        <v>0</v>
      </c>
    </row>
    <row r="16" spans="1:17" ht="38.25" x14ac:dyDescent="0.25">
      <c r="A16" s="15"/>
      <c r="B16" s="17">
        <v>5005230</v>
      </c>
      <c r="C16" s="17" t="s">
        <v>865</v>
      </c>
      <c r="D16" s="66">
        <v>3000712</v>
      </c>
      <c r="E16" s="17" t="s">
        <v>856</v>
      </c>
      <c r="F16" s="67">
        <v>87</v>
      </c>
      <c r="G16" s="17" t="s">
        <v>400</v>
      </c>
      <c r="H16" s="18">
        <v>9.9452260000000017</v>
      </c>
      <c r="I16" s="19">
        <v>10.472195000000001</v>
      </c>
      <c r="J16" s="19">
        <f t="shared" si="0"/>
        <v>2.576765E-2</v>
      </c>
      <c r="K16" s="19">
        <v>0</v>
      </c>
      <c r="L16" s="19">
        <v>2.576765E-2</v>
      </c>
      <c r="M16" s="20">
        <f t="shared" si="1"/>
        <v>0</v>
      </c>
      <c r="N16" s="21">
        <f t="shared" si="2"/>
        <v>2.4605777489819466E-3</v>
      </c>
      <c r="O16" s="68">
        <v>2.7045279999999998E-2</v>
      </c>
      <c r="P16" s="19">
        <v>0</v>
      </c>
      <c r="Q16" s="21">
        <f t="shared" si="3"/>
        <v>0</v>
      </c>
    </row>
    <row r="17" spans="1:17" ht="38.25" x14ac:dyDescent="0.25">
      <c r="A17" s="15"/>
      <c r="B17" s="17">
        <v>5005231</v>
      </c>
      <c r="C17" s="17" t="s">
        <v>866</v>
      </c>
      <c r="D17" s="66">
        <v>3000712</v>
      </c>
      <c r="E17" s="17" t="s">
        <v>856</v>
      </c>
      <c r="F17" s="67">
        <v>87</v>
      </c>
      <c r="G17" s="17" t="s">
        <v>400</v>
      </c>
      <c r="H17" s="18">
        <v>9.4233000000000011E-2</v>
      </c>
      <c r="I17" s="19">
        <v>0.95708099999999996</v>
      </c>
      <c r="J17" s="19">
        <f t="shared" si="0"/>
        <v>0</v>
      </c>
      <c r="K17" s="19">
        <v>0</v>
      </c>
      <c r="L17" s="19">
        <v>0</v>
      </c>
      <c r="M17" s="20">
        <f t="shared" si="1"/>
        <v>0</v>
      </c>
      <c r="N17" s="21">
        <f t="shared" si="2"/>
        <v>0</v>
      </c>
      <c r="O17" s="68">
        <v>2.5356200000000002E-2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5005232</v>
      </c>
      <c r="C18" s="17" t="s">
        <v>867</v>
      </c>
      <c r="D18" s="66">
        <v>3000713</v>
      </c>
      <c r="E18" s="17" t="s">
        <v>857</v>
      </c>
      <c r="F18" s="67">
        <v>87</v>
      </c>
      <c r="G18" s="17" t="s">
        <v>400</v>
      </c>
      <c r="H18" s="18">
        <v>0.25</v>
      </c>
      <c r="I18" s="19">
        <v>0.25</v>
      </c>
      <c r="J18" s="19">
        <f t="shared" si="0"/>
        <v>0</v>
      </c>
      <c r="K18" s="19">
        <v>0</v>
      </c>
      <c r="L18" s="19">
        <v>0</v>
      </c>
      <c r="M18" s="20">
        <f t="shared" si="1"/>
        <v>0</v>
      </c>
      <c r="N18" s="21">
        <f t="shared" si="2"/>
        <v>0</v>
      </c>
      <c r="O18" s="68">
        <v>0</v>
      </c>
      <c r="P18" s="19">
        <v>0</v>
      </c>
      <c r="Q18" s="21">
        <f t="shared" si="3"/>
        <v>0</v>
      </c>
    </row>
    <row r="19" spans="1:17" ht="38.25" x14ac:dyDescent="0.25">
      <c r="A19" s="15"/>
      <c r="B19" s="17">
        <v>5005233</v>
      </c>
      <c r="C19" s="17" t="s">
        <v>868</v>
      </c>
      <c r="D19" s="66">
        <v>3000713</v>
      </c>
      <c r="E19" s="17" t="s">
        <v>857</v>
      </c>
      <c r="F19" s="67">
        <v>87</v>
      </c>
      <c r="G19" s="17" t="s">
        <v>400</v>
      </c>
      <c r="H19" s="18">
        <v>0.2</v>
      </c>
      <c r="I19" s="19">
        <v>0.2</v>
      </c>
      <c r="J19" s="19">
        <f t="shared" si="0"/>
        <v>0</v>
      </c>
      <c r="K19" s="19">
        <v>0</v>
      </c>
      <c r="L19" s="19">
        <v>0</v>
      </c>
      <c r="M19" s="20">
        <f t="shared" si="1"/>
        <v>0</v>
      </c>
      <c r="N19" s="21">
        <f t="shared" si="2"/>
        <v>0</v>
      </c>
      <c r="O19" s="68">
        <v>0</v>
      </c>
      <c r="P19" s="19">
        <v>0</v>
      </c>
      <c r="Q19" s="21">
        <f t="shared" si="3"/>
        <v>0</v>
      </c>
    </row>
    <row r="20" spans="1:17" ht="15.75" thickBot="1" x14ac:dyDescent="0.3">
      <c r="A20" s="39" t="s">
        <v>299</v>
      </c>
      <c r="B20" s="41"/>
      <c r="C20" s="41"/>
      <c r="D20" s="63"/>
      <c r="E20" s="41"/>
      <c r="F20" s="64"/>
      <c r="G20" s="41"/>
      <c r="H20" s="42">
        <f ca="1">OFFSET(H20,-MATCH("PROYECTOS",$A$8:$A$50,0)-1,0)-(OFFSET(H20,-MATCH("PROYECTOS",$A$8:$A$50,0),0))</f>
        <v>0</v>
      </c>
      <c r="I20" s="43">
        <f t="shared" ref="I20:L20" ca="1" si="4">OFFSET(I20,-MATCH("PROYECTOS",$A$8:$A$50,0)-1,0)-(OFFSET(I20,-MATCH("PROYECTOS",$A$8:$A$50,0),0))</f>
        <v>0.55542500000000672</v>
      </c>
      <c r="J20" s="43">
        <f t="shared" ca="1" si="4"/>
        <v>0.30987934999999989</v>
      </c>
      <c r="K20" s="43">
        <f t="shared" ca="1" si="4"/>
        <v>0</v>
      </c>
      <c r="L20" s="43">
        <f t="shared" ca="1" si="4"/>
        <v>0.30987934999999989</v>
      </c>
      <c r="M20" s="44">
        <f t="shared" ca="1" si="1"/>
        <v>0</v>
      </c>
      <c r="N20" s="45">
        <f t="shared" ca="1" si="2"/>
        <v>0.55791393977584036</v>
      </c>
      <c r="O20" s="65"/>
      <c r="P20" s="43"/>
      <c r="Q20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57</v>
      </c>
      <c r="B1" s="48" t="s">
        <v>33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872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52.656755999999994</v>
      </c>
      <c r="E6" s="12">
        <v>56.880247000000011</v>
      </c>
      <c r="F6" s="12">
        <v>2.9407516199999999</v>
      </c>
      <c r="G6" s="12">
        <v>0</v>
      </c>
      <c r="H6" s="12">
        <v>2.9407516199999999</v>
      </c>
      <c r="I6" s="13">
        <v>0</v>
      </c>
      <c r="J6" s="14">
        <v>5.17007533388524E-2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45.624675000000018</v>
      </c>
      <c r="E7" s="36">
        <f ca="1">SUM(E8:OFFSET(E6,MATCH("GOBIERNOS REGIONALES",$A$8:$A$50,0),0))</f>
        <v>51.40460900000005</v>
      </c>
      <c r="F7" s="36">
        <f ca="1">SUM(F8:OFFSET(F6,MATCH("GOBIERNOS REGIONALES",$A$8:$A$50,0),0))</f>
        <v>2.7901225200000002</v>
      </c>
      <c r="G7" s="36">
        <f ca="1">SUM(G8:OFFSET(G6,MATCH("GOBIERNOS REGIONALES",$A$8:$A$50,0),0))</f>
        <v>0</v>
      </c>
      <c r="H7" s="36">
        <f ca="1">SUM(H8:OFFSET(H6,MATCH("GOBIERNOS REGIONALES",$A$8:$A$50,0),0))</f>
        <v>2.7901225200000002</v>
      </c>
      <c r="I7" s="37">
        <f ca="1">IFERROR(G7/E7,0)</f>
        <v>0</v>
      </c>
      <c r="J7" s="38">
        <f ca="1">IFERROR(SUM(G7,H7)/E7,0)</f>
        <v>5.4277672260866675E-2</v>
      </c>
      <c r="K7" s="4"/>
    </row>
    <row r="8" spans="1:11" ht="25.5" x14ac:dyDescent="0.25">
      <c r="A8" s="15"/>
      <c r="B8" s="16">
        <v>50</v>
      </c>
      <c r="C8" s="17" t="s">
        <v>130</v>
      </c>
      <c r="D8" s="18">
        <v>45.624675000000018</v>
      </c>
      <c r="E8" s="19">
        <v>51.40460900000005</v>
      </c>
      <c r="F8" s="19">
        <f t="shared" ref="F8:F17" si="0">SUM(G8,H8)</f>
        <v>2.7901225200000002</v>
      </c>
      <c r="G8" s="19">
        <v>0</v>
      </c>
      <c r="H8" s="19">
        <v>2.7901225200000002</v>
      </c>
      <c r="I8" s="20">
        <f t="shared" ref="I8:I17" si="1">IFERROR(G8/E8,0)</f>
        <v>0</v>
      </c>
      <c r="J8" s="21">
        <f t="shared" ref="J8:J17" si="2">IFERROR(SUM(G8,H8)/E8,0)</f>
        <v>5.4277672260866675E-2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7.0320809999999998</v>
      </c>
      <c r="E9" s="36">
        <f ca="1">SUM(E10:OFFSET(E8,(MATCH("GOBIERNOS LOCALES",$A$8:$A$50,0)-MATCH("GOBIERNOS REGIONALES",$A$8:$A$50,0)),0))</f>
        <v>5.4756379999999991</v>
      </c>
      <c r="F9" s="36">
        <f ca="1">SUM(F10:OFFSET(F8,(MATCH("GOBIERNOS LOCALES",$A$8:$A$50,0)-MATCH("GOBIERNOS REGIONALES",$A$8:$A$50,0)),0))</f>
        <v>0.15062910000000002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0.15062910000000002</v>
      </c>
      <c r="I9" s="37">
        <f t="shared" ca="1" si="1"/>
        <v>0</v>
      </c>
      <c r="J9" s="38">
        <f t="shared" ca="1" si="2"/>
        <v>2.7508958773388607E-2</v>
      </c>
      <c r="K9" s="4"/>
    </row>
    <row r="10" spans="1:11" x14ac:dyDescent="0.25">
      <c r="A10" s="15"/>
      <c r="B10" s="16">
        <v>445</v>
      </c>
      <c r="C10" s="17" t="s">
        <v>217</v>
      </c>
      <c r="D10" s="18">
        <v>1.6349929999999999</v>
      </c>
      <c r="E10" s="19">
        <v>0.98393200000000003</v>
      </c>
      <c r="F10" s="19">
        <f t="shared" si="0"/>
        <v>3.2087399999999999E-3</v>
      </c>
      <c r="G10" s="19">
        <v>0</v>
      </c>
      <c r="H10" s="19">
        <v>3.2087399999999999E-3</v>
      </c>
      <c r="I10" s="20">
        <f t="shared" si="1"/>
        <v>0</v>
      </c>
      <c r="J10" s="21">
        <f t="shared" si="2"/>
        <v>3.2611399974795002E-3</v>
      </c>
      <c r="K10" s="4"/>
    </row>
    <row r="11" spans="1:11" x14ac:dyDescent="0.25">
      <c r="A11" s="15"/>
      <c r="B11" s="16">
        <v>447</v>
      </c>
      <c r="C11" s="17" t="s">
        <v>219</v>
      </c>
      <c r="D11" s="18">
        <v>1.0240719999999999</v>
      </c>
      <c r="E11" s="19">
        <v>2.0240719999999999</v>
      </c>
      <c r="F11" s="19">
        <f t="shared" si="0"/>
        <v>0.11311036000000001</v>
      </c>
      <c r="G11" s="19">
        <v>0</v>
      </c>
      <c r="H11" s="19">
        <v>0.11311036000000001</v>
      </c>
      <c r="I11" s="20">
        <f t="shared" si="1"/>
        <v>0</v>
      </c>
      <c r="J11" s="21">
        <f t="shared" si="2"/>
        <v>5.5882577299621761E-2</v>
      </c>
      <c r="K11" s="4"/>
    </row>
    <row r="12" spans="1:11" x14ac:dyDescent="0.25">
      <c r="A12" s="15"/>
      <c r="B12" s="16">
        <v>452</v>
      </c>
      <c r="C12" s="17" t="s">
        <v>224</v>
      </c>
      <c r="D12" s="18">
        <v>1.8000000000000002E-2</v>
      </c>
      <c r="E12" s="19">
        <v>1.8000000000000002E-2</v>
      </c>
      <c r="F12" s="19">
        <f t="shared" si="0"/>
        <v>0</v>
      </c>
      <c r="G12" s="19">
        <v>0</v>
      </c>
      <c r="H12" s="19">
        <v>0</v>
      </c>
      <c r="I12" s="20">
        <f t="shared" si="1"/>
        <v>0</v>
      </c>
      <c r="J12" s="21">
        <f t="shared" si="2"/>
        <v>0</v>
      </c>
      <c r="K12" s="4"/>
    </row>
    <row r="13" spans="1:11" x14ac:dyDescent="0.25">
      <c r="A13" s="15"/>
      <c r="B13" s="16">
        <v>453</v>
      </c>
      <c r="C13" s="17" t="s">
        <v>225</v>
      </c>
      <c r="D13" s="18">
        <v>1.02</v>
      </c>
      <c r="E13" s="19">
        <v>0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x14ac:dyDescent="0.25">
      <c r="A14" s="15"/>
      <c r="B14" s="16">
        <v>457</v>
      </c>
      <c r="C14" s="17" t="s">
        <v>229</v>
      </c>
      <c r="D14" s="18">
        <v>0.11765200000000001</v>
      </c>
      <c r="E14" s="19">
        <v>2.8900000000000002E-2</v>
      </c>
      <c r="F14" s="19">
        <f t="shared" si="0"/>
        <v>0</v>
      </c>
      <c r="G14" s="19">
        <v>0</v>
      </c>
      <c r="H14" s="19">
        <v>0</v>
      </c>
      <c r="I14" s="20">
        <f t="shared" si="1"/>
        <v>0</v>
      </c>
      <c r="J14" s="21">
        <f t="shared" si="2"/>
        <v>0</v>
      </c>
      <c r="K14" s="4"/>
    </row>
    <row r="15" spans="1:11" x14ac:dyDescent="0.25">
      <c r="A15" s="15"/>
      <c r="B15" s="16">
        <v>462</v>
      </c>
      <c r="C15" s="17" t="s">
        <v>234</v>
      </c>
      <c r="D15" s="18">
        <v>3.2173639999999999</v>
      </c>
      <c r="E15" s="19">
        <v>2.2173639999999999</v>
      </c>
      <c r="F15" s="19">
        <f t="shared" si="0"/>
        <v>3.431E-2</v>
      </c>
      <c r="G15" s="19">
        <v>0</v>
      </c>
      <c r="H15" s="19">
        <v>3.431E-2</v>
      </c>
      <c r="I15" s="20">
        <f t="shared" si="1"/>
        <v>0</v>
      </c>
      <c r="J15" s="21">
        <f t="shared" si="2"/>
        <v>1.5473327789212777E-2</v>
      </c>
      <c r="K15" s="4"/>
    </row>
    <row r="16" spans="1:11" ht="15.75" thickBot="1" x14ac:dyDescent="0.3">
      <c r="A16" s="22"/>
      <c r="B16" s="23">
        <v>463</v>
      </c>
      <c r="C16" s="24" t="s">
        <v>235</v>
      </c>
      <c r="D16" s="25">
        <v>0</v>
      </c>
      <c r="E16" s="26">
        <v>0.20337</v>
      </c>
      <c r="F16" s="26">
        <f t="shared" si="0"/>
        <v>0</v>
      </c>
      <c r="G16" s="26">
        <v>0</v>
      </c>
      <c r="H16" s="26">
        <v>0</v>
      </c>
      <c r="I16" s="27">
        <f t="shared" si="1"/>
        <v>0</v>
      </c>
      <c r="J16" s="28">
        <f t="shared" si="2"/>
        <v>0</v>
      </c>
      <c r="K16" s="4"/>
    </row>
    <row r="17" spans="1:11" x14ac:dyDescent="0.25">
      <c r="A17" t="s">
        <v>238</v>
      </c>
      <c r="D17" s="5"/>
      <c r="E17" s="5"/>
      <c r="F17" s="5">
        <f t="shared" si="0"/>
        <v>0</v>
      </c>
      <c r="G17" s="5"/>
      <c r="H17" s="5"/>
      <c r="I17" s="4">
        <f t="shared" si="1"/>
        <v>0</v>
      </c>
      <c r="J17" s="4">
        <f t="shared" si="2"/>
        <v>0</v>
      </c>
      <c r="K17" s="4"/>
    </row>
    <row r="18" spans="1:11" x14ac:dyDescent="0.25">
      <c r="D18" s="5"/>
      <c r="E18" s="5"/>
      <c r="F18" s="5"/>
      <c r="G18" s="5"/>
      <c r="H18" s="5"/>
      <c r="I18" s="4"/>
      <c r="J18" s="4"/>
      <c r="K18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57</v>
      </c>
      <c r="B1" s="49" t="s">
        <v>33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873</v>
      </c>
      <c r="L2" s="70" t="s">
        <v>898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52.656755999999994</v>
      </c>
      <c r="E6" s="12">
        <f ca="1">SUM(E7:OFFSET(E7,50,0))</f>
        <v>56.880247000000011</v>
      </c>
      <c r="F6" s="12">
        <f ca="1">SUM(F7:OFFSET(F7,50,0))</f>
        <v>2.9407516199999999</v>
      </c>
      <c r="G6" s="12">
        <f ca="1">SUM(G7:OFFSET(G7,50,0))</f>
        <v>0</v>
      </c>
      <c r="H6" s="12">
        <f ca="1">SUM(H7:OFFSET(H7,50,0))</f>
        <v>2.9407516199999999</v>
      </c>
      <c r="I6" s="13">
        <f ca="1">IFERROR(G6/E6,0)</f>
        <v>0</v>
      </c>
      <c r="J6" s="14">
        <f ca="1">IFERROR(SUM(G6,H6)/E6,0)</f>
        <v>5.17007533388524E-2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</v>
      </c>
      <c r="C7" s="17" t="s">
        <v>255</v>
      </c>
      <c r="D7" s="18">
        <v>1.471549</v>
      </c>
      <c r="E7" s="19">
        <v>1.4715490000000004</v>
      </c>
      <c r="F7" s="19">
        <f t="shared" ref="F7:F28" si="0">SUM(G7,H7)</f>
        <v>0.11198553000000001</v>
      </c>
      <c r="G7" s="19">
        <v>0</v>
      </c>
      <c r="H7" s="19">
        <v>0.11198553000000001</v>
      </c>
      <c r="I7" s="20">
        <f t="shared" ref="I7:I28" si="1">IFERROR(G7/E7,0)</f>
        <v>0</v>
      </c>
      <c r="J7" s="21">
        <f t="shared" ref="J7:J28" si="2">IFERROR(SUM(G7,H7)/E7,0)</f>
        <v>7.6100442458932716E-2</v>
      </c>
      <c r="K7" s="4"/>
      <c r="L7" t="s">
        <v>276</v>
      </c>
      <c r="M7" s="5">
        <v>0.15218922000000001</v>
      </c>
      <c r="N7" s="69">
        <v>8.5744028620927643E-2</v>
      </c>
    </row>
    <row r="8" spans="1:14" x14ac:dyDescent="0.25">
      <c r="A8" s="15"/>
      <c r="B8" s="53">
        <v>2</v>
      </c>
      <c r="C8" s="17" t="s">
        <v>256</v>
      </c>
      <c r="D8" s="18">
        <v>1.6553149999999999</v>
      </c>
      <c r="E8" s="19">
        <v>1.8682909999999997</v>
      </c>
      <c r="F8" s="19">
        <f t="shared" si="0"/>
        <v>0.12397920000000001</v>
      </c>
      <c r="G8" s="19">
        <v>0</v>
      </c>
      <c r="H8" s="19">
        <v>0.12397920000000001</v>
      </c>
      <c r="I8" s="20">
        <f t="shared" si="1"/>
        <v>0</v>
      </c>
      <c r="J8" s="21">
        <f t="shared" si="2"/>
        <v>6.6359683796582025E-2</v>
      </c>
      <c r="K8" s="4"/>
      <c r="L8" t="s">
        <v>267</v>
      </c>
      <c r="M8" s="5">
        <v>4.1263399999999999E-2</v>
      </c>
      <c r="N8" s="69">
        <v>7.9338960564517683E-2</v>
      </c>
    </row>
    <row r="9" spans="1:14" x14ac:dyDescent="0.25">
      <c r="A9" s="15"/>
      <c r="B9" s="53">
        <v>3</v>
      </c>
      <c r="C9" s="17" t="s">
        <v>257</v>
      </c>
      <c r="D9" s="18">
        <v>0.42287400000000003</v>
      </c>
      <c r="E9" s="19">
        <v>0.43827399999999994</v>
      </c>
      <c r="F9" s="19">
        <f t="shared" si="0"/>
        <v>2.8799490000000001E-2</v>
      </c>
      <c r="G9" s="19">
        <v>0</v>
      </c>
      <c r="H9" s="19">
        <v>2.8799490000000001E-2</v>
      </c>
      <c r="I9" s="20">
        <f t="shared" si="1"/>
        <v>0</v>
      </c>
      <c r="J9" s="21">
        <f t="shared" si="2"/>
        <v>6.5711153296796082E-2</v>
      </c>
      <c r="K9" s="4"/>
      <c r="L9" t="s">
        <v>255</v>
      </c>
      <c r="M9" s="5">
        <v>0.11198553000000001</v>
      </c>
      <c r="N9" s="69">
        <v>7.6100442458932716E-2</v>
      </c>
    </row>
    <row r="10" spans="1:14" x14ac:dyDescent="0.25">
      <c r="A10" s="15"/>
      <c r="B10" s="53">
        <v>4</v>
      </c>
      <c r="C10" s="17" t="s">
        <v>258</v>
      </c>
      <c r="D10" s="18">
        <v>0.90175099999999997</v>
      </c>
      <c r="E10" s="19">
        <v>0.85890500000000014</v>
      </c>
      <c r="F10" s="19">
        <f t="shared" si="0"/>
        <v>6.4719249999999992E-2</v>
      </c>
      <c r="G10" s="19">
        <v>0</v>
      </c>
      <c r="H10" s="19">
        <v>6.4719249999999992E-2</v>
      </c>
      <c r="I10" s="20">
        <f t="shared" si="1"/>
        <v>0</v>
      </c>
      <c r="J10" s="21">
        <f t="shared" si="2"/>
        <v>7.5350882810089573E-2</v>
      </c>
      <c r="K10" s="4"/>
      <c r="L10" t="s">
        <v>258</v>
      </c>
      <c r="M10" s="5">
        <v>6.4719249999999992E-2</v>
      </c>
      <c r="N10" s="69">
        <v>7.5350882810089573E-2</v>
      </c>
    </row>
    <row r="11" spans="1:14" x14ac:dyDescent="0.25">
      <c r="A11" s="15"/>
      <c r="B11" s="53">
        <v>5</v>
      </c>
      <c r="C11" s="17" t="s">
        <v>259</v>
      </c>
      <c r="D11" s="18">
        <v>0.347217</v>
      </c>
      <c r="E11" s="19">
        <v>0.347217</v>
      </c>
      <c r="F11" s="19">
        <f t="shared" si="0"/>
        <v>2.2353200000000004E-2</v>
      </c>
      <c r="G11" s="19">
        <v>0</v>
      </c>
      <c r="H11" s="19">
        <v>2.2353200000000004E-2</v>
      </c>
      <c r="I11" s="20">
        <f t="shared" si="1"/>
        <v>0</v>
      </c>
      <c r="J11" s="21">
        <f t="shared" si="2"/>
        <v>6.4378184247891101E-2</v>
      </c>
      <c r="K11" s="4"/>
      <c r="L11" t="s">
        <v>273</v>
      </c>
      <c r="M11" s="5">
        <v>0.1293414</v>
      </c>
      <c r="N11" s="69">
        <v>7.4337598474411737E-2</v>
      </c>
    </row>
    <row r="12" spans="1:14" x14ac:dyDescent="0.25">
      <c r="A12" s="15"/>
      <c r="B12" s="53">
        <v>6</v>
      </c>
      <c r="C12" s="17" t="s">
        <v>260</v>
      </c>
      <c r="D12" s="18">
        <v>2.7955290000000002</v>
      </c>
      <c r="E12" s="19">
        <v>2.5663880000000003</v>
      </c>
      <c r="F12" s="19">
        <f t="shared" si="0"/>
        <v>9.2137199999999989E-2</v>
      </c>
      <c r="G12" s="19">
        <v>0</v>
      </c>
      <c r="H12" s="19">
        <v>9.2137199999999989E-2</v>
      </c>
      <c r="I12" s="20">
        <f t="shared" si="1"/>
        <v>0</v>
      </c>
      <c r="J12" s="21">
        <f t="shared" si="2"/>
        <v>3.5901508267650865E-2</v>
      </c>
      <c r="K12" s="4"/>
      <c r="L12" t="s">
        <v>278</v>
      </c>
      <c r="M12" s="5">
        <v>7.0430900000000005E-2</v>
      </c>
      <c r="N12" s="69">
        <v>7.3672720730295183E-2</v>
      </c>
    </row>
    <row r="13" spans="1:14" x14ac:dyDescent="0.25">
      <c r="A13" s="15"/>
      <c r="B13" s="53">
        <v>8</v>
      </c>
      <c r="C13" s="17" t="s">
        <v>262</v>
      </c>
      <c r="D13" s="18">
        <v>7.624884999999999</v>
      </c>
      <c r="E13" s="19">
        <v>7.6397909999999989</v>
      </c>
      <c r="F13" s="19">
        <f t="shared" si="0"/>
        <v>0.25003413000000008</v>
      </c>
      <c r="G13" s="19">
        <v>0</v>
      </c>
      <c r="H13" s="19">
        <v>0.25003413000000008</v>
      </c>
      <c r="I13" s="20">
        <f t="shared" si="1"/>
        <v>0</v>
      </c>
      <c r="J13" s="21">
        <f t="shared" si="2"/>
        <v>3.2727875670944415E-2</v>
      </c>
      <c r="K13" s="4"/>
      <c r="L13" t="s">
        <v>264</v>
      </c>
      <c r="M13" s="5">
        <v>9.1213679999999991E-2</v>
      </c>
      <c r="N13" s="69">
        <v>7.1320418350368425E-2</v>
      </c>
    </row>
    <row r="14" spans="1:14" x14ac:dyDescent="0.25">
      <c r="A14" s="15"/>
      <c r="B14" s="53">
        <v>9</v>
      </c>
      <c r="C14" s="17" t="s">
        <v>263</v>
      </c>
      <c r="D14" s="18">
        <v>1.0240719999999999</v>
      </c>
      <c r="E14" s="19">
        <v>2.0240719999999999</v>
      </c>
      <c r="F14" s="19">
        <f t="shared" si="0"/>
        <v>0.11311036000000001</v>
      </c>
      <c r="G14" s="19">
        <v>0</v>
      </c>
      <c r="H14" s="19">
        <v>0.11311036000000001</v>
      </c>
      <c r="I14" s="20">
        <f t="shared" si="1"/>
        <v>0</v>
      </c>
      <c r="J14" s="21">
        <f t="shared" si="2"/>
        <v>5.5882577299621761E-2</v>
      </c>
      <c r="K14" s="4"/>
      <c r="L14" t="s">
        <v>268</v>
      </c>
      <c r="M14" s="5">
        <v>6.4364840000000006E-2</v>
      </c>
      <c r="N14" s="69">
        <v>7.068173756820835E-2</v>
      </c>
    </row>
    <row r="15" spans="1:14" x14ac:dyDescent="0.25">
      <c r="A15" s="15"/>
      <c r="B15" s="53">
        <v>10</v>
      </c>
      <c r="C15" s="17" t="s">
        <v>264</v>
      </c>
      <c r="D15" s="18">
        <v>1.2789280000000001</v>
      </c>
      <c r="E15" s="19">
        <v>1.2789280000000001</v>
      </c>
      <c r="F15" s="19">
        <f t="shared" si="0"/>
        <v>9.1213679999999991E-2</v>
      </c>
      <c r="G15" s="19">
        <v>0</v>
      </c>
      <c r="H15" s="19">
        <v>9.1213679999999991E-2</v>
      </c>
      <c r="I15" s="20">
        <f t="shared" si="1"/>
        <v>0</v>
      </c>
      <c r="J15" s="21">
        <f t="shared" si="2"/>
        <v>7.1320418350368425E-2</v>
      </c>
      <c r="K15" s="4"/>
      <c r="L15" t="s">
        <v>274</v>
      </c>
      <c r="M15" s="5">
        <v>4.1475100000000001E-2</v>
      </c>
      <c r="N15" s="69">
        <v>6.834365694944973E-2</v>
      </c>
    </row>
    <row r="16" spans="1:14" x14ac:dyDescent="0.25">
      <c r="A16" s="15"/>
      <c r="B16" s="53">
        <v>11</v>
      </c>
      <c r="C16" s="17" t="s">
        <v>265</v>
      </c>
      <c r="D16" s="18">
        <v>2.5465629999999999</v>
      </c>
      <c r="E16" s="19">
        <v>2.6553110000000002</v>
      </c>
      <c r="F16" s="19">
        <f t="shared" si="0"/>
        <v>0.11394590000000002</v>
      </c>
      <c r="G16" s="19">
        <v>0</v>
      </c>
      <c r="H16" s="19">
        <v>0.11394590000000002</v>
      </c>
      <c r="I16" s="20">
        <f t="shared" si="1"/>
        <v>0</v>
      </c>
      <c r="J16" s="21">
        <f t="shared" si="2"/>
        <v>4.2912449803431695E-2</v>
      </c>
      <c r="K16" s="4"/>
      <c r="L16" t="s">
        <v>256</v>
      </c>
      <c r="M16" s="5">
        <v>0.12397920000000001</v>
      </c>
      <c r="N16" s="69">
        <v>6.6359683796582025E-2</v>
      </c>
    </row>
    <row r="17" spans="1:14" x14ac:dyDescent="0.25">
      <c r="A17" s="15"/>
      <c r="B17" s="53">
        <v>12</v>
      </c>
      <c r="C17" s="17" t="s">
        <v>266</v>
      </c>
      <c r="D17" s="18">
        <v>1.9493509999999996</v>
      </c>
      <c r="E17" s="19">
        <v>2.0665209999999998</v>
      </c>
      <c r="F17" s="19">
        <f t="shared" si="0"/>
        <v>0.13495855000000001</v>
      </c>
      <c r="G17" s="19">
        <v>0</v>
      </c>
      <c r="H17" s="19">
        <v>0.13495855000000001</v>
      </c>
      <c r="I17" s="20">
        <f t="shared" si="1"/>
        <v>0</v>
      </c>
      <c r="J17" s="21">
        <f t="shared" si="2"/>
        <v>6.5307127292681774E-2</v>
      </c>
      <c r="K17" s="4"/>
      <c r="L17" t="s">
        <v>257</v>
      </c>
      <c r="M17" s="5">
        <v>2.8799490000000001E-2</v>
      </c>
      <c r="N17" s="69">
        <v>6.5711153296796082E-2</v>
      </c>
    </row>
    <row r="18" spans="1:14" x14ac:dyDescent="0.25">
      <c r="A18" s="15"/>
      <c r="B18" s="53">
        <v>13</v>
      </c>
      <c r="C18" s="17" t="s">
        <v>267</v>
      </c>
      <c r="D18" s="18">
        <v>0.37534799999999996</v>
      </c>
      <c r="E18" s="19">
        <v>0.52008999999999994</v>
      </c>
      <c r="F18" s="19">
        <f t="shared" si="0"/>
        <v>4.1263399999999999E-2</v>
      </c>
      <c r="G18" s="19">
        <v>0</v>
      </c>
      <c r="H18" s="19">
        <v>4.1263399999999999E-2</v>
      </c>
      <c r="I18" s="20">
        <f t="shared" si="1"/>
        <v>0</v>
      </c>
      <c r="J18" s="21">
        <f t="shared" si="2"/>
        <v>7.9338960564517683E-2</v>
      </c>
      <c r="K18" s="4"/>
      <c r="L18" t="s">
        <v>266</v>
      </c>
      <c r="M18" s="5">
        <v>0.13495855000000001</v>
      </c>
      <c r="N18" s="69">
        <v>6.5307127292681774E-2</v>
      </c>
    </row>
    <row r="19" spans="1:14" x14ac:dyDescent="0.25">
      <c r="A19" s="15"/>
      <c r="B19" s="53">
        <v>14</v>
      </c>
      <c r="C19" s="17" t="s">
        <v>268</v>
      </c>
      <c r="D19" s="18">
        <v>0.87608799999999998</v>
      </c>
      <c r="E19" s="19">
        <v>0.91062900000000002</v>
      </c>
      <c r="F19" s="19">
        <f t="shared" si="0"/>
        <v>6.4364840000000006E-2</v>
      </c>
      <c r="G19" s="19">
        <v>0</v>
      </c>
      <c r="H19" s="19">
        <v>6.4364840000000006E-2</v>
      </c>
      <c r="I19" s="20">
        <f t="shared" si="1"/>
        <v>0</v>
      </c>
      <c r="J19" s="21">
        <f t="shared" si="2"/>
        <v>7.068173756820835E-2</v>
      </c>
      <c r="K19" s="4"/>
      <c r="L19" t="s">
        <v>259</v>
      </c>
      <c r="M19" s="5">
        <v>2.2353200000000004E-2</v>
      </c>
      <c r="N19" s="69">
        <v>6.4378184247891101E-2</v>
      </c>
    </row>
    <row r="20" spans="1:14" x14ac:dyDescent="0.25">
      <c r="A20" s="15"/>
      <c r="B20" s="53">
        <v>15</v>
      </c>
      <c r="C20" s="17" t="s">
        <v>269</v>
      </c>
      <c r="D20" s="18">
        <v>9.8725520000000007</v>
      </c>
      <c r="E20" s="19">
        <v>10.692222999999998</v>
      </c>
      <c r="F20" s="19">
        <f t="shared" si="0"/>
        <v>0.52841855999999998</v>
      </c>
      <c r="G20" s="19">
        <v>0</v>
      </c>
      <c r="H20" s="19">
        <v>0.52841855999999998</v>
      </c>
      <c r="I20" s="20">
        <f t="shared" si="1"/>
        <v>0</v>
      </c>
      <c r="J20" s="21">
        <f t="shared" si="2"/>
        <v>4.9420832318966788E-2</v>
      </c>
      <c r="K20" s="4"/>
      <c r="L20" t="s">
        <v>275</v>
      </c>
      <c r="M20" s="5">
        <v>7.8328499999999995E-2</v>
      </c>
      <c r="N20" s="69">
        <v>6.2669016766463248E-2</v>
      </c>
    </row>
    <row r="21" spans="1:14" x14ac:dyDescent="0.25">
      <c r="A21" s="15"/>
      <c r="B21" s="53">
        <v>16</v>
      </c>
      <c r="C21" s="17" t="s">
        <v>270</v>
      </c>
      <c r="D21" s="18">
        <v>5.9674500000000021</v>
      </c>
      <c r="E21" s="19">
        <v>8.2497349999999976</v>
      </c>
      <c r="F21" s="19">
        <f t="shared" si="0"/>
        <v>0.36279690999999992</v>
      </c>
      <c r="G21" s="19">
        <v>0</v>
      </c>
      <c r="H21" s="19">
        <v>0.36279690999999992</v>
      </c>
      <c r="I21" s="20">
        <f t="shared" si="1"/>
        <v>0</v>
      </c>
      <c r="J21" s="21">
        <f t="shared" si="2"/>
        <v>4.39767956182835E-2</v>
      </c>
      <c r="K21" s="4"/>
      <c r="L21" t="s">
        <v>271</v>
      </c>
      <c r="M21" s="5">
        <v>0.2220944</v>
      </c>
      <c r="N21" s="69">
        <v>5.7586641429201127E-2</v>
      </c>
    </row>
    <row r="22" spans="1:14" x14ac:dyDescent="0.25">
      <c r="A22" s="15"/>
      <c r="B22" s="53">
        <v>17</v>
      </c>
      <c r="C22" s="17" t="s">
        <v>271</v>
      </c>
      <c r="D22" s="18">
        <v>3.398272</v>
      </c>
      <c r="E22" s="19">
        <v>3.8567</v>
      </c>
      <c r="F22" s="19">
        <f t="shared" si="0"/>
        <v>0.2220944</v>
      </c>
      <c r="G22" s="19">
        <v>0</v>
      </c>
      <c r="H22" s="19">
        <v>0.2220944</v>
      </c>
      <c r="I22" s="20">
        <f t="shared" si="1"/>
        <v>0</v>
      </c>
      <c r="J22" s="21">
        <f t="shared" si="2"/>
        <v>5.7586641429201127E-2</v>
      </c>
      <c r="K22" s="4"/>
      <c r="L22" t="s">
        <v>263</v>
      </c>
      <c r="M22" s="5">
        <v>0.11311036000000001</v>
      </c>
      <c r="N22" s="69">
        <v>5.5882577299621761E-2</v>
      </c>
    </row>
    <row r="23" spans="1:14" x14ac:dyDescent="0.25">
      <c r="A23" s="15"/>
      <c r="B23" s="53">
        <v>19</v>
      </c>
      <c r="C23" s="17" t="s">
        <v>273</v>
      </c>
      <c r="D23" s="18">
        <v>1.7399190000000002</v>
      </c>
      <c r="E23" s="19">
        <v>1.739919</v>
      </c>
      <c r="F23" s="19">
        <f t="shared" si="0"/>
        <v>0.1293414</v>
      </c>
      <c r="G23" s="19">
        <v>0</v>
      </c>
      <c r="H23" s="19">
        <v>0.1293414</v>
      </c>
      <c r="I23" s="20">
        <f t="shared" si="1"/>
        <v>0</v>
      </c>
      <c r="J23" s="21">
        <f t="shared" si="2"/>
        <v>7.4337598474411737E-2</v>
      </c>
      <c r="K23" s="4"/>
      <c r="L23" t="s">
        <v>269</v>
      </c>
      <c r="M23" s="5">
        <v>0.52841855999999998</v>
      </c>
      <c r="N23" s="69">
        <v>4.9420832318966788E-2</v>
      </c>
    </row>
    <row r="24" spans="1:14" x14ac:dyDescent="0.25">
      <c r="A24" s="15"/>
      <c r="B24" s="53">
        <v>20</v>
      </c>
      <c r="C24" s="17" t="s">
        <v>274</v>
      </c>
      <c r="D24" s="18">
        <v>0.69561299999999981</v>
      </c>
      <c r="E24" s="19">
        <v>0.60686099999999987</v>
      </c>
      <c r="F24" s="19">
        <f t="shared" si="0"/>
        <v>4.1475100000000001E-2</v>
      </c>
      <c r="G24" s="19">
        <v>0</v>
      </c>
      <c r="H24" s="19">
        <v>4.1475100000000001E-2</v>
      </c>
      <c r="I24" s="20">
        <f t="shared" si="1"/>
        <v>0</v>
      </c>
      <c r="J24" s="21">
        <f t="shared" si="2"/>
        <v>6.834365694944973E-2</v>
      </c>
      <c r="K24" s="4"/>
      <c r="L24" t="s">
        <v>270</v>
      </c>
      <c r="M24" s="5">
        <v>0.36279690999999992</v>
      </c>
      <c r="N24" s="69">
        <v>4.39767956182835E-2</v>
      </c>
    </row>
    <row r="25" spans="1:14" x14ac:dyDescent="0.25">
      <c r="A25" s="15"/>
      <c r="B25" s="53">
        <v>21</v>
      </c>
      <c r="C25" s="17" t="s">
        <v>275</v>
      </c>
      <c r="D25" s="18">
        <v>1.1273449999999998</v>
      </c>
      <c r="E25" s="19">
        <v>1.2498759999999998</v>
      </c>
      <c r="F25" s="19">
        <f t="shared" si="0"/>
        <v>7.8328499999999995E-2</v>
      </c>
      <c r="G25" s="19">
        <v>0</v>
      </c>
      <c r="H25" s="19">
        <v>7.8328499999999995E-2</v>
      </c>
      <c r="I25" s="20">
        <f t="shared" si="1"/>
        <v>0</v>
      </c>
      <c r="J25" s="21">
        <f t="shared" si="2"/>
        <v>6.2669016766463248E-2</v>
      </c>
      <c r="K25" s="4"/>
      <c r="L25" t="s">
        <v>265</v>
      </c>
      <c r="M25" s="5">
        <v>0.11394590000000002</v>
      </c>
      <c r="N25" s="69">
        <v>4.2912449803431695E-2</v>
      </c>
    </row>
    <row r="26" spans="1:14" x14ac:dyDescent="0.25">
      <c r="A26" s="15"/>
      <c r="B26" s="53">
        <v>22</v>
      </c>
      <c r="C26" s="17" t="s">
        <v>276</v>
      </c>
      <c r="D26" s="18">
        <v>1.5238430000000003</v>
      </c>
      <c r="E26" s="19">
        <v>1.7749250000000001</v>
      </c>
      <c r="F26" s="19">
        <f t="shared" si="0"/>
        <v>0.15218922000000001</v>
      </c>
      <c r="G26" s="19">
        <v>0</v>
      </c>
      <c r="H26" s="19">
        <v>0.15218922000000001</v>
      </c>
      <c r="I26" s="20">
        <f t="shared" si="1"/>
        <v>0</v>
      </c>
      <c r="J26" s="21">
        <f t="shared" si="2"/>
        <v>8.5744028620927643E-2</v>
      </c>
      <c r="K26" s="4"/>
      <c r="L26" t="s">
        <v>260</v>
      </c>
      <c r="M26" s="5">
        <v>9.2137199999999989E-2</v>
      </c>
      <c r="N26" s="69">
        <v>3.5901508267650865E-2</v>
      </c>
    </row>
    <row r="27" spans="1:14" x14ac:dyDescent="0.25">
      <c r="A27" s="15"/>
      <c r="B27" s="53">
        <v>24</v>
      </c>
      <c r="C27" s="17" t="s">
        <v>278</v>
      </c>
      <c r="D27" s="18">
        <v>0.95424700000000007</v>
      </c>
      <c r="E27" s="19">
        <v>0.9559970000000001</v>
      </c>
      <c r="F27" s="19">
        <f t="shared" si="0"/>
        <v>7.0430900000000005E-2</v>
      </c>
      <c r="G27" s="19">
        <v>0</v>
      </c>
      <c r="H27" s="19">
        <v>7.0430900000000005E-2</v>
      </c>
      <c r="I27" s="20">
        <f t="shared" si="1"/>
        <v>0</v>
      </c>
      <c r="J27" s="21">
        <f t="shared" si="2"/>
        <v>7.3672720730295183E-2</v>
      </c>
      <c r="K27" s="4"/>
      <c r="L27" t="s">
        <v>279</v>
      </c>
      <c r="M27" s="5">
        <v>0.10281189999999998</v>
      </c>
      <c r="N27" s="69">
        <v>3.3079282957614836E-2</v>
      </c>
    </row>
    <row r="28" spans="1:14" ht="15.75" thickBot="1" x14ac:dyDescent="0.3">
      <c r="A28" s="22"/>
      <c r="B28" s="54">
        <v>25</v>
      </c>
      <c r="C28" s="24" t="s">
        <v>279</v>
      </c>
      <c r="D28" s="25">
        <v>4.1080449999999997</v>
      </c>
      <c r="E28" s="26">
        <v>3.1080449999999993</v>
      </c>
      <c r="F28" s="26">
        <f t="shared" si="0"/>
        <v>0.10281189999999998</v>
      </c>
      <c r="G28" s="26">
        <v>0</v>
      </c>
      <c r="H28" s="26">
        <v>0.10281189999999998</v>
      </c>
      <c r="I28" s="27">
        <f t="shared" si="1"/>
        <v>0</v>
      </c>
      <c r="J28" s="28">
        <f t="shared" si="2"/>
        <v>3.3079282957614836E-2</v>
      </c>
      <c r="K28" s="4"/>
      <c r="L28" t="s">
        <v>262</v>
      </c>
      <c r="M28" s="5">
        <v>0.25003413000000008</v>
      </c>
      <c r="N28" s="69">
        <v>3.2727875670944415E-2</v>
      </c>
    </row>
    <row r="29" spans="1:14" x14ac:dyDescent="0.25">
      <c r="M29" s="5"/>
      <c r="N29" s="69"/>
    </row>
    <row r="30" spans="1:14" x14ac:dyDescent="0.25">
      <c r="M30" s="5"/>
      <c r="N30" s="69"/>
    </row>
    <row r="31" spans="1:14" x14ac:dyDescent="0.25">
      <c r="M31" s="5"/>
      <c r="N31" s="69"/>
    </row>
    <row r="32" spans="1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8" width="0" hidden="1" customWidth="1"/>
  </cols>
  <sheetData>
    <row r="1" spans="1:11" ht="15.75" x14ac:dyDescent="0.25">
      <c r="A1" s="48">
        <v>57</v>
      </c>
      <c r="B1" s="47" t="s">
        <v>33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874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52.656755999999994</v>
      </c>
      <c r="E6" s="12">
        <v>56.880247000000011</v>
      </c>
      <c r="F6" s="12">
        <v>2.9407516199999999</v>
      </c>
      <c r="G6" s="12">
        <v>0</v>
      </c>
      <c r="H6" s="12">
        <v>2.9407516199999999</v>
      </c>
      <c r="I6" s="13">
        <v>0</v>
      </c>
      <c r="J6" s="14">
        <v>5.17007533388524E-2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42.301574999999993</v>
      </c>
      <c r="E7" s="36">
        <f ca="1">SUM(E8:OFFSET(E6,MATCH("PROYECTOS",$A$8:$A$50,0),0))</f>
        <v>44.116799</v>
      </c>
      <c r="F7" s="36">
        <f ca="1">SUM(F8:OFFSET(F6,MATCH("PROYECTOS",$A$8:$A$50,0),0))</f>
        <v>2.7901225199999997</v>
      </c>
      <c r="G7" s="36">
        <f ca="1">SUM(G8:OFFSET(G6,MATCH("PROYECTOS",$A$8:$A$50,0),0))</f>
        <v>0</v>
      </c>
      <c r="H7" s="36">
        <f ca="1">SUM(H8:OFFSET(H6,MATCH("PROYECTOS",$A$8:$A$50,0),0))</f>
        <v>2.7901225199999997</v>
      </c>
      <c r="I7" s="37">
        <f ca="1">IFERROR(G7/E7,0)</f>
        <v>0</v>
      </c>
      <c r="J7" s="38">
        <f ca="1">IFERROR(SUM(G7,H7)/E7,0)</f>
        <v>6.3243992838192986E-2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23.787463999999996</v>
      </c>
      <c r="E8" s="19">
        <v>23.817674999999994</v>
      </c>
      <c r="F8" s="19">
        <f t="shared" ref="F8:F13" si="0">SUM(G8,H8)</f>
        <v>1.4705274500000003</v>
      </c>
      <c r="G8" s="19">
        <v>0</v>
      </c>
      <c r="H8" s="19">
        <v>1.4705274500000003</v>
      </c>
      <c r="I8" s="20">
        <f t="shared" ref="I8:I14" si="1">IFERROR(G8/E8,0)</f>
        <v>0</v>
      </c>
      <c r="J8" s="21">
        <f t="shared" ref="J8:J14" si="2">IFERROR(SUM(G8,H8)/E8,0)</f>
        <v>6.1741015863219256E-2</v>
      </c>
      <c r="K8" s="4"/>
    </row>
    <row r="9" spans="1:11" ht="25.5" x14ac:dyDescent="0.25">
      <c r="A9" s="15"/>
      <c r="B9" s="17">
        <v>3000341</v>
      </c>
      <c r="C9" s="17" t="s">
        <v>876</v>
      </c>
      <c r="D9" s="18">
        <v>0.24144500000000002</v>
      </c>
      <c r="E9" s="19">
        <v>0.24144500000000002</v>
      </c>
      <c r="F9" s="19">
        <f t="shared" si="0"/>
        <v>3.0000000000000003E-4</v>
      </c>
      <c r="G9" s="19">
        <v>0</v>
      </c>
      <c r="H9" s="19">
        <v>3.0000000000000003E-4</v>
      </c>
      <c r="I9" s="20">
        <f t="shared" si="1"/>
        <v>0</v>
      </c>
      <c r="J9" s="21">
        <f t="shared" si="2"/>
        <v>1.2425190001863779E-3</v>
      </c>
      <c r="K9" s="4"/>
    </row>
    <row r="10" spans="1:11" ht="25.5" x14ac:dyDescent="0.25">
      <c r="A10" s="15"/>
      <c r="B10" s="17">
        <v>3000475</v>
      </c>
      <c r="C10" s="17" t="s">
        <v>877</v>
      </c>
      <c r="D10" s="18">
        <v>17.189906999999994</v>
      </c>
      <c r="E10" s="19">
        <v>18.733470000000004</v>
      </c>
      <c r="F10" s="19">
        <f t="shared" si="0"/>
        <v>1.2704438999999998</v>
      </c>
      <c r="G10" s="19">
        <v>0</v>
      </c>
      <c r="H10" s="19">
        <v>1.2704438999999998</v>
      </c>
      <c r="I10" s="20">
        <f t="shared" si="1"/>
        <v>0</v>
      </c>
      <c r="J10" s="21">
        <f t="shared" si="2"/>
        <v>6.7816795286724754E-2</v>
      </c>
      <c r="K10" s="4"/>
    </row>
    <row r="11" spans="1:11" ht="38.25" x14ac:dyDescent="0.25">
      <c r="A11" s="15"/>
      <c r="B11" s="17">
        <v>3000506</v>
      </c>
      <c r="C11" s="17" t="s">
        <v>878</v>
      </c>
      <c r="D11" s="18">
        <v>0.58318500000000029</v>
      </c>
      <c r="E11" s="19">
        <v>0.65191500000000002</v>
      </c>
      <c r="F11" s="19">
        <f t="shared" si="0"/>
        <v>2.6101170000000003E-2</v>
      </c>
      <c r="G11" s="19">
        <v>0</v>
      </c>
      <c r="H11" s="19">
        <v>2.6101170000000003E-2</v>
      </c>
      <c r="I11" s="20">
        <f t="shared" si="1"/>
        <v>0</v>
      </c>
      <c r="J11" s="21">
        <f t="shared" si="2"/>
        <v>4.0037688962518123E-2</v>
      </c>
      <c r="K11" s="4"/>
    </row>
    <row r="12" spans="1:11" x14ac:dyDescent="0.25">
      <c r="A12" s="15"/>
      <c r="B12" s="17">
        <v>3000507</v>
      </c>
      <c r="C12" s="17" t="s">
        <v>879</v>
      </c>
      <c r="D12" s="18">
        <v>0.44407400000000002</v>
      </c>
      <c r="E12" s="19">
        <v>0.59679399999999994</v>
      </c>
      <c r="F12" s="19">
        <f t="shared" si="0"/>
        <v>2.2750000000000003E-2</v>
      </c>
      <c r="G12" s="19">
        <v>0</v>
      </c>
      <c r="H12" s="19">
        <v>2.2750000000000003E-2</v>
      </c>
      <c r="I12" s="20">
        <f t="shared" si="1"/>
        <v>0</v>
      </c>
      <c r="J12" s="21">
        <f t="shared" si="2"/>
        <v>3.8120356437899856E-2</v>
      </c>
      <c r="K12" s="4"/>
    </row>
    <row r="13" spans="1:11" ht="38.25" x14ac:dyDescent="0.25">
      <c r="A13" s="15"/>
      <c r="B13" s="17">
        <v>3000676</v>
      </c>
      <c r="C13" s="17" t="s">
        <v>880</v>
      </c>
      <c r="D13" s="18">
        <v>5.5500000000000008E-2</v>
      </c>
      <c r="E13" s="19">
        <v>7.5499999999999998E-2</v>
      </c>
      <c r="F13" s="19">
        <f t="shared" si="0"/>
        <v>0</v>
      </c>
      <c r="G13" s="19">
        <v>0</v>
      </c>
      <c r="H13" s="19">
        <v>0</v>
      </c>
      <c r="I13" s="20">
        <f t="shared" si="1"/>
        <v>0</v>
      </c>
      <c r="J13" s="21">
        <f t="shared" si="2"/>
        <v>0</v>
      </c>
      <c r="K13" s="4"/>
    </row>
    <row r="14" spans="1:11" ht="15.75" thickBot="1" x14ac:dyDescent="0.3">
      <c r="A14" s="39" t="s">
        <v>299</v>
      </c>
      <c r="B14" s="41"/>
      <c r="C14" s="41"/>
      <c r="D14" s="42">
        <f ca="1">OFFSET(D14,-MATCH("PROYECTOS",$A$8:$A$50,0)-1,0)-(OFFSET(D14,-MATCH("PROYECTOS",$A$8:$A$50,0),0))</f>
        <v>10.355181000000002</v>
      </c>
      <c r="E14" s="43">
        <f t="shared" ref="E14:H14" ca="1" si="3">OFFSET(E14,-MATCH("PROYECTOS",$A$8:$A$50,0)-1,0)-(OFFSET(E14,-MATCH("PROYECTOS",$A$8:$A$50,0),0))</f>
        <v>12.763448000000011</v>
      </c>
      <c r="F14" s="43">
        <f t="shared" ca="1" si="3"/>
        <v>0.15062910000000018</v>
      </c>
      <c r="G14" s="43">
        <f t="shared" ca="1" si="3"/>
        <v>0</v>
      </c>
      <c r="H14" s="43">
        <f t="shared" ca="1" si="3"/>
        <v>0.15062910000000018</v>
      </c>
      <c r="I14" s="44">
        <f t="shared" ca="1" si="1"/>
        <v>0</v>
      </c>
      <c r="J14" s="45">
        <f t="shared" ca="1" si="2"/>
        <v>1.1801599379728743E-2</v>
      </c>
      <c r="K14" s="4"/>
    </row>
    <row r="15" spans="1:11" ht="15.75" thickBot="1" x14ac:dyDescent="0.3"/>
    <row r="16" spans="1:11" ht="15.75" thickBot="1" x14ac:dyDescent="0.3">
      <c r="A16" s="85" t="s">
        <v>321</v>
      </c>
      <c r="B16" s="86"/>
      <c r="C16" s="86"/>
      <c r="D16" s="87"/>
    </row>
    <row r="17" spans="1:4" ht="15.75" thickBot="1" x14ac:dyDescent="0.3">
      <c r="A17" s="1" t="s">
        <v>899</v>
      </c>
    </row>
    <row r="18" spans="1:4" ht="45" customHeight="1" x14ac:dyDescent="0.25">
      <c r="A18" s="78" t="s">
        <v>323</v>
      </c>
      <c r="B18" s="79"/>
      <c r="C18" s="79"/>
      <c r="D18" s="90" t="s">
        <v>324</v>
      </c>
    </row>
    <row r="19" spans="1:4" ht="15.75" thickBot="1" x14ac:dyDescent="0.3">
      <c r="A19" s="88"/>
      <c r="B19" s="89"/>
      <c r="C19" s="89"/>
      <c r="D19" s="91"/>
    </row>
    <row r="20" spans="1:4" x14ac:dyDescent="0.25">
      <c r="A20" s="15"/>
      <c r="B20" s="17">
        <v>3000001</v>
      </c>
      <c r="C20" s="17" t="s">
        <v>281</v>
      </c>
      <c r="D20" s="21">
        <v>6.1741015863219256E-2</v>
      </c>
    </row>
    <row r="21" spans="1:4" ht="25.5" x14ac:dyDescent="0.25">
      <c r="A21" s="15"/>
      <c r="B21" s="17">
        <v>3000341</v>
      </c>
      <c r="C21" s="17" t="s">
        <v>876</v>
      </c>
      <c r="D21" s="21">
        <v>1.2425190001863779E-3</v>
      </c>
    </row>
    <row r="22" spans="1:4" ht="25.5" x14ac:dyDescent="0.25">
      <c r="A22" s="15"/>
      <c r="B22" s="17">
        <v>3000475</v>
      </c>
      <c r="C22" s="17" t="s">
        <v>877</v>
      </c>
      <c r="D22" s="21">
        <v>6.7816795286724754E-2</v>
      </c>
    </row>
    <row r="23" spans="1:4" ht="38.25" x14ac:dyDescent="0.25">
      <c r="A23" s="15"/>
      <c r="B23" s="17">
        <v>3000506</v>
      </c>
      <c r="C23" s="17" t="s">
        <v>878</v>
      </c>
      <c r="D23" s="21">
        <v>4.0037688962518123E-2</v>
      </c>
    </row>
    <row r="24" spans="1:4" x14ac:dyDescent="0.25">
      <c r="A24" s="15"/>
      <c r="B24" s="17">
        <v>3000507</v>
      </c>
      <c r="C24" s="17" t="s">
        <v>879</v>
      </c>
      <c r="D24" s="21">
        <v>3.8120356437899856E-2</v>
      </c>
    </row>
    <row r="25" spans="1:4" ht="39" thickBot="1" x14ac:dyDescent="0.3">
      <c r="A25" s="22"/>
      <c r="B25" s="24">
        <v>3000676</v>
      </c>
      <c r="C25" s="24" t="s">
        <v>880</v>
      </c>
      <c r="D25" s="28">
        <v>0</v>
      </c>
    </row>
  </sheetData>
  <mergeCells count="10">
    <mergeCell ref="A16:D16"/>
    <mergeCell ref="A18:C19"/>
    <mergeCell ref="D18:D19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8" width="0" hidden="1" customWidth="1"/>
  </cols>
  <sheetData>
    <row r="1" spans="1:11" ht="15.75" x14ac:dyDescent="0.25">
      <c r="A1" s="48">
        <v>2</v>
      </c>
      <c r="B1" s="47" t="s">
        <v>13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327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1448.3129010000005</v>
      </c>
      <c r="E6" s="12">
        <v>1712.3698480000003</v>
      </c>
      <c r="F6" s="12">
        <v>283.46000783999995</v>
      </c>
      <c r="G6" s="12">
        <v>0</v>
      </c>
      <c r="H6" s="12">
        <v>283.46000783999995</v>
      </c>
      <c r="I6" s="13">
        <v>0</v>
      </c>
      <c r="J6" s="14">
        <v>0.16553667314982989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1393.1463989999997</v>
      </c>
      <c r="E7" s="36">
        <f ca="1">SUM(E8:OFFSET(E6,MATCH("PROYECTOS",$A$8:$A$50,0),0))</f>
        <v>1621.3369250000005</v>
      </c>
      <c r="F7" s="36">
        <f ca="1">SUM(F8:OFFSET(F6,MATCH("PROYECTOS",$A$8:$A$50,0),0))</f>
        <v>283.31208277999991</v>
      </c>
      <c r="G7" s="36">
        <f ca="1">SUM(G8:OFFSET(G6,MATCH("PROYECTOS",$A$8:$A$50,0),0))</f>
        <v>0</v>
      </c>
      <c r="H7" s="36">
        <f ca="1">SUM(H8:OFFSET(H6,MATCH("PROYECTOS",$A$8:$A$50,0),0))</f>
        <v>283.31208277999991</v>
      </c>
      <c r="I7" s="37">
        <f ca="1">IFERROR(G7/E7,0)</f>
        <v>0</v>
      </c>
      <c r="J7" s="38">
        <f ca="1">IFERROR(SUM(G7,H7)/E7,0)</f>
        <v>0.17473979554249641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27.01584600000001</v>
      </c>
      <c r="E8" s="19">
        <v>75.317508000000032</v>
      </c>
      <c r="F8" s="19">
        <f t="shared" ref="F8:F28" si="0">SUM(G8,H8)</f>
        <v>2.3754984599999993</v>
      </c>
      <c r="G8" s="19">
        <v>0</v>
      </c>
      <c r="H8" s="19">
        <v>2.3754984599999993</v>
      </c>
      <c r="I8" s="20">
        <f t="shared" ref="I8:I29" si="1">IFERROR(G8/E8,0)</f>
        <v>0</v>
      </c>
      <c r="J8" s="21">
        <f t="shared" ref="J8:J29" si="2">IFERROR(SUM(G8,H8)/E8,0)</f>
        <v>3.1539790987242945E-2</v>
      </c>
      <c r="K8" s="4"/>
    </row>
    <row r="9" spans="1:11" ht="38.25" x14ac:dyDescent="0.25">
      <c r="A9" s="15"/>
      <c r="B9" s="17">
        <v>3000002</v>
      </c>
      <c r="C9" s="17" t="s">
        <v>329</v>
      </c>
      <c r="D9" s="18">
        <v>37.929282999999998</v>
      </c>
      <c r="E9" s="19">
        <v>29.482690000000009</v>
      </c>
      <c r="F9" s="19">
        <f t="shared" si="0"/>
        <v>11.335140899999994</v>
      </c>
      <c r="G9" s="19">
        <v>0</v>
      </c>
      <c r="H9" s="19">
        <v>11.335140899999994</v>
      </c>
      <c r="I9" s="20">
        <f t="shared" si="1"/>
        <v>0</v>
      </c>
      <c r="J9" s="21">
        <f t="shared" si="2"/>
        <v>0.38446766221128365</v>
      </c>
      <c r="K9" s="4"/>
    </row>
    <row r="10" spans="1:11" ht="25.5" x14ac:dyDescent="0.25">
      <c r="A10" s="15"/>
      <c r="B10" s="17">
        <v>3000005</v>
      </c>
      <c r="C10" s="17" t="s">
        <v>330</v>
      </c>
      <c r="D10" s="18">
        <v>13.470233999999992</v>
      </c>
      <c r="E10" s="19">
        <v>15.972926999999993</v>
      </c>
      <c r="F10" s="19">
        <f t="shared" si="0"/>
        <v>0.95975900999999997</v>
      </c>
      <c r="G10" s="19">
        <v>0</v>
      </c>
      <c r="H10" s="19">
        <v>0.95975900999999997</v>
      </c>
      <c r="I10" s="20">
        <f t="shared" si="1"/>
        <v>0</v>
      </c>
      <c r="J10" s="21">
        <f t="shared" si="2"/>
        <v>6.0086608421862843E-2</v>
      </c>
      <c r="K10" s="4"/>
    </row>
    <row r="11" spans="1:11" x14ac:dyDescent="0.25">
      <c r="A11" s="15"/>
      <c r="B11" s="17">
        <v>3033172</v>
      </c>
      <c r="C11" s="17" t="s">
        <v>331</v>
      </c>
      <c r="D11" s="18">
        <v>195.16077500000006</v>
      </c>
      <c r="E11" s="19">
        <v>229.73493100000007</v>
      </c>
      <c r="F11" s="19">
        <f t="shared" si="0"/>
        <v>27.267084400000005</v>
      </c>
      <c r="G11" s="19">
        <v>0</v>
      </c>
      <c r="H11" s="19">
        <v>27.267084400000005</v>
      </c>
      <c r="I11" s="20">
        <f t="shared" si="1"/>
        <v>0</v>
      </c>
      <c r="J11" s="21">
        <f t="shared" si="2"/>
        <v>0.11868932722294633</v>
      </c>
      <c r="K11" s="4"/>
    </row>
    <row r="12" spans="1:11" ht="38.25" x14ac:dyDescent="0.25">
      <c r="A12" s="15"/>
      <c r="B12" s="17">
        <v>3033288</v>
      </c>
      <c r="C12" s="17" t="s">
        <v>332</v>
      </c>
      <c r="D12" s="18">
        <v>8.2395759999999996</v>
      </c>
      <c r="E12" s="19">
        <v>8.3105529999999987</v>
      </c>
      <c r="F12" s="19">
        <f t="shared" si="0"/>
        <v>0.58545219999999987</v>
      </c>
      <c r="G12" s="19">
        <v>0</v>
      </c>
      <c r="H12" s="19">
        <v>0.58545219999999987</v>
      </c>
      <c r="I12" s="20">
        <f t="shared" si="1"/>
        <v>0</v>
      </c>
      <c r="J12" s="21">
        <f t="shared" si="2"/>
        <v>7.0446840300519106E-2</v>
      </c>
      <c r="K12" s="4"/>
    </row>
    <row r="13" spans="1:11" ht="38.25" x14ac:dyDescent="0.25">
      <c r="A13" s="15"/>
      <c r="B13" s="17">
        <v>3033289</v>
      </c>
      <c r="C13" s="17" t="s">
        <v>333</v>
      </c>
      <c r="D13" s="18">
        <v>6.4435779999999996</v>
      </c>
      <c r="E13" s="19">
        <v>6.6622000000000003</v>
      </c>
      <c r="F13" s="19">
        <f t="shared" si="0"/>
        <v>0.54695285000000005</v>
      </c>
      <c r="G13" s="19">
        <v>0</v>
      </c>
      <c r="H13" s="19">
        <v>0.54695285000000005</v>
      </c>
      <c r="I13" s="20">
        <f t="shared" si="1"/>
        <v>0</v>
      </c>
      <c r="J13" s="21">
        <f t="shared" si="2"/>
        <v>8.2097933115187177E-2</v>
      </c>
      <c r="K13" s="4"/>
    </row>
    <row r="14" spans="1:11" ht="38.25" x14ac:dyDescent="0.25">
      <c r="A14" s="15"/>
      <c r="B14" s="17">
        <v>3033290</v>
      </c>
      <c r="C14" s="17" t="s">
        <v>334</v>
      </c>
      <c r="D14" s="18">
        <v>7.8140559999999972</v>
      </c>
      <c r="E14" s="19">
        <v>8.1330759999999991</v>
      </c>
      <c r="F14" s="19">
        <f t="shared" si="0"/>
        <v>0.5685879800000001</v>
      </c>
      <c r="G14" s="19">
        <v>0</v>
      </c>
      <c r="H14" s="19">
        <v>0.5685879800000001</v>
      </c>
      <c r="I14" s="20">
        <f t="shared" si="1"/>
        <v>0</v>
      </c>
      <c r="J14" s="21">
        <f t="shared" si="2"/>
        <v>6.9910570121316976E-2</v>
      </c>
      <c r="K14" s="4"/>
    </row>
    <row r="15" spans="1:11" ht="25.5" x14ac:dyDescent="0.25">
      <c r="A15" s="15"/>
      <c r="B15" s="17">
        <v>3033291</v>
      </c>
      <c r="C15" s="17" t="s">
        <v>335</v>
      </c>
      <c r="D15" s="18">
        <v>64.556567000000015</v>
      </c>
      <c r="E15" s="19">
        <v>67.00731799999997</v>
      </c>
      <c r="F15" s="19">
        <f t="shared" si="0"/>
        <v>3.0489540899999996</v>
      </c>
      <c r="G15" s="19">
        <v>0</v>
      </c>
      <c r="H15" s="19">
        <v>3.0489540899999996</v>
      </c>
      <c r="I15" s="20">
        <f t="shared" si="1"/>
        <v>0</v>
      </c>
      <c r="J15" s="21">
        <f t="shared" si="2"/>
        <v>4.5501807578688658E-2</v>
      </c>
      <c r="K15" s="4"/>
    </row>
    <row r="16" spans="1:11" ht="38.25" x14ac:dyDescent="0.25">
      <c r="A16" s="15"/>
      <c r="B16" s="17">
        <v>3033292</v>
      </c>
      <c r="C16" s="17" t="s">
        <v>336</v>
      </c>
      <c r="D16" s="18">
        <v>20.800947000000001</v>
      </c>
      <c r="E16" s="19">
        <v>21.973610000000004</v>
      </c>
      <c r="F16" s="19">
        <f t="shared" si="0"/>
        <v>1.4863580999999992</v>
      </c>
      <c r="G16" s="19">
        <v>0</v>
      </c>
      <c r="H16" s="19">
        <v>1.4863580999999992</v>
      </c>
      <c r="I16" s="20">
        <f t="shared" si="1"/>
        <v>0</v>
      </c>
      <c r="J16" s="21">
        <f t="shared" si="2"/>
        <v>6.764287251844367E-2</v>
      </c>
      <c r="K16" s="4"/>
    </row>
    <row r="17" spans="1:11" ht="25.5" x14ac:dyDescent="0.25">
      <c r="A17" s="15"/>
      <c r="B17" s="17">
        <v>3033294</v>
      </c>
      <c r="C17" s="17" t="s">
        <v>337</v>
      </c>
      <c r="D17" s="18">
        <v>110.46058899999998</v>
      </c>
      <c r="E17" s="19">
        <v>139.08835299999996</v>
      </c>
      <c r="F17" s="19">
        <f t="shared" si="0"/>
        <v>36.814680319999958</v>
      </c>
      <c r="G17" s="19">
        <v>0</v>
      </c>
      <c r="H17" s="19">
        <v>36.814680319999958</v>
      </c>
      <c r="I17" s="20">
        <f t="shared" si="1"/>
        <v>0</v>
      </c>
      <c r="J17" s="21">
        <f t="shared" si="2"/>
        <v>0.26468557234263873</v>
      </c>
      <c r="K17" s="4"/>
    </row>
    <row r="18" spans="1:11" x14ac:dyDescent="0.25">
      <c r="A18" s="15"/>
      <c r="B18" s="17">
        <v>3033295</v>
      </c>
      <c r="C18" s="17" t="s">
        <v>338</v>
      </c>
      <c r="D18" s="18">
        <v>259.65519300000011</v>
      </c>
      <c r="E18" s="19">
        <v>280.33577399999996</v>
      </c>
      <c r="F18" s="19">
        <f t="shared" si="0"/>
        <v>24.591894770000007</v>
      </c>
      <c r="G18" s="19">
        <v>0</v>
      </c>
      <c r="H18" s="19">
        <v>24.591894770000007</v>
      </c>
      <c r="I18" s="20">
        <f t="shared" si="1"/>
        <v>0</v>
      </c>
      <c r="J18" s="21">
        <f t="shared" si="2"/>
        <v>8.7722998813558523E-2</v>
      </c>
      <c r="K18" s="4"/>
    </row>
    <row r="19" spans="1:11" ht="25.5" x14ac:dyDescent="0.25">
      <c r="A19" s="15"/>
      <c r="B19" s="17">
        <v>3033296</v>
      </c>
      <c r="C19" s="17" t="s">
        <v>339</v>
      </c>
      <c r="D19" s="18">
        <v>62.458776000000036</v>
      </c>
      <c r="E19" s="19">
        <v>74.710318000000015</v>
      </c>
      <c r="F19" s="19">
        <f t="shared" si="0"/>
        <v>12.76801980999999</v>
      </c>
      <c r="G19" s="19">
        <v>0</v>
      </c>
      <c r="H19" s="19">
        <v>12.76801980999999</v>
      </c>
      <c r="I19" s="20">
        <f t="shared" si="1"/>
        <v>0</v>
      </c>
      <c r="J19" s="21">
        <f t="shared" si="2"/>
        <v>0.17090035421881067</v>
      </c>
      <c r="K19" s="4"/>
    </row>
    <row r="20" spans="1:11" ht="25.5" x14ac:dyDescent="0.25">
      <c r="A20" s="15"/>
      <c r="B20" s="17">
        <v>3033297</v>
      </c>
      <c r="C20" s="17" t="s">
        <v>340</v>
      </c>
      <c r="D20" s="18">
        <v>163.32788599999992</v>
      </c>
      <c r="E20" s="19">
        <v>198.24495500000012</v>
      </c>
      <c r="F20" s="19">
        <f t="shared" si="0"/>
        <v>67.444563069999973</v>
      </c>
      <c r="G20" s="19">
        <v>0</v>
      </c>
      <c r="H20" s="19">
        <v>67.444563069999973</v>
      </c>
      <c r="I20" s="20">
        <f t="shared" si="1"/>
        <v>0</v>
      </c>
      <c r="J20" s="21">
        <f t="shared" si="2"/>
        <v>0.34020821901873838</v>
      </c>
      <c r="K20" s="4"/>
    </row>
    <row r="21" spans="1:11" x14ac:dyDescent="0.25">
      <c r="A21" s="15"/>
      <c r="B21" s="17">
        <v>3033298</v>
      </c>
      <c r="C21" s="17" t="s">
        <v>341</v>
      </c>
      <c r="D21" s="18">
        <v>53.44631900000001</v>
      </c>
      <c r="E21" s="19">
        <v>56.714771999999989</v>
      </c>
      <c r="F21" s="19">
        <f t="shared" si="0"/>
        <v>14.073920069999996</v>
      </c>
      <c r="G21" s="19">
        <v>0</v>
      </c>
      <c r="H21" s="19">
        <v>14.073920069999996</v>
      </c>
      <c r="I21" s="20">
        <f t="shared" si="1"/>
        <v>0</v>
      </c>
      <c r="J21" s="21">
        <f t="shared" si="2"/>
        <v>0.24815263420260245</v>
      </c>
      <c r="K21" s="4"/>
    </row>
    <row r="22" spans="1:11" ht="25.5" x14ac:dyDescent="0.25">
      <c r="A22" s="15"/>
      <c r="B22" s="17">
        <v>3033299</v>
      </c>
      <c r="C22" s="17" t="s">
        <v>342</v>
      </c>
      <c r="D22" s="18">
        <v>39.074293999999966</v>
      </c>
      <c r="E22" s="19">
        <v>42.426186999999999</v>
      </c>
      <c r="F22" s="19">
        <f t="shared" si="0"/>
        <v>3.6941999299999999</v>
      </c>
      <c r="G22" s="19">
        <v>0</v>
      </c>
      <c r="H22" s="19">
        <v>3.6941999299999999</v>
      </c>
      <c r="I22" s="20">
        <f t="shared" si="1"/>
        <v>0</v>
      </c>
      <c r="J22" s="21">
        <f t="shared" si="2"/>
        <v>8.7073578636703786E-2</v>
      </c>
      <c r="K22" s="4"/>
    </row>
    <row r="23" spans="1:11" ht="25.5" x14ac:dyDescent="0.25">
      <c r="A23" s="15"/>
      <c r="B23" s="17">
        <v>3033300</v>
      </c>
      <c r="C23" s="17" t="s">
        <v>343</v>
      </c>
      <c r="D23" s="18">
        <v>32.094662</v>
      </c>
      <c r="E23" s="19">
        <v>39.524347999999996</v>
      </c>
      <c r="F23" s="19">
        <f t="shared" si="0"/>
        <v>7.9245011099999987</v>
      </c>
      <c r="G23" s="19">
        <v>0</v>
      </c>
      <c r="H23" s="19">
        <v>7.9245011099999987</v>
      </c>
      <c r="I23" s="20">
        <f t="shared" si="1"/>
        <v>0</v>
      </c>
      <c r="J23" s="21">
        <f t="shared" si="2"/>
        <v>0.20049669408841353</v>
      </c>
      <c r="K23" s="4"/>
    </row>
    <row r="24" spans="1:11" ht="25.5" x14ac:dyDescent="0.25">
      <c r="A24" s="15"/>
      <c r="B24" s="17">
        <v>3033304</v>
      </c>
      <c r="C24" s="17" t="s">
        <v>344</v>
      </c>
      <c r="D24" s="18">
        <v>27.706064000000012</v>
      </c>
      <c r="E24" s="19">
        <v>30.657879000000023</v>
      </c>
      <c r="F24" s="19">
        <f t="shared" si="0"/>
        <v>2.2112966600000008</v>
      </c>
      <c r="G24" s="19">
        <v>0</v>
      </c>
      <c r="H24" s="19">
        <v>2.2112966600000008</v>
      </c>
      <c r="I24" s="20">
        <f t="shared" si="1"/>
        <v>0</v>
      </c>
      <c r="J24" s="21">
        <f t="shared" si="2"/>
        <v>7.2128168422870981E-2</v>
      </c>
      <c r="K24" s="4"/>
    </row>
    <row r="25" spans="1:11" x14ac:dyDescent="0.25">
      <c r="A25" s="15"/>
      <c r="B25" s="17">
        <v>3033305</v>
      </c>
      <c r="C25" s="17" t="s">
        <v>345</v>
      </c>
      <c r="D25" s="18">
        <v>95.040560999999911</v>
      </c>
      <c r="E25" s="19">
        <v>96.974083999999976</v>
      </c>
      <c r="F25" s="19">
        <f t="shared" si="0"/>
        <v>14.437803050000008</v>
      </c>
      <c r="G25" s="19">
        <v>0</v>
      </c>
      <c r="H25" s="19">
        <v>14.437803050000008</v>
      </c>
      <c r="I25" s="20">
        <f t="shared" si="1"/>
        <v>0</v>
      </c>
      <c r="J25" s="21">
        <f t="shared" si="2"/>
        <v>0.14888310829520196</v>
      </c>
      <c r="K25" s="4"/>
    </row>
    <row r="26" spans="1:11" ht="25.5" x14ac:dyDescent="0.25">
      <c r="A26" s="15"/>
      <c r="B26" s="17">
        <v>3033306</v>
      </c>
      <c r="C26" s="17" t="s">
        <v>346</v>
      </c>
      <c r="D26" s="18">
        <v>97.368962999999937</v>
      </c>
      <c r="E26" s="19">
        <v>113.71860299999993</v>
      </c>
      <c r="F26" s="19">
        <f t="shared" si="0"/>
        <v>37.839642939999997</v>
      </c>
      <c r="G26" s="19">
        <v>0</v>
      </c>
      <c r="H26" s="19">
        <v>37.839642939999997</v>
      </c>
      <c r="I26" s="20">
        <f t="shared" si="1"/>
        <v>0</v>
      </c>
      <c r="J26" s="21">
        <f t="shared" si="2"/>
        <v>0.33274804598153584</v>
      </c>
      <c r="K26" s="4"/>
    </row>
    <row r="27" spans="1:11" ht="51" x14ac:dyDescent="0.25">
      <c r="A27" s="15"/>
      <c r="B27" s="17">
        <v>3033307</v>
      </c>
      <c r="C27" s="17" t="s">
        <v>347</v>
      </c>
      <c r="D27" s="18">
        <v>58.284532000000006</v>
      </c>
      <c r="E27" s="19">
        <v>71.993675999999994</v>
      </c>
      <c r="F27" s="19">
        <f t="shared" si="0"/>
        <v>12.238369589999998</v>
      </c>
      <c r="G27" s="19">
        <v>0</v>
      </c>
      <c r="H27" s="19">
        <v>12.238369589999998</v>
      </c>
      <c r="I27" s="20">
        <f t="shared" si="1"/>
        <v>0</v>
      </c>
      <c r="J27" s="21">
        <f t="shared" si="2"/>
        <v>0.16999228640582262</v>
      </c>
      <c r="K27" s="4"/>
    </row>
    <row r="28" spans="1:11" ht="38.25" x14ac:dyDescent="0.25">
      <c r="A28" s="15"/>
      <c r="B28" s="17">
        <v>3033412</v>
      </c>
      <c r="C28" s="17" t="s">
        <v>348</v>
      </c>
      <c r="D28" s="18">
        <v>12.797697999999999</v>
      </c>
      <c r="E28" s="19">
        <v>14.353163000000002</v>
      </c>
      <c r="F28" s="19">
        <f t="shared" si="0"/>
        <v>1.0994034699999999</v>
      </c>
      <c r="G28" s="19">
        <v>0</v>
      </c>
      <c r="H28" s="19">
        <v>1.0994034699999999</v>
      </c>
      <c r="I28" s="20">
        <f t="shared" si="1"/>
        <v>0</v>
      </c>
      <c r="J28" s="21">
        <f t="shared" si="2"/>
        <v>7.6596598951743228E-2</v>
      </c>
      <c r="K28" s="4"/>
    </row>
    <row r="29" spans="1:11" ht="15.75" thickBot="1" x14ac:dyDescent="0.3">
      <c r="A29" s="39" t="s">
        <v>299</v>
      </c>
      <c r="B29" s="41"/>
      <c r="C29" s="41"/>
      <c r="D29" s="42">
        <f ca="1">OFFSET(D29,-MATCH("PROYECTOS",$A$8:$A$50,0)-1,0)-(OFFSET(D29,-MATCH("PROYECTOS",$A$8:$A$50,0),0))</f>
        <v>55.166502000000719</v>
      </c>
      <c r="E29" s="43">
        <f t="shared" ref="E29:H29" ca="1" si="3">OFFSET(E29,-MATCH("PROYECTOS",$A$8:$A$50,0)-1,0)-(OFFSET(E29,-MATCH("PROYECTOS",$A$8:$A$50,0),0))</f>
        <v>91.032922999999755</v>
      </c>
      <c r="F29" s="43">
        <f t="shared" ca="1" si="3"/>
        <v>0.14792506000003414</v>
      </c>
      <c r="G29" s="43">
        <f t="shared" ca="1" si="3"/>
        <v>0</v>
      </c>
      <c r="H29" s="43">
        <f t="shared" ca="1" si="3"/>
        <v>0.14792506000003414</v>
      </c>
      <c r="I29" s="44">
        <f t="shared" ca="1" si="1"/>
        <v>0</v>
      </c>
      <c r="J29" s="45">
        <f t="shared" ca="1" si="2"/>
        <v>1.6249622128472634E-3</v>
      </c>
      <c r="K29" s="4"/>
    </row>
    <row r="30" spans="1:11" ht="15.75" thickBot="1" x14ac:dyDescent="0.3"/>
    <row r="31" spans="1:11" ht="15.75" thickBot="1" x14ac:dyDescent="0.3">
      <c r="A31" s="85" t="s">
        <v>321</v>
      </c>
      <c r="B31" s="86"/>
      <c r="C31" s="86"/>
      <c r="D31" s="87"/>
    </row>
    <row r="32" spans="1:11" ht="15.75" thickBot="1" x14ac:dyDescent="0.3">
      <c r="A32" s="1" t="s">
        <v>362</v>
      </c>
    </row>
    <row r="33" spans="1:4" ht="45" customHeight="1" x14ac:dyDescent="0.25">
      <c r="A33" s="78" t="s">
        <v>323</v>
      </c>
      <c r="B33" s="79"/>
      <c r="C33" s="79"/>
      <c r="D33" s="90" t="s">
        <v>324</v>
      </c>
    </row>
    <row r="34" spans="1:4" ht="15.75" thickBot="1" x14ac:dyDescent="0.3">
      <c r="A34" s="88"/>
      <c r="B34" s="89"/>
      <c r="C34" s="89"/>
      <c r="D34" s="91"/>
    </row>
    <row r="35" spans="1:4" x14ac:dyDescent="0.25">
      <c r="A35" s="15"/>
      <c r="B35" s="17">
        <v>3000001</v>
      </c>
      <c r="C35" s="17" t="s">
        <v>281</v>
      </c>
      <c r="D35" s="21">
        <v>3.1539790987242945E-2</v>
      </c>
    </row>
    <row r="36" spans="1:4" ht="25.5" x14ac:dyDescent="0.25">
      <c r="A36" s="15"/>
      <c r="B36" s="17">
        <v>3000005</v>
      </c>
      <c r="C36" s="17" t="s">
        <v>330</v>
      </c>
      <c r="D36" s="21">
        <v>6.0086608421862843E-2</v>
      </c>
    </row>
    <row r="37" spans="1:4" x14ac:dyDescent="0.25">
      <c r="A37" s="15"/>
      <c r="B37" s="17">
        <v>3033172</v>
      </c>
      <c r="C37" s="17" t="s">
        <v>331</v>
      </c>
      <c r="D37" s="21">
        <v>0.11868932722294633</v>
      </c>
    </row>
    <row r="38" spans="1:4" ht="38.25" x14ac:dyDescent="0.25">
      <c r="A38" s="15"/>
      <c r="B38" s="17">
        <v>3033288</v>
      </c>
      <c r="C38" s="17" t="s">
        <v>332</v>
      </c>
      <c r="D38" s="21">
        <v>7.0446840300519106E-2</v>
      </c>
    </row>
    <row r="39" spans="1:4" ht="38.25" x14ac:dyDescent="0.25">
      <c r="A39" s="15"/>
      <c r="B39" s="17">
        <v>3033289</v>
      </c>
      <c r="C39" s="17" t="s">
        <v>333</v>
      </c>
      <c r="D39" s="21">
        <v>8.2097933115187177E-2</v>
      </c>
    </row>
    <row r="40" spans="1:4" ht="38.25" x14ac:dyDescent="0.25">
      <c r="A40" s="15"/>
      <c r="B40" s="17">
        <v>3033290</v>
      </c>
      <c r="C40" s="17" t="s">
        <v>334</v>
      </c>
      <c r="D40" s="21">
        <v>6.9910570121316976E-2</v>
      </c>
    </row>
    <row r="41" spans="1:4" ht="25.5" x14ac:dyDescent="0.25">
      <c r="A41" s="15"/>
      <c r="B41" s="17">
        <v>3033291</v>
      </c>
      <c r="C41" s="17" t="s">
        <v>335</v>
      </c>
      <c r="D41" s="21">
        <v>4.5501807578688658E-2</v>
      </c>
    </row>
    <row r="42" spans="1:4" ht="38.25" x14ac:dyDescent="0.25">
      <c r="A42" s="15"/>
      <c r="B42" s="17">
        <v>3033292</v>
      </c>
      <c r="C42" s="17" t="s">
        <v>336</v>
      </c>
      <c r="D42" s="21">
        <v>6.764287251844367E-2</v>
      </c>
    </row>
    <row r="43" spans="1:4" x14ac:dyDescent="0.25">
      <c r="A43" s="15"/>
      <c r="B43" s="17">
        <v>3033295</v>
      </c>
      <c r="C43" s="17" t="s">
        <v>338</v>
      </c>
      <c r="D43" s="21">
        <v>8.7722998813558523E-2</v>
      </c>
    </row>
    <row r="44" spans="1:4" ht="25.5" x14ac:dyDescent="0.25">
      <c r="A44" s="15"/>
      <c r="B44" s="17">
        <v>3033299</v>
      </c>
      <c r="C44" s="17" t="s">
        <v>342</v>
      </c>
      <c r="D44" s="21">
        <v>8.7073578636703786E-2</v>
      </c>
    </row>
    <row r="45" spans="1:4" ht="25.5" x14ac:dyDescent="0.25">
      <c r="A45" s="15"/>
      <c r="B45" s="17">
        <v>3033304</v>
      </c>
      <c r="C45" s="17" t="s">
        <v>344</v>
      </c>
      <c r="D45" s="21">
        <v>7.2128168422870981E-2</v>
      </c>
    </row>
    <row r="46" spans="1:4" ht="39" thickBot="1" x14ac:dyDescent="0.3">
      <c r="A46" s="22"/>
      <c r="B46" s="24">
        <v>3033412</v>
      </c>
      <c r="C46" s="24" t="s">
        <v>348</v>
      </c>
      <c r="D46" s="28">
        <v>7.6596598951743228E-2</v>
      </c>
    </row>
  </sheetData>
  <mergeCells count="10">
    <mergeCell ref="A31:D31"/>
    <mergeCell ref="A33:C34"/>
    <mergeCell ref="D33:D34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T10" sqref="T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57</v>
      </c>
      <c r="B1" s="47" t="s">
        <v>33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875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52.656755999999994</v>
      </c>
      <c r="I6" s="12">
        <v>56.880247000000011</v>
      </c>
      <c r="J6" s="12">
        <v>2.9407516199999999</v>
      </c>
      <c r="K6" s="12">
        <v>0</v>
      </c>
      <c r="L6" s="12">
        <v>2.9407516199999999</v>
      </c>
      <c r="M6" s="13">
        <v>0</v>
      </c>
      <c r="N6" s="14">
        <v>5.17007533388524E-2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42.301574999999993</v>
      </c>
      <c r="I7" s="36">
        <f ca="1">SUM(I8:OFFSET(I6,MATCH("PROYECTOS",$A$8:$A$50,0),0))</f>
        <v>44.116798999999979</v>
      </c>
      <c r="J7" s="36">
        <f ca="1">SUM(J8:OFFSET(J6,MATCH("PROYECTOS",$A$8:$A$50,0),0))</f>
        <v>2.7901225199999997</v>
      </c>
      <c r="K7" s="36">
        <f ca="1">SUM(K8:OFFSET(K6,MATCH("PROYECTOS",$A$8:$A$50,0),0))</f>
        <v>0</v>
      </c>
      <c r="L7" s="36">
        <f ca="1">SUM(L8:OFFSET(L6,MATCH("PROYECTOS",$A$8:$A$50,0),0))</f>
        <v>2.7901225199999997</v>
      </c>
      <c r="M7" s="37">
        <f ca="1">IFERROR(K7/I7,0)</f>
        <v>0</v>
      </c>
      <c r="N7" s="38">
        <f ca="1">IFERROR(SUM(K7,L7)/I7,0)</f>
        <v>6.3243992838193028E-2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23.234299999999998</v>
      </c>
      <c r="I8" s="19">
        <v>23.569510999999991</v>
      </c>
      <c r="J8" s="19">
        <f t="shared" ref="J8:J21" si="0">SUM(K8,L8)</f>
        <v>1.4682916499999998</v>
      </c>
      <c r="K8" s="19">
        <v>0</v>
      </c>
      <c r="L8" s="19">
        <v>1.4682916499999998</v>
      </c>
      <c r="M8" s="20">
        <f t="shared" ref="M8:M22" si="1">IFERROR(K8/I8,0)</f>
        <v>0</v>
      </c>
      <c r="N8" s="21">
        <f t="shared" ref="N8:N22" si="2">IFERROR(SUM(K8,L8)/I8,0)</f>
        <v>6.2296228801692166E-2</v>
      </c>
      <c r="O8" s="68">
        <v>1.7493774599999994</v>
      </c>
      <c r="P8" s="19">
        <v>0</v>
      </c>
      <c r="Q8" s="21">
        <f>IFERROR(P8/O8,0)</f>
        <v>0</v>
      </c>
    </row>
    <row r="9" spans="1:17" ht="25.5" x14ac:dyDescent="0.25">
      <c r="A9" s="15"/>
      <c r="B9" s="17">
        <v>5002994</v>
      </c>
      <c r="C9" s="17" t="s">
        <v>881</v>
      </c>
      <c r="D9" s="66">
        <v>3000475</v>
      </c>
      <c r="E9" s="17" t="s">
        <v>877</v>
      </c>
      <c r="F9" s="67">
        <v>288</v>
      </c>
      <c r="G9" s="17" t="s">
        <v>893</v>
      </c>
      <c r="H9" s="18">
        <v>16.655164999999997</v>
      </c>
      <c r="I9" s="19">
        <v>17.685782999999994</v>
      </c>
      <c r="J9" s="19">
        <f t="shared" si="0"/>
        <v>1.2507437999999993</v>
      </c>
      <c r="K9" s="19">
        <v>0</v>
      </c>
      <c r="L9" s="19">
        <v>1.2507437999999993</v>
      </c>
      <c r="M9" s="20">
        <f t="shared" si="1"/>
        <v>0</v>
      </c>
      <c r="N9" s="21">
        <f t="shared" si="2"/>
        <v>7.0720295505152339E-2</v>
      </c>
      <c r="O9" s="68">
        <v>1.4330629799999999</v>
      </c>
      <c r="P9" s="19">
        <v>0</v>
      </c>
      <c r="Q9" s="21">
        <f t="shared" ref="Q9:Q21" si="3">IFERROR(P9/O9,0)</f>
        <v>0</v>
      </c>
    </row>
    <row r="10" spans="1:17" ht="25.5" x14ac:dyDescent="0.25">
      <c r="A10" s="15"/>
      <c r="B10" s="17">
        <v>5003032</v>
      </c>
      <c r="C10" s="17" t="s">
        <v>517</v>
      </c>
      <c r="D10" s="66">
        <v>3000001</v>
      </c>
      <c r="E10" s="17" t="s">
        <v>281</v>
      </c>
      <c r="F10" s="67">
        <v>60</v>
      </c>
      <c r="G10" s="17" t="s">
        <v>315</v>
      </c>
      <c r="H10" s="18">
        <v>6.3412999999999997E-2</v>
      </c>
      <c r="I10" s="19">
        <v>6.3412999999999997E-2</v>
      </c>
      <c r="J10" s="19">
        <f t="shared" si="0"/>
        <v>6.0000000000000006E-4</v>
      </c>
      <c r="K10" s="19">
        <v>0</v>
      </c>
      <c r="L10" s="19">
        <v>6.0000000000000006E-4</v>
      </c>
      <c r="M10" s="20">
        <f t="shared" si="1"/>
        <v>0</v>
      </c>
      <c r="N10" s="21">
        <f t="shared" si="2"/>
        <v>9.461782284389637E-3</v>
      </c>
      <c r="O10" s="68">
        <v>1.9E-3</v>
      </c>
      <c r="P10" s="19">
        <v>2</v>
      </c>
      <c r="Q10" s="21">
        <f t="shared" si="3"/>
        <v>1052.6315789473683</v>
      </c>
    </row>
    <row r="11" spans="1:17" ht="38.25" x14ac:dyDescent="0.25">
      <c r="A11" s="15"/>
      <c r="B11" s="17">
        <v>5003480</v>
      </c>
      <c r="C11" s="17" t="s">
        <v>882</v>
      </c>
      <c r="D11" s="66">
        <v>3000506</v>
      </c>
      <c r="E11" s="17" t="s">
        <v>878</v>
      </c>
      <c r="F11" s="67">
        <v>60</v>
      </c>
      <c r="G11" s="17" t="s">
        <v>315</v>
      </c>
      <c r="H11" s="18">
        <v>0.25716200000000006</v>
      </c>
      <c r="I11" s="19">
        <v>0.25716200000000006</v>
      </c>
      <c r="J11" s="19">
        <f t="shared" si="0"/>
        <v>1.5993170000000001E-2</v>
      </c>
      <c r="K11" s="19">
        <v>0</v>
      </c>
      <c r="L11" s="19">
        <v>1.5993170000000001E-2</v>
      </c>
      <c r="M11" s="20">
        <f t="shared" si="1"/>
        <v>0</v>
      </c>
      <c r="N11" s="21">
        <f t="shared" si="2"/>
        <v>6.2191031334333992E-2</v>
      </c>
      <c r="O11" s="68">
        <v>7.3466299999999998E-3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5004118</v>
      </c>
      <c r="C12" s="17" t="s">
        <v>883</v>
      </c>
      <c r="D12" s="66">
        <v>3000341</v>
      </c>
      <c r="E12" s="17" t="s">
        <v>876</v>
      </c>
      <c r="F12" s="67">
        <v>577</v>
      </c>
      <c r="G12" s="17" t="s">
        <v>894</v>
      </c>
      <c r="H12" s="18">
        <v>0.24144500000000002</v>
      </c>
      <c r="I12" s="19">
        <v>0.24144500000000005</v>
      </c>
      <c r="J12" s="19">
        <f t="shared" si="0"/>
        <v>3.0000000000000003E-4</v>
      </c>
      <c r="K12" s="19">
        <v>0</v>
      </c>
      <c r="L12" s="19">
        <v>3.0000000000000003E-4</v>
      </c>
      <c r="M12" s="20">
        <f t="shared" si="1"/>
        <v>0</v>
      </c>
      <c r="N12" s="21">
        <f t="shared" si="2"/>
        <v>1.2425190001863777E-3</v>
      </c>
      <c r="O12" s="68">
        <v>7.0223299999999994E-3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5004120</v>
      </c>
      <c r="C13" s="17" t="s">
        <v>884</v>
      </c>
      <c r="D13" s="66">
        <v>3000507</v>
      </c>
      <c r="E13" s="17" t="s">
        <v>879</v>
      </c>
      <c r="F13" s="67">
        <v>59</v>
      </c>
      <c r="G13" s="17" t="s">
        <v>581</v>
      </c>
      <c r="H13" s="18">
        <v>0.30774000000000001</v>
      </c>
      <c r="I13" s="19">
        <v>0.32694000000000001</v>
      </c>
      <c r="J13" s="19">
        <f t="shared" si="0"/>
        <v>2.1850000000000001E-2</v>
      </c>
      <c r="K13" s="19">
        <v>0</v>
      </c>
      <c r="L13" s="19">
        <v>2.1850000000000001E-2</v>
      </c>
      <c r="M13" s="20">
        <f t="shared" si="1"/>
        <v>0</v>
      </c>
      <c r="N13" s="21">
        <f t="shared" si="2"/>
        <v>6.6831834587386063E-2</v>
      </c>
      <c r="O13" s="68">
        <v>2.8850000000000001E-2</v>
      </c>
      <c r="P13" s="19">
        <v>0</v>
      </c>
      <c r="Q13" s="21">
        <f t="shared" si="3"/>
        <v>0</v>
      </c>
    </row>
    <row r="14" spans="1:17" ht="25.5" x14ac:dyDescent="0.25">
      <c r="A14" s="15"/>
      <c r="B14" s="17">
        <v>5005115</v>
      </c>
      <c r="C14" s="17" t="s">
        <v>885</v>
      </c>
      <c r="D14" s="66">
        <v>3000001</v>
      </c>
      <c r="E14" s="17" t="s">
        <v>281</v>
      </c>
      <c r="F14" s="67">
        <v>533</v>
      </c>
      <c r="G14" s="17" t="s">
        <v>895</v>
      </c>
      <c r="H14" s="18">
        <v>2.3719999999999998E-2</v>
      </c>
      <c r="I14" s="19">
        <v>7.8719999999999998E-2</v>
      </c>
      <c r="J14" s="19">
        <f t="shared" si="0"/>
        <v>1.6358E-3</v>
      </c>
      <c r="K14" s="19">
        <v>0</v>
      </c>
      <c r="L14" s="19">
        <v>1.6358E-3</v>
      </c>
      <c r="M14" s="20">
        <f t="shared" si="1"/>
        <v>0</v>
      </c>
      <c r="N14" s="21">
        <f t="shared" si="2"/>
        <v>2.0779979674796747E-2</v>
      </c>
      <c r="O14" s="68">
        <v>4.6392500000000001E-3</v>
      </c>
      <c r="P14" s="19">
        <v>0</v>
      </c>
      <c r="Q14" s="21">
        <f t="shared" si="3"/>
        <v>0</v>
      </c>
    </row>
    <row r="15" spans="1:17" ht="38.25" x14ac:dyDescent="0.25">
      <c r="A15" s="15"/>
      <c r="B15" s="17">
        <v>5005116</v>
      </c>
      <c r="C15" s="17" t="s">
        <v>886</v>
      </c>
      <c r="D15" s="66">
        <v>3000001</v>
      </c>
      <c r="E15" s="17" t="s">
        <v>281</v>
      </c>
      <c r="F15" s="67">
        <v>91</v>
      </c>
      <c r="G15" s="17" t="s">
        <v>896</v>
      </c>
      <c r="H15" s="18">
        <v>0.46603100000000003</v>
      </c>
      <c r="I15" s="19">
        <v>0.106031</v>
      </c>
      <c r="J15" s="19">
        <f t="shared" si="0"/>
        <v>0</v>
      </c>
      <c r="K15" s="19">
        <v>0</v>
      </c>
      <c r="L15" s="19">
        <v>0</v>
      </c>
      <c r="M15" s="20">
        <f t="shared" si="1"/>
        <v>0</v>
      </c>
      <c r="N15" s="21">
        <f t="shared" si="2"/>
        <v>0</v>
      </c>
      <c r="O15" s="68">
        <v>2.1001970000000002E-2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5005117</v>
      </c>
      <c r="C16" s="17" t="s">
        <v>887</v>
      </c>
      <c r="D16" s="66">
        <v>3000475</v>
      </c>
      <c r="E16" s="17" t="s">
        <v>877</v>
      </c>
      <c r="F16" s="67">
        <v>112</v>
      </c>
      <c r="G16" s="17" t="s">
        <v>835</v>
      </c>
      <c r="H16" s="18">
        <v>0.25659100000000001</v>
      </c>
      <c r="I16" s="19">
        <v>0.89483599999999996</v>
      </c>
      <c r="J16" s="19">
        <f t="shared" si="0"/>
        <v>1.6930000000000001E-2</v>
      </c>
      <c r="K16" s="19">
        <v>0</v>
      </c>
      <c r="L16" s="19">
        <v>1.6930000000000001E-2</v>
      </c>
      <c r="M16" s="20">
        <f t="shared" si="1"/>
        <v>0</v>
      </c>
      <c r="N16" s="21">
        <f t="shared" si="2"/>
        <v>1.8919667961503562E-2</v>
      </c>
      <c r="O16" s="68">
        <v>3.363E-2</v>
      </c>
      <c r="P16" s="19">
        <v>4</v>
      </c>
      <c r="Q16" s="21">
        <f t="shared" si="3"/>
        <v>118.94142134998513</v>
      </c>
    </row>
    <row r="17" spans="1:17" ht="25.5" x14ac:dyDescent="0.25">
      <c r="A17" s="15"/>
      <c r="B17" s="17">
        <v>5005118</v>
      </c>
      <c r="C17" s="17" t="s">
        <v>888</v>
      </c>
      <c r="D17" s="66">
        <v>3000475</v>
      </c>
      <c r="E17" s="17" t="s">
        <v>877</v>
      </c>
      <c r="F17" s="67">
        <v>86</v>
      </c>
      <c r="G17" s="17" t="s">
        <v>504</v>
      </c>
      <c r="H17" s="18">
        <v>0.27815100000000004</v>
      </c>
      <c r="I17" s="19">
        <v>0.15285100000000004</v>
      </c>
      <c r="J17" s="19">
        <f t="shared" si="0"/>
        <v>2.7701000000000006E-3</v>
      </c>
      <c r="K17" s="19">
        <v>0</v>
      </c>
      <c r="L17" s="19">
        <v>2.7701000000000006E-3</v>
      </c>
      <c r="M17" s="20">
        <f t="shared" si="1"/>
        <v>0</v>
      </c>
      <c r="N17" s="21">
        <f t="shared" si="2"/>
        <v>1.8122877835277492E-2</v>
      </c>
      <c r="O17" s="68">
        <v>1.3024399999999998E-2</v>
      </c>
      <c r="P17" s="19">
        <v>0</v>
      </c>
      <c r="Q17" s="21">
        <f t="shared" si="3"/>
        <v>0</v>
      </c>
    </row>
    <row r="18" spans="1:17" ht="51" x14ac:dyDescent="0.25">
      <c r="A18" s="15"/>
      <c r="B18" s="17">
        <v>5005119</v>
      </c>
      <c r="C18" s="17" t="s">
        <v>889</v>
      </c>
      <c r="D18" s="66">
        <v>3000506</v>
      </c>
      <c r="E18" s="17" t="s">
        <v>878</v>
      </c>
      <c r="F18" s="67">
        <v>581</v>
      </c>
      <c r="G18" s="17" t="s">
        <v>897</v>
      </c>
      <c r="H18" s="18">
        <v>7.2125999999999996E-2</v>
      </c>
      <c r="I18" s="19">
        <v>9.7255999999999995E-2</v>
      </c>
      <c r="J18" s="19">
        <f t="shared" si="0"/>
        <v>6.2699999999999995E-4</v>
      </c>
      <c r="K18" s="19">
        <v>0</v>
      </c>
      <c r="L18" s="19">
        <v>6.2699999999999995E-4</v>
      </c>
      <c r="M18" s="20">
        <f t="shared" si="1"/>
        <v>0</v>
      </c>
      <c r="N18" s="21">
        <f t="shared" si="2"/>
        <v>6.4469030188368838E-3</v>
      </c>
      <c r="O18" s="68">
        <v>3.9069999999999999E-3</v>
      </c>
      <c r="P18" s="19">
        <v>2</v>
      </c>
      <c r="Q18" s="21">
        <f t="shared" si="3"/>
        <v>511.90171487074485</v>
      </c>
    </row>
    <row r="19" spans="1:17" ht="51" x14ac:dyDescent="0.25">
      <c r="A19" s="15"/>
      <c r="B19" s="17">
        <v>5005120</v>
      </c>
      <c r="C19" s="17" t="s">
        <v>890</v>
      </c>
      <c r="D19" s="66">
        <v>3000506</v>
      </c>
      <c r="E19" s="17" t="s">
        <v>878</v>
      </c>
      <c r="F19" s="67">
        <v>581</v>
      </c>
      <c r="G19" s="17" t="s">
        <v>897</v>
      </c>
      <c r="H19" s="18">
        <v>0.25389699999999998</v>
      </c>
      <c r="I19" s="19">
        <v>0.29749699999999996</v>
      </c>
      <c r="J19" s="19">
        <f t="shared" si="0"/>
        <v>9.4810000000000016E-3</v>
      </c>
      <c r="K19" s="19">
        <v>0</v>
      </c>
      <c r="L19" s="19">
        <v>9.4810000000000016E-3</v>
      </c>
      <c r="M19" s="20">
        <f t="shared" si="1"/>
        <v>0</v>
      </c>
      <c r="N19" s="21">
        <f t="shared" si="2"/>
        <v>3.1869228933401016E-2</v>
      </c>
      <c r="O19" s="68">
        <v>9.5693000000000011E-3</v>
      </c>
      <c r="P19" s="19">
        <v>1</v>
      </c>
      <c r="Q19" s="21">
        <f t="shared" si="3"/>
        <v>104.5008516819412</v>
      </c>
    </row>
    <row r="20" spans="1:17" ht="25.5" x14ac:dyDescent="0.25">
      <c r="A20" s="15"/>
      <c r="B20" s="17">
        <v>5005121</v>
      </c>
      <c r="C20" s="17" t="s">
        <v>891</v>
      </c>
      <c r="D20" s="66">
        <v>3000507</v>
      </c>
      <c r="E20" s="17" t="s">
        <v>879</v>
      </c>
      <c r="F20" s="67">
        <v>60</v>
      </c>
      <c r="G20" s="17" t="s">
        <v>315</v>
      </c>
      <c r="H20" s="18">
        <v>0.13633400000000004</v>
      </c>
      <c r="I20" s="19">
        <v>0.26985400000000004</v>
      </c>
      <c r="J20" s="19">
        <f t="shared" si="0"/>
        <v>9.0000000000000008E-4</v>
      </c>
      <c r="K20" s="19">
        <v>0</v>
      </c>
      <c r="L20" s="19">
        <v>9.0000000000000008E-4</v>
      </c>
      <c r="M20" s="20">
        <f t="shared" si="1"/>
        <v>0</v>
      </c>
      <c r="N20" s="21">
        <f t="shared" si="2"/>
        <v>3.3351367776649596E-3</v>
      </c>
      <c r="O20" s="68">
        <v>9.0000000000000008E-4</v>
      </c>
      <c r="P20" s="19">
        <v>2</v>
      </c>
      <c r="Q20" s="21">
        <f t="shared" si="3"/>
        <v>2222.2222222222222</v>
      </c>
    </row>
    <row r="21" spans="1:17" ht="38.25" x14ac:dyDescent="0.25">
      <c r="A21" s="15"/>
      <c r="B21" s="17">
        <v>5005122</v>
      </c>
      <c r="C21" s="17" t="s">
        <v>892</v>
      </c>
      <c r="D21" s="66">
        <v>3000676</v>
      </c>
      <c r="E21" s="17" t="s">
        <v>880</v>
      </c>
      <c r="F21" s="67">
        <v>59</v>
      </c>
      <c r="G21" s="17" t="s">
        <v>581</v>
      </c>
      <c r="H21" s="18">
        <v>5.5500000000000008E-2</v>
      </c>
      <c r="I21" s="19">
        <v>7.5499999999999998E-2</v>
      </c>
      <c r="J21" s="19">
        <f t="shared" si="0"/>
        <v>0</v>
      </c>
      <c r="K21" s="19">
        <v>0</v>
      </c>
      <c r="L21" s="19">
        <v>0</v>
      </c>
      <c r="M21" s="20">
        <f t="shared" si="1"/>
        <v>0</v>
      </c>
      <c r="N21" s="21">
        <f t="shared" si="2"/>
        <v>0</v>
      </c>
      <c r="O21" s="68">
        <v>3.3333999999999995E-4</v>
      </c>
      <c r="P21" s="19">
        <v>0</v>
      </c>
      <c r="Q21" s="21">
        <f t="shared" si="3"/>
        <v>0</v>
      </c>
    </row>
    <row r="22" spans="1:17" ht="15.75" thickBot="1" x14ac:dyDescent="0.3">
      <c r="A22" s="39" t="s">
        <v>299</v>
      </c>
      <c r="B22" s="41"/>
      <c r="C22" s="41"/>
      <c r="D22" s="63"/>
      <c r="E22" s="41"/>
      <c r="F22" s="64"/>
      <c r="G22" s="41"/>
      <c r="H22" s="42">
        <f ca="1">OFFSET(H22,-MATCH("PROYECTOS",$A$8:$A$50,0)-1,0)-(OFFSET(H22,-MATCH("PROYECTOS",$A$8:$A$50,0),0))</f>
        <v>10.355181000000002</v>
      </c>
      <c r="I22" s="43">
        <f t="shared" ref="I22:L22" ca="1" si="4">OFFSET(I22,-MATCH("PROYECTOS",$A$8:$A$50,0)-1,0)-(OFFSET(I22,-MATCH("PROYECTOS",$A$8:$A$50,0),0))</f>
        <v>12.763448000000032</v>
      </c>
      <c r="J22" s="43">
        <f t="shared" ca="1" si="4"/>
        <v>0.15062910000000018</v>
      </c>
      <c r="K22" s="43">
        <f t="shared" ca="1" si="4"/>
        <v>0</v>
      </c>
      <c r="L22" s="43">
        <f t="shared" ca="1" si="4"/>
        <v>0.15062910000000018</v>
      </c>
      <c r="M22" s="44">
        <f t="shared" ca="1" si="1"/>
        <v>0</v>
      </c>
      <c r="N22" s="45">
        <f t="shared" ca="1" si="2"/>
        <v>1.1801599379728722E-2</v>
      </c>
      <c r="O22" s="65"/>
      <c r="P22" s="43"/>
      <c r="Q22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58</v>
      </c>
      <c r="B1" s="48" t="s">
        <v>34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900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61.356650000000016</v>
      </c>
      <c r="E6" s="12">
        <v>62.081414999999993</v>
      </c>
      <c r="F6" s="12">
        <v>2.9244709200000001</v>
      </c>
      <c r="G6" s="12">
        <v>0</v>
      </c>
      <c r="H6" s="12">
        <v>2.9244709200000001</v>
      </c>
      <c r="I6" s="13">
        <v>0</v>
      </c>
      <c r="J6" s="14">
        <v>4.7107027441304301E-2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61.356650000000009</v>
      </c>
      <c r="E7" s="36">
        <f ca="1">SUM(E8:OFFSET(E6,MATCH("GOBIERNOS REGIONALES",$A$8:$A$50,0),0))</f>
        <v>62.081415</v>
      </c>
      <c r="F7" s="36">
        <f ca="1">SUM(F8:OFFSET(F6,MATCH("GOBIERNOS REGIONALES",$A$8:$A$50,0),0))</f>
        <v>2.9244709200000001</v>
      </c>
      <c r="G7" s="36">
        <f ca="1">SUM(G8:OFFSET(G6,MATCH("GOBIERNOS REGIONALES",$A$8:$A$50,0),0))</f>
        <v>0</v>
      </c>
      <c r="H7" s="36">
        <f ca="1">SUM(H8:OFFSET(H6,MATCH("GOBIERNOS REGIONALES",$A$8:$A$50,0),0))</f>
        <v>2.9244709200000001</v>
      </c>
      <c r="I7" s="37">
        <f ca="1">IFERROR(G7/E7,0)</f>
        <v>0</v>
      </c>
      <c r="J7" s="38">
        <f ca="1">IFERROR(SUM(G7,H7)/E7,0)</f>
        <v>4.7107027441304294E-2</v>
      </c>
      <c r="K7" s="4"/>
    </row>
    <row r="8" spans="1:11" ht="25.5" x14ac:dyDescent="0.25">
      <c r="A8" s="15"/>
      <c r="B8" s="16">
        <v>211</v>
      </c>
      <c r="C8" s="17" t="s">
        <v>158</v>
      </c>
      <c r="D8" s="18">
        <v>61.356650000000009</v>
      </c>
      <c r="E8" s="19">
        <v>62.081415</v>
      </c>
      <c r="F8" s="19">
        <f t="shared" ref="F8:F10" si="0">SUM(G8,H8)</f>
        <v>2.9244709200000001</v>
      </c>
      <c r="G8" s="19">
        <v>0</v>
      </c>
      <c r="H8" s="19">
        <v>2.9244709200000001</v>
      </c>
      <c r="I8" s="20">
        <f t="shared" ref="I8:I10" si="1">IFERROR(G8/E8,0)</f>
        <v>0</v>
      </c>
      <c r="J8" s="21">
        <f t="shared" ref="J8:J10" si="2">IFERROR(SUM(G8,H8)/E8,0)</f>
        <v>4.7107027441304294E-2</v>
      </c>
      <c r="K8" s="4"/>
    </row>
    <row r="9" spans="1:11" ht="15.75" thickBot="1" x14ac:dyDescent="0.3">
      <c r="A9" s="39" t="s">
        <v>211</v>
      </c>
      <c r="B9" s="56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4"/>
    </row>
    <row r="10" spans="1:11" x14ac:dyDescent="0.25">
      <c r="A10" t="s">
        <v>238</v>
      </c>
      <c r="D10" s="5"/>
      <c r="E10" s="5"/>
      <c r="F10" s="5">
        <f t="shared" si="0"/>
        <v>0</v>
      </c>
      <c r="G10" s="5"/>
      <c r="H10" s="5"/>
      <c r="I10" s="4">
        <f t="shared" si="1"/>
        <v>0</v>
      </c>
      <c r="J10" s="4">
        <f t="shared" si="2"/>
        <v>0</v>
      </c>
      <c r="K10" s="4"/>
    </row>
    <row r="11" spans="1:11" x14ac:dyDescent="0.25">
      <c r="D11" s="5"/>
      <c r="E11" s="5"/>
      <c r="F11" s="5"/>
      <c r="G11" s="5"/>
      <c r="H11" s="5"/>
      <c r="I11" s="4"/>
      <c r="J11" s="4"/>
      <c r="K11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58</v>
      </c>
      <c r="B1" s="49" t="s">
        <v>34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901</v>
      </c>
      <c r="L2" s="70" t="s">
        <v>919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61.356650000000016</v>
      </c>
      <c r="E6" s="12">
        <f ca="1">SUM(E7:OFFSET(E7,50,0))</f>
        <v>62.081414999999993</v>
      </c>
      <c r="F6" s="12">
        <f ca="1">SUM(F7:OFFSET(F7,50,0))</f>
        <v>2.9244709200000001</v>
      </c>
      <c r="G6" s="12">
        <f ca="1">SUM(G7:OFFSET(G7,50,0))</f>
        <v>0</v>
      </c>
      <c r="H6" s="12">
        <f ca="1">SUM(H7:OFFSET(H7,50,0))</f>
        <v>2.9244709200000001</v>
      </c>
      <c r="I6" s="13">
        <f ca="1">IFERROR(G6/E6,0)</f>
        <v>0</v>
      </c>
      <c r="J6" s="14">
        <f ca="1">IFERROR(SUM(G6,H6)/E6,0)</f>
        <v>4.7107027441304301E-2</v>
      </c>
      <c r="K6" s="4"/>
      <c r="M6" s="5" t="s">
        <v>318</v>
      </c>
      <c r="N6" s="69" t="s">
        <v>319</v>
      </c>
    </row>
    <row r="7" spans="1:14" ht="15.75" thickBot="1" x14ac:dyDescent="0.3">
      <c r="A7" s="22"/>
      <c r="B7" s="54">
        <v>15</v>
      </c>
      <c r="C7" s="24" t="s">
        <v>269</v>
      </c>
      <c r="D7" s="25">
        <v>61.356650000000016</v>
      </c>
      <c r="E7" s="26">
        <v>62.081414999999993</v>
      </c>
      <c r="F7" s="26">
        <f>SUM(G7,H7)</f>
        <v>2.9244709200000001</v>
      </c>
      <c r="G7" s="26">
        <v>0</v>
      </c>
      <c r="H7" s="26">
        <v>2.9244709200000001</v>
      </c>
      <c r="I7" s="27">
        <f>IFERROR(G7/E7,0)</f>
        <v>0</v>
      </c>
      <c r="J7" s="28">
        <f>IFERROR(SUM(G7,H7)/E7,0)</f>
        <v>4.7107027441304301E-2</v>
      </c>
      <c r="K7" s="4"/>
      <c r="L7" t="s">
        <v>269</v>
      </c>
      <c r="M7" s="5">
        <v>2.9244709200000001</v>
      </c>
      <c r="N7" s="69">
        <v>4.7107027441304301E-2</v>
      </c>
    </row>
    <row r="8" spans="1:14" x14ac:dyDescent="0.25">
      <c r="M8" s="5"/>
      <c r="N8" s="69"/>
    </row>
    <row r="9" spans="1:14" x14ac:dyDescent="0.25">
      <c r="M9" s="5"/>
      <c r="N9" s="69"/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7109375" customWidth="1"/>
    <col min="6" max="6" width="13.5703125" customWidth="1"/>
    <col min="7" max="8" width="0" hidden="1" customWidth="1"/>
  </cols>
  <sheetData>
    <row r="1" spans="1:11" ht="15.75" x14ac:dyDescent="0.25">
      <c r="A1" s="48">
        <v>58</v>
      </c>
      <c r="B1" s="47" t="s">
        <v>34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902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61.356650000000016</v>
      </c>
      <c r="E6" s="12">
        <v>62.081414999999993</v>
      </c>
      <c r="F6" s="12">
        <v>2.9244709200000001</v>
      </c>
      <c r="G6" s="12">
        <v>0</v>
      </c>
      <c r="H6" s="12">
        <v>2.9244709200000001</v>
      </c>
      <c r="I6" s="13">
        <v>0</v>
      </c>
      <c r="J6" s="14">
        <v>4.7107027441304301E-2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61.356650000000002</v>
      </c>
      <c r="E7" s="36">
        <f ca="1">SUM(E8:OFFSET(E6,MATCH("PROYECTOS",$A$8:$A$50,0),0))</f>
        <v>62.081414999999993</v>
      </c>
      <c r="F7" s="36">
        <f ca="1">SUM(F8:OFFSET(F6,MATCH("PROYECTOS",$A$8:$A$50,0),0))</f>
        <v>2.9244709199999996</v>
      </c>
      <c r="G7" s="36">
        <f ca="1">SUM(G8:OFFSET(G6,MATCH("PROYECTOS",$A$8:$A$50,0),0))</f>
        <v>0</v>
      </c>
      <c r="H7" s="36">
        <f ca="1">SUM(H8:OFFSET(H6,MATCH("PROYECTOS",$A$8:$A$50,0),0))</f>
        <v>2.9244709199999996</v>
      </c>
      <c r="I7" s="37">
        <f ca="1">IFERROR(G7/E7,0)</f>
        <v>0</v>
      </c>
      <c r="J7" s="38">
        <f ca="1">IFERROR(SUM(G7,H7)/E7,0)</f>
        <v>4.7107027441304294E-2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10.48197</v>
      </c>
      <c r="E8" s="19">
        <v>10.866969999999998</v>
      </c>
      <c r="F8" s="19">
        <f t="shared" ref="F8:F10" si="0">SUM(G8,H8)</f>
        <v>0.75701487000000001</v>
      </c>
      <c r="G8" s="19">
        <v>0</v>
      </c>
      <c r="H8" s="19">
        <v>0.75701487000000001</v>
      </c>
      <c r="I8" s="20">
        <f t="shared" ref="I8:I11" si="1">IFERROR(G8/E8,0)</f>
        <v>0</v>
      </c>
      <c r="J8" s="21">
        <f t="shared" ref="J8:J11" si="2">IFERROR(SUM(G8,H8)/E8,0)</f>
        <v>6.9662000539248758E-2</v>
      </c>
      <c r="K8" s="4"/>
    </row>
    <row r="9" spans="1:11" x14ac:dyDescent="0.25">
      <c r="A9" s="15"/>
      <c r="B9" s="17">
        <v>3000253</v>
      </c>
      <c r="C9" s="17" t="s">
        <v>904</v>
      </c>
      <c r="D9" s="18">
        <v>47.077400000000004</v>
      </c>
      <c r="E9" s="19">
        <v>47.417164999999997</v>
      </c>
      <c r="F9" s="19">
        <f t="shared" si="0"/>
        <v>2.0429396599999996</v>
      </c>
      <c r="G9" s="19">
        <v>0</v>
      </c>
      <c r="H9" s="19">
        <v>2.0429396599999996</v>
      </c>
      <c r="I9" s="20">
        <f t="shared" si="1"/>
        <v>0</v>
      </c>
      <c r="J9" s="21">
        <f t="shared" si="2"/>
        <v>4.3084390642080771E-2</v>
      </c>
      <c r="K9" s="4"/>
    </row>
    <row r="10" spans="1:11" ht="25.5" x14ac:dyDescent="0.25">
      <c r="A10" s="15"/>
      <c r="B10" s="17">
        <v>3000502</v>
      </c>
      <c r="C10" s="17" t="s">
        <v>905</v>
      </c>
      <c r="D10" s="18">
        <v>3.7972799999999998</v>
      </c>
      <c r="E10" s="19">
        <v>3.7972799999999998</v>
      </c>
      <c r="F10" s="19">
        <f t="shared" si="0"/>
        <v>0.12451638999999999</v>
      </c>
      <c r="G10" s="19">
        <v>0</v>
      </c>
      <c r="H10" s="19">
        <v>0.12451638999999999</v>
      </c>
      <c r="I10" s="20">
        <f t="shared" si="1"/>
        <v>0</v>
      </c>
      <c r="J10" s="21">
        <f t="shared" si="2"/>
        <v>3.2790942464079549E-2</v>
      </c>
      <c r="K10" s="4"/>
    </row>
    <row r="11" spans="1:11" ht="15.75" thickBot="1" x14ac:dyDescent="0.3">
      <c r="A11" s="39" t="s">
        <v>299</v>
      </c>
      <c r="B11" s="41"/>
      <c r="C11" s="41"/>
      <c r="D11" s="42">
        <f ca="1">OFFSET(D11,-MATCH("PROYECTOS",$A$8:$A$50,0)-1,0)-(OFFSET(D11,-MATCH("PROYECTOS",$A$8:$A$50,0),0))</f>
        <v>0</v>
      </c>
      <c r="E11" s="43">
        <f t="shared" ref="E11:H11" ca="1" si="3">OFFSET(E11,-MATCH("PROYECTOS",$A$8:$A$50,0)-1,0)-(OFFSET(E11,-MATCH("PROYECTOS",$A$8:$A$50,0),0))</f>
        <v>0</v>
      </c>
      <c r="F11" s="43">
        <f t="shared" ca="1" si="3"/>
        <v>0</v>
      </c>
      <c r="G11" s="43">
        <f t="shared" ca="1" si="3"/>
        <v>0</v>
      </c>
      <c r="H11" s="43">
        <f t="shared" ca="1" si="3"/>
        <v>0</v>
      </c>
      <c r="I11" s="44">
        <f t="shared" ca="1" si="1"/>
        <v>0</v>
      </c>
      <c r="J11" s="45">
        <f t="shared" ca="1" si="2"/>
        <v>0</v>
      </c>
      <c r="K11" s="4"/>
    </row>
    <row r="12" spans="1:11" ht="15.75" thickBot="1" x14ac:dyDescent="0.3"/>
    <row r="13" spans="1:11" ht="15.75" thickBot="1" x14ac:dyDescent="0.3">
      <c r="A13" s="85" t="s">
        <v>321</v>
      </c>
      <c r="B13" s="86"/>
      <c r="C13" s="86"/>
      <c r="D13" s="87"/>
    </row>
    <row r="14" spans="1:11" ht="15.75" thickBot="1" x14ac:dyDescent="0.3">
      <c r="A14" s="1" t="s">
        <v>920</v>
      </c>
    </row>
    <row r="15" spans="1:11" ht="45" customHeight="1" x14ac:dyDescent="0.25">
      <c r="A15" s="78" t="s">
        <v>323</v>
      </c>
      <c r="B15" s="79"/>
      <c r="C15" s="79"/>
      <c r="D15" s="90" t="s">
        <v>324</v>
      </c>
    </row>
    <row r="16" spans="1:11" ht="15.75" thickBot="1" x14ac:dyDescent="0.3">
      <c r="A16" s="88"/>
      <c r="B16" s="89"/>
      <c r="C16" s="89"/>
      <c r="D16" s="91"/>
    </row>
    <row r="17" spans="1:4" x14ac:dyDescent="0.25">
      <c r="A17" s="15"/>
      <c r="B17" s="17">
        <v>3000001</v>
      </c>
      <c r="C17" s="17" t="s">
        <v>281</v>
      </c>
      <c r="D17" s="21">
        <v>6.9662000539248758E-2</v>
      </c>
    </row>
    <row r="18" spans="1:4" x14ac:dyDescent="0.25">
      <c r="A18" s="15"/>
      <c r="B18" s="17">
        <v>3000253</v>
      </c>
      <c r="C18" s="17" t="s">
        <v>904</v>
      </c>
      <c r="D18" s="21">
        <v>4.3084390642080771E-2</v>
      </c>
    </row>
    <row r="19" spans="1:4" ht="26.25" thickBot="1" x14ac:dyDescent="0.3">
      <c r="A19" s="22"/>
      <c r="B19" s="24">
        <v>3000502</v>
      </c>
      <c r="C19" s="24" t="s">
        <v>905</v>
      </c>
      <c r="D19" s="28">
        <v>3.2790942464079549E-2</v>
      </c>
    </row>
  </sheetData>
  <mergeCells count="10">
    <mergeCell ref="A13:D13"/>
    <mergeCell ref="A15:C16"/>
    <mergeCell ref="D15:D16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58</v>
      </c>
      <c r="B1" s="47" t="s">
        <v>34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903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61.356650000000016</v>
      </c>
      <c r="I6" s="12">
        <v>62.081414999999993</v>
      </c>
      <c r="J6" s="12">
        <v>2.9244709200000001</v>
      </c>
      <c r="K6" s="12">
        <v>0</v>
      </c>
      <c r="L6" s="12">
        <v>2.9244709200000001</v>
      </c>
      <c r="M6" s="13">
        <v>0</v>
      </c>
      <c r="N6" s="14">
        <v>4.7107027441304301E-2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61.356650000000016</v>
      </c>
      <c r="I7" s="36">
        <f ca="1">SUM(I8:OFFSET(I6,MATCH("PROYECTOS",$A$8:$A$50,0),0))</f>
        <v>62.081415</v>
      </c>
      <c r="J7" s="36">
        <f ca="1">SUM(J8:OFFSET(J6,MATCH("PROYECTOS",$A$8:$A$50,0),0))</f>
        <v>2.9244709199999996</v>
      </c>
      <c r="K7" s="36">
        <f ca="1">SUM(K8:OFFSET(K6,MATCH("PROYECTOS",$A$8:$A$50,0),0))</f>
        <v>0</v>
      </c>
      <c r="L7" s="36">
        <f ca="1">SUM(L8:OFFSET(L6,MATCH("PROYECTOS",$A$8:$A$50,0),0))</f>
        <v>2.9244709199999996</v>
      </c>
      <c r="M7" s="37">
        <f ca="1">IFERROR(K7/I7,0)</f>
        <v>0</v>
      </c>
      <c r="N7" s="38">
        <f ca="1">IFERROR(SUM(K7,L7)/I7,0)</f>
        <v>4.7107027441304287E-2</v>
      </c>
      <c r="O7" s="62"/>
      <c r="P7" s="36"/>
      <c r="Q7" s="38"/>
    </row>
    <row r="8" spans="1:17" ht="51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15</v>
      </c>
      <c r="G8" s="17" t="s">
        <v>914</v>
      </c>
      <c r="H8" s="18">
        <v>9.9784100000000002</v>
      </c>
      <c r="I8" s="19">
        <v>10.363409999999998</v>
      </c>
      <c r="J8" s="19">
        <f t="shared" ref="J8:J16" si="0">SUM(K8,L8)</f>
        <v>0.75130887000000002</v>
      </c>
      <c r="K8" s="19">
        <v>0</v>
      </c>
      <c r="L8" s="19">
        <v>0.75130887000000002</v>
      </c>
      <c r="M8" s="20">
        <f t="shared" ref="M8:M17" si="1">IFERROR(K8/I8,0)</f>
        <v>0</v>
      </c>
      <c r="N8" s="21">
        <f t="shared" ref="N8:N17" si="2">IFERROR(SUM(K8,L8)/I8,0)</f>
        <v>7.2496298998109707E-2</v>
      </c>
      <c r="O8" s="68">
        <v>0.72381191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5001419</v>
      </c>
      <c r="C9" s="17" t="s">
        <v>906</v>
      </c>
      <c r="D9" s="66">
        <v>3000253</v>
      </c>
      <c r="E9" s="17" t="s">
        <v>904</v>
      </c>
      <c r="F9" s="67">
        <v>422</v>
      </c>
      <c r="G9" s="17" t="s">
        <v>915</v>
      </c>
      <c r="H9" s="18">
        <v>0.36731999999999998</v>
      </c>
      <c r="I9" s="19">
        <v>0.36731999999999998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4.1374999999999997E-3</v>
      </c>
      <c r="P9" s="19">
        <v>0</v>
      </c>
      <c r="Q9" s="21">
        <f t="shared" ref="Q9:Q16" si="3">IFERROR(P9/O9,0)</f>
        <v>0</v>
      </c>
    </row>
    <row r="10" spans="1:17" ht="25.5" x14ac:dyDescent="0.25">
      <c r="A10" s="15"/>
      <c r="B10" s="17">
        <v>5001420</v>
      </c>
      <c r="C10" s="17" t="s">
        <v>907</v>
      </c>
      <c r="D10" s="66">
        <v>3000001</v>
      </c>
      <c r="E10" s="17" t="s">
        <v>281</v>
      </c>
      <c r="F10" s="67">
        <v>117</v>
      </c>
      <c r="G10" s="17" t="s">
        <v>813</v>
      </c>
      <c r="H10" s="18">
        <v>0.50356000000000001</v>
      </c>
      <c r="I10" s="19">
        <v>0.50356000000000001</v>
      </c>
      <c r="J10" s="19">
        <f t="shared" si="0"/>
        <v>5.7059999999999993E-3</v>
      </c>
      <c r="K10" s="19">
        <v>0</v>
      </c>
      <c r="L10" s="19">
        <v>5.7059999999999993E-3</v>
      </c>
      <c r="M10" s="20">
        <f t="shared" si="1"/>
        <v>0</v>
      </c>
      <c r="N10" s="21">
        <f t="shared" si="2"/>
        <v>1.1331320994519023E-2</v>
      </c>
      <c r="O10" s="68">
        <v>1.3673299999999999E-2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5001424</v>
      </c>
      <c r="C11" s="17" t="s">
        <v>908</v>
      </c>
      <c r="D11" s="66">
        <v>3000502</v>
      </c>
      <c r="E11" s="17" t="s">
        <v>905</v>
      </c>
      <c r="F11" s="67">
        <v>197</v>
      </c>
      <c r="G11" s="17" t="s">
        <v>916</v>
      </c>
      <c r="H11" s="18">
        <v>1.2162400000000002</v>
      </c>
      <c r="I11" s="19">
        <v>1.2370400000000001</v>
      </c>
      <c r="J11" s="19">
        <f t="shared" si="0"/>
        <v>4.9270990000000001E-2</v>
      </c>
      <c r="K11" s="19">
        <v>0</v>
      </c>
      <c r="L11" s="19">
        <v>4.9270990000000001E-2</v>
      </c>
      <c r="M11" s="20">
        <f t="shared" si="1"/>
        <v>0</v>
      </c>
      <c r="N11" s="21">
        <f t="shared" si="2"/>
        <v>3.9829746814977682E-2</v>
      </c>
      <c r="O11" s="68">
        <v>7.2736469999999998E-2</v>
      </c>
      <c r="P11" s="19">
        <v>0</v>
      </c>
      <c r="Q11" s="21">
        <f t="shared" si="3"/>
        <v>0</v>
      </c>
    </row>
    <row r="12" spans="1:17" ht="25.5" x14ac:dyDescent="0.25">
      <c r="A12" s="15"/>
      <c r="B12" s="17">
        <v>5002710</v>
      </c>
      <c r="C12" s="17" t="s">
        <v>909</v>
      </c>
      <c r="D12" s="66">
        <v>3000253</v>
      </c>
      <c r="E12" s="17" t="s">
        <v>904</v>
      </c>
      <c r="F12" s="67">
        <v>110</v>
      </c>
      <c r="G12" s="17" t="s">
        <v>917</v>
      </c>
      <c r="H12" s="18">
        <v>42.355410000000006</v>
      </c>
      <c r="I12" s="19">
        <v>42.498174999999996</v>
      </c>
      <c r="J12" s="19">
        <f t="shared" si="0"/>
        <v>1.9353710599999998</v>
      </c>
      <c r="K12" s="19">
        <v>0</v>
      </c>
      <c r="L12" s="19">
        <v>1.9353710599999998</v>
      </c>
      <c r="M12" s="20">
        <f t="shared" si="1"/>
        <v>0</v>
      </c>
      <c r="N12" s="21">
        <f t="shared" si="2"/>
        <v>4.5540098133625737E-2</v>
      </c>
      <c r="O12" s="68">
        <v>3.0274211700000002</v>
      </c>
      <c r="P12" s="19">
        <v>0</v>
      </c>
      <c r="Q12" s="21">
        <f t="shared" si="3"/>
        <v>0</v>
      </c>
    </row>
    <row r="13" spans="1:17" ht="25.5" x14ac:dyDescent="0.25">
      <c r="A13" s="15"/>
      <c r="B13" s="17">
        <v>5002711</v>
      </c>
      <c r="C13" s="17" t="s">
        <v>910</v>
      </c>
      <c r="D13" s="66">
        <v>3000253</v>
      </c>
      <c r="E13" s="17" t="s">
        <v>904</v>
      </c>
      <c r="F13" s="67">
        <v>110</v>
      </c>
      <c r="G13" s="17" t="s">
        <v>917</v>
      </c>
      <c r="H13" s="18">
        <v>1.3897999999999999</v>
      </c>
      <c r="I13" s="19">
        <v>1.2868000000000002</v>
      </c>
      <c r="J13" s="19">
        <f t="shared" si="0"/>
        <v>2.670751E-2</v>
      </c>
      <c r="K13" s="19">
        <v>0</v>
      </c>
      <c r="L13" s="19">
        <v>2.670751E-2</v>
      </c>
      <c r="M13" s="20">
        <f t="shared" si="1"/>
        <v>0</v>
      </c>
      <c r="N13" s="21">
        <f t="shared" si="2"/>
        <v>2.0754981349082994E-2</v>
      </c>
      <c r="O13" s="68">
        <v>2.9861109999999996E-2</v>
      </c>
      <c r="P13" s="19">
        <v>0</v>
      </c>
      <c r="Q13" s="21">
        <f t="shared" si="3"/>
        <v>0</v>
      </c>
    </row>
    <row r="14" spans="1:17" x14ac:dyDescent="0.25">
      <c r="A14" s="15"/>
      <c r="B14" s="17">
        <v>5002712</v>
      </c>
      <c r="C14" s="17" t="s">
        <v>911</v>
      </c>
      <c r="D14" s="66">
        <v>3000253</v>
      </c>
      <c r="E14" s="17" t="s">
        <v>904</v>
      </c>
      <c r="F14" s="67">
        <v>110</v>
      </c>
      <c r="G14" s="17" t="s">
        <v>917</v>
      </c>
      <c r="H14" s="18">
        <v>1.6338299999999999</v>
      </c>
      <c r="I14" s="19">
        <v>1.8338299999999998</v>
      </c>
      <c r="J14" s="19">
        <f t="shared" si="0"/>
        <v>6.3235479999999997E-2</v>
      </c>
      <c r="K14" s="19">
        <v>0</v>
      </c>
      <c r="L14" s="19">
        <v>6.3235479999999997E-2</v>
      </c>
      <c r="M14" s="20">
        <f t="shared" si="1"/>
        <v>0</v>
      </c>
      <c r="N14" s="21">
        <f t="shared" si="2"/>
        <v>3.4482738312711647E-2</v>
      </c>
      <c r="O14" s="68">
        <v>9.1784579999999991E-2</v>
      </c>
      <c r="P14" s="19">
        <v>0</v>
      </c>
      <c r="Q14" s="21">
        <f t="shared" si="3"/>
        <v>0</v>
      </c>
    </row>
    <row r="15" spans="1:17" x14ac:dyDescent="0.25">
      <c r="A15" s="15"/>
      <c r="B15" s="17">
        <v>5002713</v>
      </c>
      <c r="C15" s="17" t="s">
        <v>912</v>
      </c>
      <c r="D15" s="66">
        <v>3000253</v>
      </c>
      <c r="E15" s="17" t="s">
        <v>904</v>
      </c>
      <c r="F15" s="67">
        <v>110</v>
      </c>
      <c r="G15" s="17" t="s">
        <v>917</v>
      </c>
      <c r="H15" s="18">
        <v>1.33104</v>
      </c>
      <c r="I15" s="19">
        <v>1.4310399999999999</v>
      </c>
      <c r="J15" s="19">
        <f t="shared" si="0"/>
        <v>1.762561E-2</v>
      </c>
      <c r="K15" s="19">
        <v>0</v>
      </c>
      <c r="L15" s="19">
        <v>1.762561E-2</v>
      </c>
      <c r="M15" s="20">
        <f t="shared" si="1"/>
        <v>0</v>
      </c>
      <c r="N15" s="21">
        <f t="shared" si="2"/>
        <v>1.2316643839445439E-2</v>
      </c>
      <c r="O15" s="68">
        <v>2.438154E-2</v>
      </c>
      <c r="P15" s="19">
        <v>0</v>
      </c>
      <c r="Q15" s="21">
        <f t="shared" si="3"/>
        <v>0</v>
      </c>
    </row>
    <row r="16" spans="1:17" ht="25.5" x14ac:dyDescent="0.25">
      <c r="A16" s="15"/>
      <c r="B16" s="17">
        <v>5004108</v>
      </c>
      <c r="C16" s="17" t="s">
        <v>913</v>
      </c>
      <c r="D16" s="66">
        <v>3000502</v>
      </c>
      <c r="E16" s="17" t="s">
        <v>905</v>
      </c>
      <c r="F16" s="67">
        <v>576</v>
      </c>
      <c r="G16" s="17" t="s">
        <v>918</v>
      </c>
      <c r="H16" s="18">
        <v>2.5810399999999998</v>
      </c>
      <c r="I16" s="19">
        <v>2.5602399999999998</v>
      </c>
      <c r="J16" s="19">
        <f t="shared" si="0"/>
        <v>7.524539999999999E-2</v>
      </c>
      <c r="K16" s="19">
        <v>0</v>
      </c>
      <c r="L16" s="19">
        <v>7.524539999999999E-2</v>
      </c>
      <c r="M16" s="20">
        <f t="shared" si="1"/>
        <v>0</v>
      </c>
      <c r="N16" s="21">
        <f t="shared" si="2"/>
        <v>2.9389979064462706E-2</v>
      </c>
      <c r="O16" s="68">
        <v>0.31726144000000001</v>
      </c>
      <c r="P16" s="19">
        <v>0</v>
      </c>
      <c r="Q16" s="21">
        <f t="shared" si="3"/>
        <v>0</v>
      </c>
    </row>
    <row r="17" spans="1:17" ht="15.75" thickBot="1" x14ac:dyDescent="0.3">
      <c r="A17" s="39" t="s">
        <v>299</v>
      </c>
      <c r="B17" s="41"/>
      <c r="C17" s="41"/>
      <c r="D17" s="63"/>
      <c r="E17" s="41"/>
      <c r="F17" s="64"/>
      <c r="G17" s="41"/>
      <c r="H17" s="42">
        <f ca="1">OFFSET(H17,-MATCH("PROYECTOS",$A$8:$A$50,0)-1,0)-(OFFSET(H17,-MATCH("PROYECTOS",$A$8:$A$50,0),0))</f>
        <v>0</v>
      </c>
      <c r="I17" s="43">
        <f t="shared" ref="I17:L17" ca="1" si="4">OFFSET(I17,-MATCH("PROYECTOS",$A$8:$A$50,0)-1,0)-(OFFSET(I17,-MATCH("PROYECTOS",$A$8:$A$50,0),0))</f>
        <v>0</v>
      </c>
      <c r="J17" s="43">
        <f t="shared" ca="1" si="4"/>
        <v>0</v>
      </c>
      <c r="K17" s="43">
        <f t="shared" ca="1" si="4"/>
        <v>0</v>
      </c>
      <c r="L17" s="43">
        <f t="shared" ca="1" si="4"/>
        <v>0</v>
      </c>
      <c r="M17" s="44">
        <f t="shared" ca="1" si="1"/>
        <v>0</v>
      </c>
      <c r="N17" s="45">
        <f t="shared" ca="1" si="2"/>
        <v>0</v>
      </c>
      <c r="O17" s="65"/>
      <c r="P17" s="43"/>
      <c r="Q17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59</v>
      </c>
      <c r="B1" s="48" t="s">
        <v>35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921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467.22352600000005</v>
      </c>
      <c r="E6" s="12">
        <v>467.27965599999993</v>
      </c>
      <c r="F6" s="12">
        <v>9.5319870000000001E-2</v>
      </c>
      <c r="G6" s="12">
        <v>0</v>
      </c>
      <c r="H6" s="12">
        <v>9.5319870000000001E-2</v>
      </c>
      <c r="I6" s="13">
        <v>0</v>
      </c>
      <c r="J6" s="14">
        <v>2.0398891493791037E-4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467.15536600000007</v>
      </c>
      <c r="E7" s="36">
        <f ca="1">SUM(E8:OFFSET(E6,MATCH("GOBIERNOS REGIONALES",$A$8:$A$50,0),0))</f>
        <v>467.15536599999996</v>
      </c>
      <c r="F7" s="36">
        <f ca="1">SUM(F8:OFFSET(F6,MATCH("GOBIERNOS REGIONALES",$A$8:$A$50,0),0))</f>
        <v>8.7212869999999998E-2</v>
      </c>
      <c r="G7" s="36">
        <f ca="1">SUM(G8:OFFSET(G6,MATCH("GOBIERNOS REGIONALES",$A$8:$A$50,0),0))</f>
        <v>0</v>
      </c>
      <c r="H7" s="36">
        <f ca="1">SUM(H8:OFFSET(H6,MATCH("GOBIERNOS REGIONALES",$A$8:$A$50,0),0))</f>
        <v>8.7212869999999998E-2</v>
      </c>
      <c r="I7" s="37">
        <f ca="1">IFERROR(G7/E7,0)</f>
        <v>0</v>
      </c>
      <c r="J7" s="38">
        <f ca="1">IFERROR(SUM(G7,H7)/E7,0)</f>
        <v>1.8668921807910905E-4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467.15536600000007</v>
      </c>
      <c r="E8" s="19">
        <v>467.15536599999996</v>
      </c>
      <c r="F8" s="19">
        <f t="shared" ref="F8:F12" si="0">SUM(G8,H8)</f>
        <v>8.7212869999999998E-2</v>
      </c>
      <c r="G8" s="19">
        <v>0</v>
      </c>
      <c r="H8" s="19">
        <v>8.7212869999999998E-2</v>
      </c>
      <c r="I8" s="20">
        <f t="shared" ref="I8:I12" si="1">IFERROR(G8/E8,0)</f>
        <v>0</v>
      </c>
      <c r="J8" s="21">
        <f t="shared" ref="J8:J12" si="2">IFERROR(SUM(G8,H8)/E8,0)</f>
        <v>1.8668921807910905E-4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6.8159999999999998E-2</v>
      </c>
      <c r="E9" s="36">
        <f ca="1">SUM(E10:OFFSET(E8,(MATCH("GOBIERNOS LOCALES",$A$8:$A$50,0)-MATCH("GOBIERNOS REGIONALES",$A$8:$A$50,0)),0))</f>
        <v>0.12429000000000001</v>
      </c>
      <c r="F9" s="36">
        <f ca="1">SUM(F10:OFFSET(F8,(MATCH("GOBIERNOS LOCALES",$A$8:$A$50,0)-MATCH("GOBIERNOS REGIONALES",$A$8:$A$50,0)),0))</f>
        <v>8.1069999999999996E-3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8.1069999999999996E-3</v>
      </c>
      <c r="I9" s="37">
        <f t="shared" ca="1" si="1"/>
        <v>0</v>
      </c>
      <c r="J9" s="38">
        <f t="shared" ca="1" si="2"/>
        <v>6.5226486442996209E-2</v>
      </c>
      <c r="K9" s="4"/>
    </row>
    <row r="10" spans="1:11" x14ac:dyDescent="0.25">
      <c r="A10" s="15"/>
      <c r="B10" s="16">
        <v>457</v>
      </c>
      <c r="C10" s="17" t="s">
        <v>229</v>
      </c>
      <c r="D10" s="18">
        <v>6.8159999999999998E-2</v>
      </c>
      <c r="E10" s="19">
        <v>0.11316000000000001</v>
      </c>
      <c r="F10" s="19">
        <f t="shared" si="0"/>
        <v>8.1069999999999996E-3</v>
      </c>
      <c r="G10" s="19">
        <v>0</v>
      </c>
      <c r="H10" s="19">
        <v>8.1069999999999996E-3</v>
      </c>
      <c r="I10" s="20">
        <f t="shared" si="1"/>
        <v>0</v>
      </c>
      <c r="J10" s="21">
        <f t="shared" si="2"/>
        <v>7.1641922940968536E-2</v>
      </c>
      <c r="K10" s="4"/>
    </row>
    <row r="11" spans="1:11" ht="15.75" thickBot="1" x14ac:dyDescent="0.3">
      <c r="A11" s="22"/>
      <c r="B11" s="23">
        <v>459</v>
      </c>
      <c r="C11" s="24" t="s">
        <v>231</v>
      </c>
      <c r="D11" s="25">
        <v>0</v>
      </c>
      <c r="E11" s="26">
        <v>1.1130000000000003E-2</v>
      </c>
      <c r="F11" s="26">
        <f t="shared" si="0"/>
        <v>0</v>
      </c>
      <c r="G11" s="26">
        <v>0</v>
      </c>
      <c r="H11" s="26">
        <v>0</v>
      </c>
      <c r="I11" s="27">
        <f t="shared" si="1"/>
        <v>0</v>
      </c>
      <c r="J11" s="28">
        <f t="shared" si="2"/>
        <v>0</v>
      </c>
      <c r="K11" s="4"/>
    </row>
    <row r="12" spans="1:11" x14ac:dyDescent="0.25">
      <c r="A12" t="s">
        <v>238</v>
      </c>
      <c r="D12" s="5"/>
      <c r="E12" s="5"/>
      <c r="F12" s="5">
        <f t="shared" si="0"/>
        <v>0</v>
      </c>
      <c r="G12" s="5"/>
      <c r="H12" s="5"/>
      <c r="I12" s="4">
        <f t="shared" si="1"/>
        <v>0</v>
      </c>
      <c r="J12" s="4">
        <f t="shared" si="2"/>
        <v>0</v>
      </c>
      <c r="K12" s="4"/>
    </row>
    <row r="13" spans="1:11" x14ac:dyDescent="0.25">
      <c r="D13" s="5"/>
      <c r="E13" s="5"/>
      <c r="F13" s="5"/>
      <c r="G13" s="5"/>
      <c r="H13" s="5"/>
      <c r="I13" s="4"/>
      <c r="J13" s="4"/>
      <c r="K13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5.28515625" customWidth="1"/>
    <col min="2" max="2" width="4.85546875" style="50" customWidth="1"/>
    <col min="3" max="3" width="31.42578125" customWidth="1"/>
    <col min="6" max="6" width="13.5703125" customWidth="1"/>
    <col min="7" max="8" width="0" hidden="1" customWidth="1"/>
  </cols>
  <sheetData>
    <row r="1" spans="1:14" ht="15.75" x14ac:dyDescent="0.25">
      <c r="A1" s="48">
        <v>59</v>
      </c>
      <c r="B1" s="49" t="s">
        <v>35</v>
      </c>
      <c r="C1" s="47"/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1" t="s">
        <v>922</v>
      </c>
      <c r="L2" s="70" t="s">
        <v>932</v>
      </c>
    </row>
    <row r="3" spans="1:14" ht="15.75" thickBot="1" x14ac:dyDescent="0.3">
      <c r="A3" s="78" t="s">
        <v>248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4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4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  <c r="M5" s="5"/>
      <c r="N5" s="69"/>
    </row>
    <row r="6" spans="1:14" x14ac:dyDescent="0.25">
      <c r="A6" s="8" t="s">
        <v>254</v>
      </c>
      <c r="B6" s="52"/>
      <c r="C6" s="10"/>
      <c r="D6" s="11">
        <f ca="1">SUM(D7:OFFSET(D7,50,0))</f>
        <v>467.22352600000005</v>
      </c>
      <c r="E6" s="12">
        <f ca="1">SUM(E7:OFFSET(E7,50,0))</f>
        <v>467.27965599999993</v>
      </c>
      <c r="F6" s="12">
        <f ca="1">SUM(F7:OFFSET(F7,50,0))</f>
        <v>9.5319870000000001E-2</v>
      </c>
      <c r="G6" s="12">
        <f ca="1">SUM(G7:OFFSET(G7,50,0))</f>
        <v>0</v>
      </c>
      <c r="H6" s="12">
        <f ca="1">SUM(H7:OFFSET(H7,50,0))</f>
        <v>9.5319870000000001E-2</v>
      </c>
      <c r="I6" s="13">
        <f ca="1">IFERROR(G6/E6,0)</f>
        <v>0</v>
      </c>
      <c r="J6" s="14">
        <f ca="1">IFERROR(SUM(G6,H6)/E6,0)</f>
        <v>2.0398891493791037E-4</v>
      </c>
      <c r="K6" s="4"/>
      <c r="M6" s="5" t="s">
        <v>318</v>
      </c>
      <c r="N6" s="69" t="s">
        <v>319</v>
      </c>
    </row>
    <row r="7" spans="1:14" x14ac:dyDescent="0.25">
      <c r="A7" s="15"/>
      <c r="B7" s="53">
        <v>15</v>
      </c>
      <c r="C7" s="17" t="s">
        <v>269</v>
      </c>
      <c r="D7" s="18">
        <v>467.15536600000007</v>
      </c>
      <c r="E7" s="19">
        <v>467.15536599999996</v>
      </c>
      <c r="F7" s="19">
        <f t="shared" ref="F7:F9" si="0">SUM(G7,H7)</f>
        <v>8.7212869999999998E-2</v>
      </c>
      <c r="G7" s="19">
        <v>0</v>
      </c>
      <c r="H7" s="19">
        <v>8.7212869999999998E-2</v>
      </c>
      <c r="I7" s="20">
        <f t="shared" ref="I7:I9" si="1">IFERROR(G7/E7,0)</f>
        <v>0</v>
      </c>
      <c r="J7" s="21">
        <f t="shared" ref="J7:J9" si="2">IFERROR(SUM(G7,H7)/E7,0)</f>
        <v>1.8668921807910905E-4</v>
      </c>
      <c r="K7" s="4"/>
      <c r="L7" t="s">
        <v>274</v>
      </c>
      <c r="M7" s="5">
        <v>8.1069999999999996E-3</v>
      </c>
      <c r="N7" s="69">
        <v>7.1641922940968536E-2</v>
      </c>
    </row>
    <row r="8" spans="1:14" x14ac:dyDescent="0.25">
      <c r="A8" s="15"/>
      <c r="B8" s="53">
        <v>20</v>
      </c>
      <c r="C8" s="17" t="s">
        <v>274</v>
      </c>
      <c r="D8" s="18">
        <v>6.8159999999999998E-2</v>
      </c>
      <c r="E8" s="19">
        <v>0.11316000000000001</v>
      </c>
      <c r="F8" s="19">
        <f t="shared" si="0"/>
        <v>8.1069999999999996E-3</v>
      </c>
      <c r="G8" s="19">
        <v>0</v>
      </c>
      <c r="H8" s="19">
        <v>8.1069999999999996E-3</v>
      </c>
      <c r="I8" s="20">
        <f t="shared" si="1"/>
        <v>0</v>
      </c>
      <c r="J8" s="21">
        <f t="shared" si="2"/>
        <v>7.1641922940968536E-2</v>
      </c>
      <c r="K8" s="4"/>
      <c r="L8" t="s">
        <v>269</v>
      </c>
      <c r="M8" s="5">
        <v>8.7212869999999998E-2</v>
      </c>
      <c r="N8" s="69">
        <v>1.8668921807910905E-4</v>
      </c>
    </row>
    <row r="9" spans="1:14" ht="15.75" thickBot="1" x14ac:dyDescent="0.3">
      <c r="A9" s="22"/>
      <c r="B9" s="54">
        <v>22</v>
      </c>
      <c r="C9" s="24" t="s">
        <v>276</v>
      </c>
      <c r="D9" s="25">
        <v>0</v>
      </c>
      <c r="E9" s="26">
        <v>1.1130000000000003E-2</v>
      </c>
      <c r="F9" s="26">
        <f t="shared" si="0"/>
        <v>0</v>
      </c>
      <c r="G9" s="26">
        <v>0</v>
      </c>
      <c r="H9" s="26">
        <v>0</v>
      </c>
      <c r="I9" s="27">
        <f t="shared" si="1"/>
        <v>0</v>
      </c>
      <c r="J9" s="28">
        <f t="shared" si="2"/>
        <v>0</v>
      </c>
      <c r="K9" s="4"/>
      <c r="L9" t="s">
        <v>276</v>
      </c>
      <c r="M9" s="5">
        <v>0</v>
      </c>
      <c r="N9" s="69">
        <v>0</v>
      </c>
    </row>
    <row r="10" spans="1:14" x14ac:dyDescent="0.25">
      <c r="M10" s="5"/>
      <c r="N10" s="69"/>
    </row>
    <row r="11" spans="1:14" x14ac:dyDescent="0.25">
      <c r="M11" s="5"/>
      <c r="N11" s="69"/>
    </row>
    <row r="12" spans="1:14" x14ac:dyDescent="0.25">
      <c r="M12" s="5"/>
      <c r="N12" s="69"/>
    </row>
    <row r="13" spans="1:14" x14ac:dyDescent="0.25">
      <c r="M13" s="5"/>
      <c r="N13" s="69"/>
    </row>
    <row r="14" spans="1:14" x14ac:dyDescent="0.25">
      <c r="M14" s="5"/>
      <c r="N14" s="69"/>
    </row>
    <row r="15" spans="1:14" x14ac:dyDescent="0.25">
      <c r="M15" s="5"/>
      <c r="N15" s="69"/>
    </row>
    <row r="16" spans="1:14" x14ac:dyDescent="0.25">
      <c r="M16" s="5"/>
      <c r="N16" s="69"/>
    </row>
    <row r="17" spans="13:14" x14ac:dyDescent="0.25">
      <c r="M17" s="5"/>
      <c r="N17" s="69"/>
    </row>
    <row r="18" spans="13:14" x14ac:dyDescent="0.25">
      <c r="M18" s="5"/>
      <c r="N18" s="69"/>
    </row>
    <row r="19" spans="13:14" x14ac:dyDescent="0.25">
      <c r="M19" s="5"/>
      <c r="N19" s="69"/>
    </row>
    <row r="20" spans="13:14" x14ac:dyDescent="0.25">
      <c r="M20" s="5"/>
      <c r="N20" s="69"/>
    </row>
    <row r="21" spans="13:14" x14ac:dyDescent="0.25">
      <c r="M21" s="5"/>
      <c r="N21" s="69"/>
    </row>
    <row r="22" spans="13:14" x14ac:dyDescent="0.25">
      <c r="M22" s="5"/>
      <c r="N22" s="69"/>
    </row>
    <row r="23" spans="13:14" x14ac:dyDescent="0.25">
      <c r="M23" s="5"/>
      <c r="N23" s="69"/>
    </row>
    <row r="24" spans="13:14" x14ac:dyDescent="0.25">
      <c r="M24" s="5"/>
      <c r="N24" s="69"/>
    </row>
    <row r="25" spans="13:14" x14ac:dyDescent="0.25">
      <c r="M25" s="5"/>
      <c r="N25" s="69"/>
    </row>
    <row r="26" spans="13:14" x14ac:dyDescent="0.25">
      <c r="M26" s="5"/>
      <c r="N26" s="69"/>
    </row>
    <row r="27" spans="13:14" x14ac:dyDescent="0.25">
      <c r="M27" s="5"/>
      <c r="N27" s="69"/>
    </row>
    <row r="28" spans="13:14" x14ac:dyDescent="0.25">
      <c r="M28" s="5"/>
      <c r="N28" s="69"/>
    </row>
    <row r="29" spans="13:14" x14ac:dyDescent="0.25">
      <c r="M29" s="5"/>
      <c r="N29" s="69"/>
    </row>
    <row r="30" spans="13:14" x14ac:dyDescent="0.25">
      <c r="M30" s="5"/>
      <c r="N30" s="69"/>
    </row>
    <row r="31" spans="13:14" x14ac:dyDescent="0.25">
      <c r="M31" s="5"/>
      <c r="N31" s="69"/>
    </row>
    <row r="32" spans="13:14" x14ac:dyDescent="0.25">
      <c r="M32" s="5"/>
      <c r="N32" s="69"/>
    </row>
    <row r="33" spans="13:14" x14ac:dyDescent="0.25">
      <c r="M33" s="5"/>
      <c r="N33" s="69"/>
    </row>
    <row r="34" spans="13:14" x14ac:dyDescent="0.25">
      <c r="M34" s="5"/>
      <c r="N34" s="69"/>
    </row>
    <row r="35" spans="13:14" x14ac:dyDescent="0.25">
      <c r="M35" s="5"/>
      <c r="N35" s="69"/>
    </row>
    <row r="36" spans="13:14" x14ac:dyDescent="0.25">
      <c r="M36" s="5"/>
      <c r="N36" s="69"/>
    </row>
    <row r="37" spans="13:14" x14ac:dyDescent="0.25">
      <c r="M37" s="5"/>
      <c r="N37" s="69"/>
    </row>
    <row r="38" spans="13:14" x14ac:dyDescent="0.25">
      <c r="M38" s="5"/>
      <c r="N38" s="69"/>
    </row>
    <row r="39" spans="13:14" x14ac:dyDescent="0.25">
      <c r="M39" s="5"/>
      <c r="N39" s="69"/>
    </row>
    <row r="40" spans="13:14" x14ac:dyDescent="0.25">
      <c r="M40" s="5"/>
      <c r="N40" s="69"/>
    </row>
    <row r="41" spans="13:14" x14ac:dyDescent="0.25">
      <c r="M41" s="5"/>
      <c r="N41" s="69"/>
    </row>
    <row r="42" spans="13:14" x14ac:dyDescent="0.25">
      <c r="M42" s="5"/>
      <c r="N42" s="69"/>
    </row>
    <row r="43" spans="13:14" x14ac:dyDescent="0.25">
      <c r="M43" s="5"/>
      <c r="N43" s="69"/>
    </row>
    <row r="44" spans="13:14" x14ac:dyDescent="0.25">
      <c r="M44" s="5"/>
      <c r="N44" s="69"/>
    </row>
    <row r="45" spans="13:14" x14ac:dyDescent="0.25">
      <c r="M45" s="5"/>
      <c r="N45" s="69"/>
    </row>
    <row r="46" spans="13:14" x14ac:dyDescent="0.25">
      <c r="M46" s="5"/>
      <c r="N46" s="69"/>
    </row>
    <row r="47" spans="13:14" x14ac:dyDescent="0.25">
      <c r="M47" s="5"/>
      <c r="N47" s="69"/>
    </row>
    <row r="48" spans="13:14" x14ac:dyDescent="0.25">
      <c r="M48" s="5"/>
      <c r="N48" s="69"/>
    </row>
    <row r="49" spans="13:14" x14ac:dyDescent="0.25">
      <c r="M49" s="5"/>
      <c r="N49" s="69"/>
    </row>
    <row r="50" spans="13:14" x14ac:dyDescent="0.25">
      <c r="M50" s="5"/>
      <c r="N50" s="69"/>
    </row>
    <row r="51" spans="13:14" x14ac:dyDescent="0.25">
      <c r="M51" s="5"/>
      <c r="N51" s="69"/>
    </row>
    <row r="52" spans="13:14" x14ac:dyDescent="0.25">
      <c r="M52" s="5"/>
      <c r="N52" s="69"/>
    </row>
    <row r="53" spans="13:14" x14ac:dyDescent="0.25">
      <c r="M53" s="5"/>
      <c r="N53" s="69"/>
    </row>
    <row r="54" spans="13:14" x14ac:dyDescent="0.25">
      <c r="M54" s="5"/>
      <c r="N54" s="69"/>
    </row>
    <row r="55" spans="13:14" x14ac:dyDescent="0.25">
      <c r="M55" s="5"/>
      <c r="N55" s="69"/>
    </row>
    <row r="56" spans="13:14" x14ac:dyDescent="0.25">
      <c r="M56" s="5"/>
      <c r="N56" s="69"/>
    </row>
    <row r="57" spans="13:14" x14ac:dyDescent="0.25">
      <c r="M57" s="5"/>
      <c r="N57" s="69"/>
    </row>
    <row r="58" spans="13:14" x14ac:dyDescent="0.25">
      <c r="M58" s="5"/>
      <c r="N58" s="69"/>
    </row>
    <row r="59" spans="13:14" x14ac:dyDescent="0.25">
      <c r="M59" s="5"/>
      <c r="N59" s="69"/>
    </row>
    <row r="60" spans="13:14" x14ac:dyDescent="0.25">
      <c r="M60" s="5"/>
      <c r="N60" s="69"/>
    </row>
    <row r="61" spans="13:14" x14ac:dyDescent="0.25">
      <c r="M61" s="5"/>
      <c r="N61" s="69"/>
    </row>
    <row r="62" spans="13:14" x14ac:dyDescent="0.25">
      <c r="M62" s="5"/>
      <c r="N62" s="69"/>
    </row>
    <row r="63" spans="13:14" x14ac:dyDescent="0.25">
      <c r="M63" s="5"/>
      <c r="N63" s="69"/>
    </row>
    <row r="64" spans="13:14" x14ac:dyDescent="0.25">
      <c r="M64" s="5"/>
      <c r="N64" s="69"/>
    </row>
    <row r="65" spans="13:14" x14ac:dyDescent="0.25">
      <c r="M65" s="5"/>
      <c r="N65" s="69"/>
    </row>
    <row r="66" spans="13:14" x14ac:dyDescent="0.25">
      <c r="M66" s="5"/>
      <c r="N66" s="69"/>
    </row>
    <row r="67" spans="13:14" x14ac:dyDescent="0.25">
      <c r="M67" s="5"/>
      <c r="N67" s="69"/>
    </row>
    <row r="68" spans="13:14" x14ac:dyDescent="0.25">
      <c r="M68" s="5"/>
      <c r="N68" s="69"/>
    </row>
    <row r="69" spans="13:14" x14ac:dyDescent="0.25">
      <c r="M69" s="5"/>
      <c r="N69" s="69"/>
    </row>
    <row r="70" spans="13:14" x14ac:dyDescent="0.25">
      <c r="M70" s="5"/>
      <c r="N70" s="69"/>
    </row>
    <row r="71" spans="13:14" x14ac:dyDescent="0.25">
      <c r="M71" s="5"/>
      <c r="N71" s="69"/>
    </row>
    <row r="72" spans="13:14" x14ac:dyDescent="0.25">
      <c r="M72" s="5"/>
      <c r="N72" s="69"/>
    </row>
    <row r="73" spans="13:14" x14ac:dyDescent="0.25">
      <c r="M73" s="5"/>
      <c r="N73" s="69"/>
    </row>
    <row r="74" spans="13:14" x14ac:dyDescent="0.25">
      <c r="M74" s="5"/>
      <c r="N74" s="69"/>
    </row>
    <row r="75" spans="13:14" x14ac:dyDescent="0.25">
      <c r="M75" s="5"/>
      <c r="N75" s="69"/>
    </row>
    <row r="76" spans="13:14" x14ac:dyDescent="0.25">
      <c r="M76" s="5"/>
      <c r="N76" s="69"/>
    </row>
    <row r="77" spans="13:14" x14ac:dyDescent="0.25">
      <c r="M77" s="5"/>
      <c r="N77" s="69"/>
    </row>
    <row r="78" spans="13:14" x14ac:dyDescent="0.25">
      <c r="M78" s="5"/>
      <c r="N78" s="69"/>
    </row>
    <row r="79" spans="13:14" x14ac:dyDescent="0.25">
      <c r="M79" s="5"/>
      <c r="N79" s="69"/>
    </row>
    <row r="80" spans="13:14" x14ac:dyDescent="0.25">
      <c r="M80" s="5"/>
      <c r="N80" s="69"/>
    </row>
    <row r="81" spans="13:14" x14ac:dyDescent="0.25">
      <c r="M81" s="5"/>
      <c r="N81" s="69"/>
    </row>
    <row r="82" spans="13:14" x14ac:dyDescent="0.25">
      <c r="M82" s="5"/>
      <c r="N82" s="69"/>
    </row>
    <row r="83" spans="13:14" x14ac:dyDescent="0.25">
      <c r="M83" s="5"/>
      <c r="N83" s="69"/>
    </row>
    <row r="84" spans="13:14" x14ac:dyDescent="0.25">
      <c r="M84" s="5"/>
      <c r="N84" s="69"/>
    </row>
    <row r="85" spans="13:14" x14ac:dyDescent="0.25">
      <c r="M85" s="5"/>
      <c r="N85" s="69"/>
    </row>
    <row r="86" spans="13:14" x14ac:dyDescent="0.25">
      <c r="M86" s="5"/>
      <c r="N86" s="69"/>
    </row>
    <row r="87" spans="13:14" x14ac:dyDescent="0.25">
      <c r="M87" s="5"/>
      <c r="N87" s="69"/>
    </row>
    <row r="88" spans="13:14" x14ac:dyDescent="0.25">
      <c r="M88" s="5"/>
      <c r="N88" s="69"/>
    </row>
    <row r="89" spans="13:14" x14ac:dyDescent="0.25">
      <c r="M89" s="5"/>
      <c r="N89" s="69"/>
    </row>
    <row r="90" spans="13:14" x14ac:dyDescent="0.25">
      <c r="M90" s="5"/>
      <c r="N90" s="69"/>
    </row>
    <row r="91" spans="13:14" x14ac:dyDescent="0.25">
      <c r="M91" s="5"/>
      <c r="N91" s="69"/>
    </row>
    <row r="92" spans="13:14" x14ac:dyDescent="0.25">
      <c r="M92" s="5"/>
      <c r="N92" s="69"/>
    </row>
    <row r="93" spans="13:14" x14ac:dyDescent="0.25">
      <c r="M93" s="5"/>
      <c r="N93" s="69"/>
    </row>
    <row r="94" spans="13:14" x14ac:dyDescent="0.25">
      <c r="M94" s="5"/>
      <c r="N94" s="69"/>
    </row>
    <row r="95" spans="13:14" x14ac:dyDescent="0.25">
      <c r="M95" s="5"/>
      <c r="N95" s="69"/>
    </row>
    <row r="96" spans="13:14" x14ac:dyDescent="0.25">
      <c r="M96" s="5"/>
      <c r="N96" s="69"/>
    </row>
    <row r="97" spans="13:14" x14ac:dyDescent="0.25">
      <c r="M97" s="5"/>
      <c r="N97" s="69"/>
    </row>
    <row r="98" spans="13:14" x14ac:dyDescent="0.25">
      <c r="M98" s="5"/>
      <c r="N98" s="69"/>
    </row>
    <row r="99" spans="13:14" x14ac:dyDescent="0.25">
      <c r="M99" s="5"/>
      <c r="N99" s="69"/>
    </row>
    <row r="100" spans="13:14" x14ac:dyDescent="0.25">
      <c r="M100" s="5"/>
      <c r="N100" s="69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8" width="0" hidden="1" customWidth="1"/>
  </cols>
  <sheetData>
    <row r="1" spans="1:11" ht="15.75" x14ac:dyDescent="0.25">
      <c r="A1" s="48">
        <v>59</v>
      </c>
      <c r="B1" s="47" t="s">
        <v>35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923</v>
      </c>
    </row>
    <row r="3" spans="1:11" ht="15.75" thickBot="1" x14ac:dyDescent="0.3">
      <c r="A3" s="78" t="s">
        <v>250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10"/>
      <c r="C6" s="10"/>
      <c r="D6" s="11">
        <v>467.22352600000005</v>
      </c>
      <c r="E6" s="12">
        <v>467.27965599999993</v>
      </c>
      <c r="F6" s="12">
        <v>9.5319870000000001E-2</v>
      </c>
      <c r="G6" s="12">
        <v>0</v>
      </c>
      <c r="H6" s="12">
        <v>9.5319870000000001E-2</v>
      </c>
      <c r="I6" s="13">
        <v>0</v>
      </c>
      <c r="J6" s="14">
        <v>2.0398891493791037E-4</v>
      </c>
      <c r="K6" s="4"/>
    </row>
    <row r="7" spans="1:11" x14ac:dyDescent="0.25">
      <c r="A7" s="32" t="s">
        <v>280</v>
      </c>
      <c r="B7" s="34"/>
      <c r="C7" s="34"/>
      <c r="D7" s="35">
        <f ca="1">SUM(D8:OFFSET(D6,MATCH("PROYECTOS",$A$8:$A$50,0),0))</f>
        <v>467.22352600000011</v>
      </c>
      <c r="E7" s="36">
        <f ca="1">SUM(E8:OFFSET(E6,MATCH("PROYECTOS",$A$8:$A$50,0),0))</f>
        <v>467.27965600000005</v>
      </c>
      <c r="F7" s="36">
        <f ca="1">SUM(F8:OFFSET(F6,MATCH("PROYECTOS",$A$8:$A$50,0),0))</f>
        <v>9.5319870000000001E-2</v>
      </c>
      <c r="G7" s="36">
        <f ca="1">SUM(G8:OFFSET(G6,MATCH("PROYECTOS",$A$8:$A$50,0),0))</f>
        <v>0</v>
      </c>
      <c r="H7" s="36">
        <f ca="1">SUM(H8:OFFSET(H6,MATCH("PROYECTOS",$A$8:$A$50,0),0))</f>
        <v>9.5319870000000001E-2</v>
      </c>
      <c r="I7" s="37">
        <f ca="1">IFERROR(G7/E7,0)</f>
        <v>0</v>
      </c>
      <c r="J7" s="38">
        <f ca="1">IFERROR(SUM(G7,H7)/E7,0)</f>
        <v>2.0398891493791032E-4</v>
      </c>
      <c r="K7" s="4"/>
    </row>
    <row r="8" spans="1:11" x14ac:dyDescent="0.25">
      <c r="A8" s="15"/>
      <c r="B8" s="17">
        <v>3000001</v>
      </c>
      <c r="C8" s="17" t="s">
        <v>281</v>
      </c>
      <c r="D8" s="18">
        <v>1.1484749999999999</v>
      </c>
      <c r="E8" s="19">
        <v>1.1596049999999998</v>
      </c>
      <c r="F8" s="19">
        <f t="shared" ref="F8:F9" si="0">SUM(G8,H8)</f>
        <v>4.0982779999999996E-2</v>
      </c>
      <c r="G8" s="19">
        <v>0</v>
      </c>
      <c r="H8" s="19">
        <v>4.0982779999999996E-2</v>
      </c>
      <c r="I8" s="20">
        <f t="shared" ref="I8:I10" si="1">IFERROR(G8/E8,0)</f>
        <v>0</v>
      </c>
      <c r="J8" s="21">
        <f t="shared" ref="J8:J10" si="2">IFERROR(SUM(G8,H8)/E8,0)</f>
        <v>3.5342017324864937E-2</v>
      </c>
      <c r="K8" s="4"/>
    </row>
    <row r="9" spans="1:11" ht="38.25" x14ac:dyDescent="0.25">
      <c r="A9" s="15"/>
      <c r="B9" s="17">
        <v>3000129</v>
      </c>
      <c r="C9" s="17" t="s">
        <v>925</v>
      </c>
      <c r="D9" s="18">
        <v>466.07505100000009</v>
      </c>
      <c r="E9" s="19">
        <v>466.12005100000005</v>
      </c>
      <c r="F9" s="19">
        <f t="shared" si="0"/>
        <v>5.4337090000000005E-2</v>
      </c>
      <c r="G9" s="19">
        <v>0</v>
      </c>
      <c r="H9" s="19">
        <v>5.4337090000000005E-2</v>
      </c>
      <c r="I9" s="20">
        <f t="shared" si="1"/>
        <v>0</v>
      </c>
      <c r="J9" s="21">
        <f t="shared" si="2"/>
        <v>1.1657316582590007E-4</v>
      </c>
      <c r="K9" s="4"/>
    </row>
    <row r="10" spans="1:11" ht="15.75" thickBot="1" x14ac:dyDescent="0.3">
      <c r="A10" s="39" t="s">
        <v>299</v>
      </c>
      <c r="B10" s="41"/>
      <c r="C10" s="41"/>
      <c r="D10" s="42">
        <f ca="1">OFFSET(D10,-MATCH("PROYECTOS",$A$8:$A$50,0)-1,0)-(OFFSET(D10,-MATCH("PROYECTOS",$A$8:$A$50,0),0))</f>
        <v>0</v>
      </c>
      <c r="E10" s="43">
        <f t="shared" ref="E10:H10" ca="1" si="3">OFFSET(E10,-MATCH("PROYECTOS",$A$8:$A$50,0)-1,0)-(OFFSET(E10,-MATCH("PROYECTOS",$A$8:$A$50,0),0))</f>
        <v>0</v>
      </c>
      <c r="F10" s="43">
        <f t="shared" ca="1" si="3"/>
        <v>0</v>
      </c>
      <c r="G10" s="43">
        <f t="shared" ca="1" si="3"/>
        <v>0</v>
      </c>
      <c r="H10" s="43">
        <f t="shared" ca="1" si="3"/>
        <v>0</v>
      </c>
      <c r="I10" s="44">
        <f t="shared" ca="1" si="1"/>
        <v>0</v>
      </c>
      <c r="J10" s="45">
        <f t="shared" ca="1" si="2"/>
        <v>0</v>
      </c>
      <c r="K10" s="4"/>
    </row>
    <row r="11" spans="1:11" ht="15.75" thickBot="1" x14ac:dyDescent="0.3"/>
    <row r="12" spans="1:11" ht="15.75" thickBot="1" x14ac:dyDescent="0.3">
      <c r="A12" s="85" t="s">
        <v>321</v>
      </c>
      <c r="B12" s="86"/>
      <c r="C12" s="86"/>
      <c r="D12" s="87"/>
    </row>
    <row r="13" spans="1:11" ht="15.75" thickBot="1" x14ac:dyDescent="0.3">
      <c r="A13" s="1" t="s">
        <v>933</v>
      </c>
    </row>
    <row r="14" spans="1:11" ht="45" customHeight="1" x14ac:dyDescent="0.25">
      <c r="A14" s="78" t="s">
        <v>323</v>
      </c>
      <c r="B14" s="79"/>
      <c r="C14" s="79"/>
      <c r="D14" s="90" t="s">
        <v>324</v>
      </c>
    </row>
    <row r="15" spans="1:11" ht="15.75" thickBot="1" x14ac:dyDescent="0.3">
      <c r="A15" s="88"/>
      <c r="B15" s="89"/>
      <c r="C15" s="89"/>
      <c r="D15" s="91"/>
    </row>
    <row r="16" spans="1:11" x14ac:dyDescent="0.25">
      <c r="A16" s="15"/>
      <c r="B16" s="17">
        <v>3000001</v>
      </c>
      <c r="C16" s="17" t="s">
        <v>281</v>
      </c>
      <c r="D16" s="21">
        <v>3.5342017324864937E-2</v>
      </c>
    </row>
    <row r="17" spans="1:4" ht="39" thickBot="1" x14ac:dyDescent="0.3">
      <c r="A17" s="22"/>
      <c r="B17" s="24">
        <v>3000129</v>
      </c>
      <c r="C17" s="24" t="s">
        <v>925</v>
      </c>
      <c r="D17" s="28">
        <v>1.1657316582590007E-4</v>
      </c>
    </row>
  </sheetData>
  <mergeCells count="10">
    <mergeCell ref="A12:D12"/>
    <mergeCell ref="A14:C15"/>
    <mergeCell ref="D14:D15"/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K1" sqref="K1:L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0" customWidth="1"/>
    <col min="7" max="7" width="11.42578125" customWidth="1"/>
    <col min="10" max="10" width="13.5703125" customWidth="1"/>
    <col min="11" max="12" width="11.7109375" hidden="1" customWidth="1"/>
    <col min="15" max="16" width="14" hidden="1" customWidth="1"/>
    <col min="17" max="17" width="0" hidden="1" customWidth="1"/>
  </cols>
  <sheetData>
    <row r="1" spans="1:17" ht="15.75" x14ac:dyDescent="0.25">
      <c r="A1" s="48">
        <v>59</v>
      </c>
      <c r="B1" s="47" t="s">
        <v>35</v>
      </c>
      <c r="C1" s="47"/>
      <c r="D1" s="47"/>
      <c r="E1" s="47"/>
      <c r="F1" s="51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1" t="s">
        <v>924</v>
      </c>
    </row>
    <row r="3" spans="1:17" ht="15.75" thickBot="1" x14ac:dyDescent="0.3">
      <c r="A3" s="78" t="s">
        <v>252</v>
      </c>
      <c r="B3" s="79"/>
      <c r="C3" s="79"/>
      <c r="D3" s="79"/>
      <c r="E3" s="79"/>
      <c r="F3" s="79"/>
      <c r="G3" s="79"/>
      <c r="H3" s="78" t="s">
        <v>2</v>
      </c>
      <c r="I3" s="79"/>
      <c r="J3" s="79"/>
      <c r="K3" s="79"/>
      <c r="L3" s="79"/>
      <c r="M3" s="79"/>
      <c r="N3" s="80"/>
      <c r="O3" s="79" t="s">
        <v>243</v>
      </c>
      <c r="P3" s="79"/>
      <c r="Q3" s="80"/>
    </row>
    <row r="4" spans="1:17" ht="45" customHeight="1" x14ac:dyDescent="0.25">
      <c r="A4" s="96" t="s">
        <v>253</v>
      </c>
      <c r="B4" s="92"/>
      <c r="C4" s="92"/>
      <c r="D4" s="92" t="s">
        <v>241</v>
      </c>
      <c r="E4" s="92"/>
      <c r="F4" s="92" t="s">
        <v>242</v>
      </c>
      <c r="G4" s="94"/>
      <c r="H4" s="76" t="s">
        <v>3</v>
      </c>
      <c r="I4" s="74" t="s">
        <v>4</v>
      </c>
      <c r="J4" s="74" t="s">
        <v>5</v>
      </c>
      <c r="K4" s="74" t="s">
        <v>6</v>
      </c>
      <c r="L4" s="74"/>
      <c r="M4" s="74" t="s">
        <v>9</v>
      </c>
      <c r="N4" s="83"/>
      <c r="O4" s="98" t="s">
        <v>244</v>
      </c>
      <c r="P4" s="74" t="s">
        <v>245</v>
      </c>
      <c r="Q4" s="83" t="s">
        <v>246</v>
      </c>
    </row>
    <row r="5" spans="1:17" ht="15.75" thickBot="1" x14ac:dyDescent="0.3">
      <c r="A5" s="97"/>
      <c r="B5" s="93"/>
      <c r="C5" s="93"/>
      <c r="D5" s="93"/>
      <c r="E5" s="93"/>
      <c r="F5" s="93"/>
      <c r="G5" s="95"/>
      <c r="H5" s="77"/>
      <c r="I5" s="75"/>
      <c r="J5" s="75"/>
      <c r="K5" s="6" t="s">
        <v>7</v>
      </c>
      <c r="L5" s="6" t="s">
        <v>8</v>
      </c>
      <c r="M5" s="6" t="s">
        <v>10</v>
      </c>
      <c r="N5" s="7" t="s">
        <v>8</v>
      </c>
      <c r="O5" s="99"/>
      <c r="P5" s="75"/>
      <c r="Q5" s="100"/>
    </row>
    <row r="6" spans="1:17" x14ac:dyDescent="0.25">
      <c r="A6" s="8" t="s">
        <v>254</v>
      </c>
      <c r="B6" s="10"/>
      <c r="C6" s="10"/>
      <c r="D6" s="57"/>
      <c r="E6" s="10"/>
      <c r="F6" s="58"/>
      <c r="G6" s="10"/>
      <c r="H6" s="11">
        <v>467.22352600000005</v>
      </c>
      <c r="I6" s="12">
        <v>467.27965599999993</v>
      </c>
      <c r="J6" s="12">
        <v>9.5319870000000001E-2</v>
      </c>
      <c r="K6" s="12">
        <v>0</v>
      </c>
      <c r="L6" s="12">
        <v>9.5319870000000001E-2</v>
      </c>
      <c r="M6" s="13">
        <v>0</v>
      </c>
      <c r="N6" s="14">
        <v>2.0398891493791037E-4</v>
      </c>
      <c r="O6" s="59"/>
      <c r="P6" s="12"/>
      <c r="Q6" s="14"/>
    </row>
    <row r="7" spans="1:17" x14ac:dyDescent="0.25">
      <c r="A7" s="32" t="s">
        <v>300</v>
      </c>
      <c r="B7" s="34"/>
      <c r="C7" s="34"/>
      <c r="D7" s="60"/>
      <c r="E7" s="34"/>
      <c r="F7" s="61"/>
      <c r="G7" s="34"/>
      <c r="H7" s="35">
        <f ca="1">SUM(H8:OFFSET(H6,MATCH("PROYECTOS",$A$8:$A$50,0),0))</f>
        <v>467.22352600000005</v>
      </c>
      <c r="I7" s="36">
        <f ca="1">SUM(I8:OFFSET(I6,MATCH("PROYECTOS",$A$8:$A$50,0),0))</f>
        <v>467.27965599999999</v>
      </c>
      <c r="J7" s="36">
        <f ca="1">SUM(J8:OFFSET(J6,MATCH("PROYECTOS",$A$8:$A$50,0),0))</f>
        <v>9.5319870000000001E-2</v>
      </c>
      <c r="K7" s="36">
        <f ca="1">SUM(K8:OFFSET(K6,MATCH("PROYECTOS",$A$8:$A$50,0),0))</f>
        <v>0</v>
      </c>
      <c r="L7" s="36">
        <f ca="1">SUM(L8:OFFSET(L6,MATCH("PROYECTOS",$A$8:$A$50,0),0))</f>
        <v>9.5319870000000001E-2</v>
      </c>
      <c r="M7" s="37">
        <f ca="1">IFERROR(K7/I7,0)</f>
        <v>0</v>
      </c>
      <c r="N7" s="38">
        <f ca="1">IFERROR(SUM(K7,L7)/I7,0)</f>
        <v>2.0398891493791035E-4</v>
      </c>
      <c r="O7" s="62"/>
      <c r="P7" s="36"/>
      <c r="Q7" s="38"/>
    </row>
    <row r="8" spans="1:17" x14ac:dyDescent="0.25">
      <c r="A8" s="15"/>
      <c r="B8" s="17">
        <v>5000276</v>
      </c>
      <c r="C8" s="17" t="s">
        <v>516</v>
      </c>
      <c r="D8" s="66">
        <v>3000001</v>
      </c>
      <c r="E8" s="17" t="s">
        <v>281</v>
      </c>
      <c r="F8" s="67">
        <v>1</v>
      </c>
      <c r="G8" s="17" t="s">
        <v>535</v>
      </c>
      <c r="H8" s="18">
        <v>1.1484749999999999</v>
      </c>
      <c r="I8" s="19">
        <v>1.159605</v>
      </c>
      <c r="J8" s="19">
        <f t="shared" ref="J8:J13" si="0">SUM(K8,L8)</f>
        <v>4.0982779999999996E-2</v>
      </c>
      <c r="K8" s="19">
        <v>0</v>
      </c>
      <c r="L8" s="19">
        <v>4.0982779999999996E-2</v>
      </c>
      <c r="M8" s="20">
        <f t="shared" ref="M8:M14" si="1">IFERROR(K8/I8,0)</f>
        <v>0</v>
      </c>
      <c r="N8" s="21">
        <f t="shared" ref="N8:N14" si="2">IFERROR(SUM(K8,L8)/I8,0)</f>
        <v>3.534201732486493E-2</v>
      </c>
      <c r="O8" s="68">
        <v>0.27081450000000001</v>
      </c>
      <c r="P8" s="19">
        <v>0</v>
      </c>
      <c r="Q8" s="21">
        <f>IFERROR(P8/O8,0)</f>
        <v>0</v>
      </c>
    </row>
    <row r="9" spans="1:17" ht="38.25" x14ac:dyDescent="0.25">
      <c r="A9" s="15"/>
      <c r="B9" s="17">
        <v>5004334</v>
      </c>
      <c r="C9" s="17" t="s">
        <v>926</v>
      </c>
      <c r="D9" s="66">
        <v>3000129</v>
      </c>
      <c r="E9" s="17" t="s">
        <v>925</v>
      </c>
      <c r="F9" s="67">
        <v>488</v>
      </c>
      <c r="G9" s="17" t="s">
        <v>931</v>
      </c>
      <c r="H9" s="18">
        <v>74.244454000000005</v>
      </c>
      <c r="I9" s="19">
        <v>43.153874999999999</v>
      </c>
      <c r="J9" s="19">
        <f t="shared" si="0"/>
        <v>0</v>
      </c>
      <c r="K9" s="19">
        <v>0</v>
      </c>
      <c r="L9" s="19">
        <v>0</v>
      </c>
      <c r="M9" s="20">
        <f t="shared" si="1"/>
        <v>0</v>
      </c>
      <c r="N9" s="21">
        <f t="shared" si="2"/>
        <v>0</v>
      </c>
      <c r="O9" s="68">
        <v>43.153874999999999</v>
      </c>
      <c r="P9" s="19">
        <v>0</v>
      </c>
      <c r="Q9" s="21">
        <f t="shared" ref="Q9:Q13" si="3">IFERROR(P9/O9,0)</f>
        <v>0</v>
      </c>
    </row>
    <row r="10" spans="1:17" ht="38.25" x14ac:dyDescent="0.25">
      <c r="A10" s="15"/>
      <c r="B10" s="17">
        <v>5004335</v>
      </c>
      <c r="C10" s="17" t="s">
        <v>927</v>
      </c>
      <c r="D10" s="66">
        <v>3000129</v>
      </c>
      <c r="E10" s="17" t="s">
        <v>925</v>
      </c>
      <c r="F10" s="67">
        <v>488</v>
      </c>
      <c r="G10" s="17" t="s">
        <v>931</v>
      </c>
      <c r="H10" s="18">
        <v>0.53176000000000001</v>
      </c>
      <c r="I10" s="19">
        <v>4.801965</v>
      </c>
      <c r="J10" s="19">
        <f t="shared" si="0"/>
        <v>0</v>
      </c>
      <c r="K10" s="19">
        <v>0</v>
      </c>
      <c r="L10" s="19">
        <v>0</v>
      </c>
      <c r="M10" s="20">
        <f t="shared" si="1"/>
        <v>0</v>
      </c>
      <c r="N10" s="21">
        <f t="shared" si="2"/>
        <v>0</v>
      </c>
      <c r="O10" s="68">
        <v>4.801965</v>
      </c>
      <c r="P10" s="19">
        <v>0</v>
      </c>
      <c r="Q10" s="21">
        <f t="shared" si="3"/>
        <v>0</v>
      </c>
    </row>
    <row r="11" spans="1:17" ht="38.25" x14ac:dyDescent="0.25">
      <c r="A11" s="15"/>
      <c r="B11" s="17">
        <v>5004336</v>
      </c>
      <c r="C11" s="17" t="s">
        <v>928</v>
      </c>
      <c r="D11" s="66">
        <v>3000129</v>
      </c>
      <c r="E11" s="17" t="s">
        <v>925</v>
      </c>
      <c r="F11" s="67">
        <v>488</v>
      </c>
      <c r="G11" s="17" t="s">
        <v>931</v>
      </c>
      <c r="H11" s="18">
        <v>390.22378600000002</v>
      </c>
      <c r="I11" s="19">
        <v>417.04415999999998</v>
      </c>
      <c r="J11" s="19">
        <f t="shared" si="0"/>
        <v>0</v>
      </c>
      <c r="K11" s="19">
        <v>0</v>
      </c>
      <c r="L11" s="19">
        <v>0</v>
      </c>
      <c r="M11" s="20">
        <f t="shared" si="1"/>
        <v>0</v>
      </c>
      <c r="N11" s="21">
        <f t="shared" si="2"/>
        <v>0</v>
      </c>
      <c r="O11" s="68">
        <v>417.04415999999998</v>
      </c>
      <c r="P11" s="19">
        <v>0</v>
      </c>
      <c r="Q11" s="21">
        <f t="shared" si="3"/>
        <v>0</v>
      </c>
    </row>
    <row r="12" spans="1:17" ht="38.25" x14ac:dyDescent="0.25">
      <c r="A12" s="15"/>
      <c r="B12" s="17">
        <v>5004337</v>
      </c>
      <c r="C12" s="17" t="s">
        <v>929</v>
      </c>
      <c r="D12" s="66">
        <v>3000129</v>
      </c>
      <c r="E12" s="17" t="s">
        <v>925</v>
      </c>
      <c r="F12" s="67">
        <v>103</v>
      </c>
      <c r="G12" s="17" t="s">
        <v>744</v>
      </c>
      <c r="H12" s="18">
        <v>0.41813100000000003</v>
      </c>
      <c r="I12" s="19">
        <v>0.46313100000000007</v>
      </c>
      <c r="J12" s="19">
        <f t="shared" si="0"/>
        <v>2.1280520000000001E-2</v>
      </c>
      <c r="K12" s="19">
        <v>0</v>
      </c>
      <c r="L12" s="19">
        <v>2.1280520000000001E-2</v>
      </c>
      <c r="M12" s="20">
        <f t="shared" si="1"/>
        <v>0</v>
      </c>
      <c r="N12" s="21">
        <f t="shared" si="2"/>
        <v>4.5949245461867155E-2</v>
      </c>
      <c r="O12" s="68">
        <v>3.047383E-2</v>
      </c>
      <c r="P12" s="19">
        <v>0</v>
      </c>
      <c r="Q12" s="21">
        <f t="shared" si="3"/>
        <v>0</v>
      </c>
    </row>
    <row r="13" spans="1:17" ht="38.25" x14ac:dyDescent="0.25">
      <c r="A13" s="15"/>
      <c r="B13" s="17">
        <v>5004338</v>
      </c>
      <c r="C13" s="17" t="s">
        <v>930</v>
      </c>
      <c r="D13" s="66">
        <v>3000129</v>
      </c>
      <c r="E13" s="17" t="s">
        <v>925</v>
      </c>
      <c r="F13" s="67">
        <v>56</v>
      </c>
      <c r="G13" s="17" t="s">
        <v>425</v>
      </c>
      <c r="H13" s="18">
        <v>0.65692000000000006</v>
      </c>
      <c r="I13" s="19">
        <v>0.65691999999999995</v>
      </c>
      <c r="J13" s="19">
        <f t="shared" si="0"/>
        <v>3.305657E-2</v>
      </c>
      <c r="K13" s="19">
        <v>0</v>
      </c>
      <c r="L13" s="19">
        <v>3.305657E-2</v>
      </c>
      <c r="M13" s="20">
        <f t="shared" si="1"/>
        <v>0</v>
      </c>
      <c r="N13" s="21">
        <f t="shared" si="2"/>
        <v>5.0320541314010842E-2</v>
      </c>
      <c r="O13" s="68">
        <v>4.5542539999999999E-2</v>
      </c>
      <c r="P13" s="19">
        <v>0</v>
      </c>
      <c r="Q13" s="21">
        <f t="shared" si="3"/>
        <v>0</v>
      </c>
    </row>
    <row r="14" spans="1:17" ht="15.75" thickBot="1" x14ac:dyDescent="0.3">
      <c r="A14" s="39" t="s">
        <v>299</v>
      </c>
      <c r="B14" s="41"/>
      <c r="C14" s="41"/>
      <c r="D14" s="63"/>
      <c r="E14" s="41"/>
      <c r="F14" s="64"/>
      <c r="G14" s="41"/>
      <c r="H14" s="42">
        <f ca="1">OFFSET(H14,-MATCH("PROYECTOS",$A$8:$A$50,0)-1,0)-(OFFSET(H14,-MATCH("PROYECTOS",$A$8:$A$50,0),0))</f>
        <v>0</v>
      </c>
      <c r="I14" s="43">
        <f t="shared" ref="I14:L14" ca="1" si="4">OFFSET(I14,-MATCH("PROYECTOS",$A$8:$A$50,0)-1,0)-(OFFSET(I14,-MATCH("PROYECTOS",$A$8:$A$50,0),0))</f>
        <v>0</v>
      </c>
      <c r="J14" s="43">
        <f t="shared" ca="1" si="4"/>
        <v>0</v>
      </c>
      <c r="K14" s="43">
        <f t="shared" ca="1" si="4"/>
        <v>0</v>
      </c>
      <c r="L14" s="43">
        <f t="shared" ca="1" si="4"/>
        <v>0</v>
      </c>
      <c r="M14" s="44">
        <f t="shared" ca="1" si="1"/>
        <v>0</v>
      </c>
      <c r="N14" s="45">
        <f t="shared" ca="1" si="2"/>
        <v>0</v>
      </c>
      <c r="O14" s="65"/>
      <c r="P14" s="43"/>
      <c r="Q14" s="45"/>
    </row>
  </sheetData>
  <mergeCells count="14">
    <mergeCell ref="O3:Q3"/>
    <mergeCell ref="K4:L4"/>
    <mergeCell ref="M4:N4"/>
    <mergeCell ref="O4:O5"/>
    <mergeCell ref="H4:H5"/>
    <mergeCell ref="P4:P5"/>
    <mergeCell ref="I4:I5"/>
    <mergeCell ref="Q4:Q5"/>
    <mergeCell ref="J4:J5"/>
    <mergeCell ref="D4:E5"/>
    <mergeCell ref="F4:G5"/>
    <mergeCell ref="A4:C5"/>
    <mergeCell ref="A3:G3"/>
    <mergeCell ref="H3:N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G1" sqref="G1:H104857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8" width="11.7109375" hidden="1" customWidth="1"/>
  </cols>
  <sheetData>
    <row r="1" spans="1:11" ht="15.75" x14ac:dyDescent="0.25">
      <c r="A1" s="48">
        <v>60</v>
      </c>
      <c r="B1" s="48" t="s">
        <v>36</v>
      </c>
      <c r="C1" s="47"/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1" t="s">
        <v>934</v>
      </c>
    </row>
    <row r="3" spans="1:11" ht="15.75" thickBot="1" x14ac:dyDescent="0.3">
      <c r="A3" s="78" t="s">
        <v>240</v>
      </c>
      <c r="B3" s="79"/>
      <c r="C3" s="80"/>
      <c r="D3" s="78" t="s">
        <v>2</v>
      </c>
      <c r="E3" s="79"/>
      <c r="F3" s="79"/>
      <c r="G3" s="79"/>
      <c r="H3" s="79"/>
      <c r="I3" s="79"/>
      <c r="J3" s="80"/>
    </row>
    <row r="4" spans="1:11" ht="45" customHeight="1" x14ac:dyDescent="0.25">
      <c r="A4" s="81"/>
      <c r="B4" s="82"/>
      <c r="C4" s="84"/>
      <c r="D4" s="76" t="s">
        <v>3</v>
      </c>
      <c r="E4" s="74" t="s">
        <v>4</v>
      </c>
      <c r="F4" s="74" t="s">
        <v>5</v>
      </c>
      <c r="G4" s="74" t="s">
        <v>6</v>
      </c>
      <c r="H4" s="74"/>
      <c r="I4" s="74" t="s">
        <v>9</v>
      </c>
      <c r="J4" s="83"/>
    </row>
    <row r="5" spans="1:11" ht="15.75" thickBot="1" x14ac:dyDescent="0.3">
      <c r="A5" s="81"/>
      <c r="B5" s="82"/>
      <c r="C5" s="84"/>
      <c r="D5" s="77"/>
      <c r="E5" s="75"/>
      <c r="F5" s="75"/>
      <c r="G5" s="6" t="s">
        <v>7</v>
      </c>
      <c r="H5" s="6" t="s">
        <v>8</v>
      </c>
      <c r="I5" s="6" t="s">
        <v>10</v>
      </c>
      <c r="J5" s="7" t="s">
        <v>8</v>
      </c>
    </row>
    <row r="6" spans="1:11" x14ac:dyDescent="0.25">
      <c r="A6" s="8" t="s">
        <v>254</v>
      </c>
      <c r="B6" s="9"/>
      <c r="C6" s="10"/>
      <c r="D6" s="11">
        <v>4.6384400000000001</v>
      </c>
      <c r="E6" s="12">
        <v>8.5391300000000019</v>
      </c>
      <c r="F6" s="12">
        <v>0.23247538000000001</v>
      </c>
      <c r="G6" s="12">
        <v>0</v>
      </c>
      <c r="H6" s="12">
        <v>0.23247538000000001</v>
      </c>
      <c r="I6" s="13">
        <v>0</v>
      </c>
      <c r="J6" s="14">
        <v>2.7224714929975299E-2</v>
      </c>
      <c r="K6" s="4"/>
    </row>
    <row r="7" spans="1:11" x14ac:dyDescent="0.25">
      <c r="A7" s="32" t="s">
        <v>102</v>
      </c>
      <c r="B7" s="55"/>
      <c r="C7" s="34"/>
      <c r="D7" s="35">
        <f ca="1">SUM(D8:OFFSET(D6,MATCH("GOBIERNOS REGIONALES",$A$8:$A$50,0),0))</f>
        <v>4.6039799999999991</v>
      </c>
      <c r="E7" s="36">
        <f ca="1">SUM(E8:OFFSET(E6,MATCH("GOBIERNOS REGIONALES",$A$8:$A$50,0),0))</f>
        <v>4.799195000000001</v>
      </c>
      <c r="F7" s="36">
        <f ca="1">SUM(F8:OFFSET(F6,MATCH("GOBIERNOS REGIONALES",$A$8:$A$50,0),0))</f>
        <v>0.22655103999999998</v>
      </c>
      <c r="G7" s="36">
        <f ca="1">SUM(G8:OFFSET(G6,MATCH("GOBIERNOS REGIONALES",$A$8:$A$50,0),0))</f>
        <v>0</v>
      </c>
      <c r="H7" s="36">
        <f ca="1">SUM(H8:OFFSET(H6,MATCH("GOBIERNOS REGIONALES",$A$8:$A$50,0),0))</f>
        <v>0.22655103999999998</v>
      </c>
      <c r="I7" s="37">
        <f ca="1">IFERROR(G7/E7,0)</f>
        <v>0</v>
      </c>
      <c r="J7" s="38">
        <f ca="1">IFERROR(SUM(G7,H7)/E7,0)</f>
        <v>4.7206050181332483E-2</v>
      </c>
      <c r="K7" s="4"/>
    </row>
    <row r="8" spans="1:11" ht="25.5" x14ac:dyDescent="0.25">
      <c r="A8" s="15"/>
      <c r="B8" s="16">
        <v>37</v>
      </c>
      <c r="C8" s="17" t="s">
        <v>126</v>
      </c>
      <c r="D8" s="18">
        <v>4.6039799999999991</v>
      </c>
      <c r="E8" s="19">
        <v>4.799195000000001</v>
      </c>
      <c r="F8" s="19">
        <f t="shared" ref="F8:F11" si="0">SUM(G8,H8)</f>
        <v>0.22655103999999998</v>
      </c>
      <c r="G8" s="19">
        <v>0</v>
      </c>
      <c r="H8" s="19">
        <v>0.22655103999999998</v>
      </c>
      <c r="I8" s="20">
        <f t="shared" ref="I8:I11" si="1">IFERROR(G8/E8,0)</f>
        <v>0</v>
      </c>
      <c r="J8" s="21">
        <f t="shared" ref="J8:J11" si="2">IFERROR(SUM(G8,H8)/E8,0)</f>
        <v>4.7206050181332483E-2</v>
      </c>
      <c r="K8" s="4"/>
    </row>
    <row r="9" spans="1:11" x14ac:dyDescent="0.25">
      <c r="A9" s="32" t="s">
        <v>211</v>
      </c>
      <c r="B9" s="55"/>
      <c r="C9" s="34"/>
      <c r="D9" s="35">
        <f ca="1">SUM(D10:OFFSET(D8,(MATCH("GOBIERNOS LOCALES",$A$8:$A$50,0)-MATCH("GOBIERNOS REGIONALES",$A$8:$A$50,0)),0))</f>
        <v>2.946E-2</v>
      </c>
      <c r="E9" s="36">
        <f ca="1">SUM(E10:OFFSET(E8,(MATCH("GOBIERNOS LOCALES",$A$8:$A$50,0)-MATCH("GOBIERNOS REGIONALES",$A$8:$A$50,0)),0))</f>
        <v>2.946E-2</v>
      </c>
      <c r="F9" s="36">
        <f ca="1">SUM(F10:OFFSET(F8,(MATCH("GOBIERNOS LOCALES",$A$8:$A$50,0)-MATCH("GOBIERNOS REGIONALES",$A$8:$A$50,0)),0))</f>
        <v>2.4069999999999999E-3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2.4069999999999999E-3</v>
      </c>
      <c r="I9" s="37">
        <f t="shared" ca="1" si="1"/>
        <v>0</v>
      </c>
      <c r="J9" s="38">
        <f t="shared" ca="1" si="2"/>
        <v>8.1704005431093005E-2</v>
      </c>
      <c r="K9" s="4"/>
    </row>
    <row r="10" spans="1:11" x14ac:dyDescent="0.25">
      <c r="A10" s="15"/>
      <c r="B10" s="16">
        <v>457</v>
      </c>
      <c r="C10" s="17" t="s">
        <v>229</v>
      </c>
      <c r="D10" s="18">
        <v>2.946E-2</v>
      </c>
      <c r="E10" s="19">
        <v>2.946E-2</v>
      </c>
      <c r="F10" s="19">
        <f t="shared" si="0"/>
        <v>2.4069999999999999E-3</v>
      </c>
      <c r="G10" s="19">
        <v>0</v>
      </c>
      <c r="H10" s="19">
        <v>2.4069999999999999E-3</v>
      </c>
      <c r="I10" s="20">
        <f t="shared" si="1"/>
        <v>0</v>
      </c>
      <c r="J10" s="21">
        <f t="shared" si="2"/>
        <v>8.1704005431093005E-2</v>
      </c>
      <c r="K10" s="4"/>
    </row>
    <row r="11" spans="1:11" ht="15.75" thickBot="1" x14ac:dyDescent="0.3">
      <c r="A11" s="39" t="s">
        <v>238</v>
      </c>
      <c r="B11" s="56"/>
      <c r="C11" s="41"/>
      <c r="D11" s="42">
        <v>5.0000000000000001E-3</v>
      </c>
      <c r="E11" s="43">
        <v>3.7104749999999997</v>
      </c>
      <c r="F11" s="43">
        <f t="shared" si="0"/>
        <v>3.5173400000000003E-3</v>
      </c>
      <c r="G11" s="43">
        <v>0</v>
      </c>
      <c r="H11" s="43">
        <v>3.5173400000000003E-3</v>
      </c>
      <c r="I11" s="44">
        <f t="shared" si="1"/>
        <v>0</v>
      </c>
      <c r="J11" s="45">
        <f t="shared" si="2"/>
        <v>9.4794871276588592E-4</v>
      </c>
      <c r="K11" s="4"/>
    </row>
    <row r="12" spans="1:11" x14ac:dyDescent="0.25">
      <c r="D12" s="5"/>
      <c r="E12" s="5"/>
      <c r="F12" s="5"/>
      <c r="G12" s="5"/>
      <c r="H12" s="5"/>
      <c r="I12" s="4"/>
      <c r="J12" s="4"/>
      <c r="K12" s="4"/>
    </row>
  </sheetData>
  <mergeCells count="7">
    <mergeCell ref="D3:J3"/>
    <mergeCell ref="G4:H4"/>
    <mergeCell ref="I4:J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358</vt:i4>
      </vt:variant>
    </vt:vector>
  </HeadingPairs>
  <TitlesOfParts>
    <vt:vector size="358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  <vt:lpstr>RCTIT Pliego</vt:lpstr>
      <vt:lpstr>RCTIT Dpto</vt:lpstr>
      <vt:lpstr>RCTIT Prod</vt:lpstr>
      <vt:lpstr>RCTIT Act</vt:lpstr>
      <vt:lpstr>DCSV Pliego</vt:lpstr>
      <vt:lpstr>DCSV Dpto</vt:lpstr>
      <vt:lpstr>DCSV Prod</vt:lpstr>
      <vt:lpstr>DCSV Act</vt:lpstr>
      <vt:lpstr>DPIC Pliego</vt:lpstr>
      <vt:lpstr>DPIC Dpto</vt:lpstr>
      <vt:lpstr>DPIC Prod</vt:lpstr>
      <vt:lpstr>DPIC Act</vt:lpstr>
      <vt:lpstr>PPI Pliego</vt:lpstr>
      <vt:lpstr>PPI Dpto</vt:lpstr>
      <vt:lpstr>PPI Prod</vt:lpstr>
      <vt:lpstr>PPI Act</vt:lpstr>
      <vt:lpstr>APAMS Pliego</vt:lpstr>
      <vt:lpstr>APAMS Dpto</vt:lpstr>
      <vt:lpstr>APAMS Prod</vt:lpstr>
      <vt:lpstr>APAMS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2016 - Febrero</dc:title>
  <dc:subject>Tablas</dc:subject>
  <dc:creator>Beltrán Arias, Dante</dc:creator>
  <cp:lastModifiedBy>Castañeda Veliz, Carlos Celso</cp:lastModifiedBy>
  <dcterms:created xsi:type="dcterms:W3CDTF">2016-04-13T21:31:40Z</dcterms:created>
  <dcterms:modified xsi:type="dcterms:W3CDTF">2016-04-15T00:41:08Z</dcterms:modified>
</cp:coreProperties>
</file>