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45" activeTab="1"/>
  </bookViews>
  <sheets>
    <sheet name="c12-13" sheetId="1" r:id="rId1"/>
    <sheet name="C14-15-16" sheetId="2" r:id="rId2"/>
    <sheet name="C9-17" sheetId="3" r:id="rId3"/>
  </sheets>
  <externalReferences>
    <externalReference r:id="rId6"/>
  </externalReferences>
  <definedNames>
    <definedName name="_xlnm.Print_Area" localSheetId="2">'C9-17'!$A$1:$S$164</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<sst xmlns="http://schemas.openxmlformats.org/spreadsheetml/2006/main" count="438" uniqueCount="163">
  <si>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</si>
  <si>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</si>
  <si>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</si>
  <si>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</si>
  <si>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</si>
  <si>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</si>
  <si>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</si>
  <si>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</si>
  <si>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</si>
  <si>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</si>
  <si>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</si>
  <si>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</si>
  <si>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</si>
  <si>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</si>
  <si>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</si>
  <si>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</si>
  <si>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</si>
  <si>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</si>
  <si>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</si>
  <si>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</si>
  <si>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</si>
  <si>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</si>
  <si>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</si>
  <si>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</si>
  <si>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</si>
  <si>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</si>
  <si>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</si>
  <si>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</si>
  <si>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</si>
  <si>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</si>
  <si>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</si>
  <si>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</si>
  <si>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</si>
  <si>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</si>
  <si>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Conclusión.</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</si>
  <si>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</si>
  <si>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</si>
  <si>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</si>
  <si>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</si>
  <si>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</si>
  <si>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</si>
  <si>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</si>
  <si>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</si>
  <si>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</si>
  <si>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</si>
  <si>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</si>
  <si>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</si>
  <si>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</si>
  <si>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</si>
  <si>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</si>
  <si>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</si>
  <si>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</si>
  <si>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</si>
  <si>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</si>
  <si>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</si>
  <si>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</si>
  <si>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Continúa…</t>
  </si>
  <si>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</si>
  <si>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</si>
  <si>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</si>
  <si>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</si>
  <si>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</si>
  <si>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</si>
  <si>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</si>
  <si>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</si>
  <si>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</si>
  <si>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</si>
  <si>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</si>
  <si>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</si>
  <si>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</si>
  <si>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</si>
  <si>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</si>
  <si>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</si>
  <si>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r>
      <t>Nota:</t>
    </r>
    <r>
      <rPr>
        <sz val="6"/>
        <rFont val="Arial Narrow"/>
        <family val="2"/>
      </rPr>
      <t xml:space="preserve"> Incluye gastos administrativos. La suma de los parciales puede no coincidir exactamente con los totales debido al redondeo de las cifras.</t>
    </r>
  </si>
  <si>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</si>
  <si>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</si>
  <si>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</si>
  <si>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</si>
  <si>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</si>
  <si>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</si>
  <si>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</si>
  <si>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</si>
  <si>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</si>
  <si>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</si>
  <si>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</si>
  <si>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</si>
  <si>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</si>
  <si>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</si>
  <si>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</si>
  <si>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</si>
  <si>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</si>
  <si>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</si>
  <si>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</si>
  <si>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</si>
  <si>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</si>
  <si>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</si>
  <si>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</si>
  <si>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</si>
  <si>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</si>
  <si>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</si>
  <si>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</si>
  <si>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</si>
  <si>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</si>
  <si>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</si>
  <si>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2/ Incluye actividades ejecutadas por los gobiernos regionales.</t>
  </si>
  <si>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</si>
  <si>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</si>
  <si>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</si>
  <si>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</si>
  <si>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</si>
  <si>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</si>
  <si>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</si>
  <si>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</si>
  <si>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</si>
  <si>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</si>
  <si>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</si>
  <si>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</si>
  <si>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</si>
  <si>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</si>
  <si>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</si>
  <si>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</si>
  <si>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</si>
  <si>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</si>
  <si>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</si>
  <si>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</si>
  <si>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1/ Corresponde a la función Educación, Cultura, Salud y Saneamiento (sólo lo que se considera gasto social)  menos los programas de extrema pobreza respectivos. No incluye su gasto previsional.</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</si>
  <si>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</si>
  <si>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</si>
  <si>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</si>
  <si>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</si>
  <si>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</si>
  <si>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</si>
  <si>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</si>
  <si>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</si>
  <si>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</si>
  <si>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</si>
  <si>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</si>
  <si>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</si>
  <si>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</si>
  <si>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</si>
  <si>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</si>
  <si>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</si>
  <si>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</si>
  <si>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</si>
  <si>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</si>
  <si>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</si>
  <si>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</si>
  <si>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</si>
  <si>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</si>
  <si>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</si>
  <si>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</si>
  <si>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</si>
  <si>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9.14    GASTO SOCIAL BÁSICO, SEGÚN FUNCIÓN, 2004-2016</t>
  </si>
  <si>
    <t>9.15   GASTO SOCIAL COMPLEMENTARIO,  SEGÚN FUNCIÓN , 2004-2016</t>
  </si>
  <si>
    <t>9.16   GASTO SOCIAL DE LOS PROGRAMAS PRIORITARIOS, SEGÚN PROGRAMA, 2004-2016</t>
  </si>
  <si>
    <t>Otros Gastos para pobreza, extrema pobreza e inclusión 12/</t>
  </si>
  <si>
    <t>12/ Comprende la actividad de alfabetización del  "Programa  nacional de alfabetización" que estuvo operativo hasta el año 2014.</t>
  </si>
  <si>
    <t xml:space="preserve"> -</t>
  </si>
  <si>
    <t xml:space="preserve">         COMPONENTES, 2004-2017</t>
  </si>
  <si>
    <t>2017 P/</t>
  </si>
  <si>
    <t>9.13  GASTO SOCIAL NO PREVISIONAL, SEGÚN FUNCIÓN, 2004-2017</t>
  </si>
  <si>
    <t xml:space="preserve">       POBREZA, POBREZA EXTREMA Y PROGRAMAS DE INCLUSIÓN SOCIAL, 2004 - 2017</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</si>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</sst>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S/.&quot;\ * #,##0_);_(&quot;S/.&quot;\ * \(#,##0\);_(&quot;S/.&quot;\ * &quot;-&quot;_);_(@_)"/>
    <numFmt numFmtId="181" formatCode="_(* #,##0_);_(* \(#,##0\);_(* &quot;-&quot;_);_(@_)"/>
    <numFmt numFmtId="182" formatCode="_(&quot;S/.&quot;\ * #,##0.00_);_(&quot;S/.&quot;\ * \(#,##0.00\);_(&quot;S/.&quot;\ * &quot;-&quot;??_);_(@_)"/>
    <numFmt numFmtId="183" formatCode="_(* #,##0.00_);_(* \(#,##0.00\);_(* &quot;-&quot;??_);_(@_)"/>
    <numFmt numFmtId="184" formatCode="#\ ##0"/>
    <numFmt numFmtId="185" formatCode="_-[$€-2]* #,##0.00_-;\-[$€-2]* #,##0.00_-;_-[$€-2]* &quot;-&quot;??_-"/>
    <numFmt numFmtId="186" formatCode="#\ ##0;[Red]#,##0"/>
    <numFmt numFmtId="187" formatCode="#.#"/>
    <numFmt numFmtId="188" formatCode="#"/>
    <numFmt numFmtId="189" formatCode="###0.00"/>
    <numFmt numFmtId="190" formatCode="###0"/>
    <numFmt numFmtId="191" formatCode="_ * #.##0_ ;_ * \-#.##0_ ;_ * &quot;-&quot;_ ;_ @_ "/>
    <numFmt numFmtId="192" formatCode="#.0\ ##0"/>
    <numFmt numFmtId="193" formatCode="#.\ ##0"/>
    <numFmt numFmtId="194" formatCode=".\ ##00;"/>
    <numFmt numFmtId="195" formatCode=".\ ##0;"/>
    <numFmt numFmtId="196" formatCode=".\ ##;"/>
    <numFmt numFmtId="197" formatCode=".\ #;"/>
    <numFmt numFmtId="198" formatCode="\ ;"/>
    <numFmt numFmtId="199" formatCode="0.00000"/>
    <numFmt numFmtId="200" formatCode="0.0000"/>
    <numFmt numFmtId="201" formatCode="0.000"/>
    <numFmt numFmtId="202" formatCode="0.0"/>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0"/>
    <numFmt numFmtId="208" formatCode="_(&quot;$&quot;* #,##0_);_(&quot;$&quot;* \(#,##0\);_(&quot;$&quot;* &quot;-&quot;_);_(@_)"/>
    <numFmt numFmtId="209" formatCode="_(&quot;$&quot;* #,##0.00_);_(&quot;$&quot;* \(#,##0.00\);_(&quot;$&quot;* &quot;-&quot;??_);_(@_)"/>
  </numFmts>
  <fonts count="62">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vertAlign val="subscript"/>
      <sz val="9"/>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b/>
      <sz val="6.5"/>
      <name val="Arial"/>
      <family val="2"/>
    </font>
    <font>
      <sz val="6.5"/>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n">
        <color indexed="8"/>
      </bottom>
    </border>
    <border>
      <left style="medium"/>
      <right>
        <color indexed="63"/>
      </right>
      <top>
        <color indexed="63"/>
      </top>
      <bottom style="thin"/>
    </border>
    <border>
      <left style="medium"/>
      <right>
        <color indexed="63"/>
      </right>
      <top>
        <color indexed="63"/>
      </top>
      <bottom>
        <color indexed="63"/>
      </bottom>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color indexed="63"/>
      </right>
      <top style="thin"/>
      <bottom style="thin">
        <color indexed="49"/>
      </bottom>
    </border>
    <border>
      <left style="medium"/>
      <right>
        <color indexed="63"/>
      </right>
      <top style="thin"/>
      <bottom style="thin"/>
    </border>
    <border>
      <left>
        <color indexed="63"/>
      </left>
      <right style="thick"/>
      <top>
        <color indexed="63"/>
      </top>
      <bottom style="thin"/>
    </border>
    <border>
      <left>
        <color indexed="63"/>
      </left>
      <right>
        <color indexed="63"/>
      </right>
      <top style="thin">
        <color indexed="8"/>
      </top>
      <bottom>
        <color indexed="63"/>
      </bottom>
    </border>
    <border>
      <left style="medium"/>
      <right>
        <color indexed="63"/>
      </right>
      <top style="thin"/>
      <bottom>
        <color indexed="63"/>
      </bottom>
    </border>
    <border>
      <left style="medium"/>
      <right>
        <color indexed="63"/>
      </right>
      <top style="thick"/>
      <bottom style="thick"/>
    </border>
    <border>
      <left>
        <color indexed="63"/>
      </left>
      <right>
        <color indexed="63"/>
      </right>
      <top style="thick"/>
      <bottom style="thick"/>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botto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85"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0" fontId="56" fillId="21" borderId="6"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218">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184"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0" fontId="16" fillId="0" borderId="0" xfId="0" applyFont="1" applyFill="1" applyAlignment="1">
      <alignment horizontal="right" vertical="center"/>
    </xf>
    <xf numFmtId="3" fontId="3" fillId="0" borderId="0"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84" fontId="4" fillId="0" borderId="12" xfId="0" applyNumberFormat="1" applyFont="1" applyFill="1" applyBorder="1" applyAlignment="1">
      <alignment horizontal="left" vertical="center"/>
    </xf>
    <xf numFmtId="184" fontId="4" fillId="0" borderId="13" xfId="0" applyNumberFormat="1" applyFont="1" applyFill="1" applyBorder="1" applyAlignment="1">
      <alignment horizontal="right" vertical="center"/>
    </xf>
    <xf numFmtId="184" fontId="4" fillId="0" borderId="11" xfId="0" applyNumberFormat="1" applyFont="1" applyFill="1" applyBorder="1" applyAlignment="1">
      <alignment horizontal="right" vertical="center"/>
    </xf>
    <xf numFmtId="0" fontId="20" fillId="0" borderId="0" xfId="0" applyFont="1" applyFill="1" applyBorder="1" applyAlignment="1">
      <alignment horizontal="right" vertical="center"/>
    </xf>
    <xf numFmtId="184" fontId="3" fillId="0" borderId="13" xfId="0" applyNumberFormat="1" applyFont="1" applyFill="1" applyBorder="1" applyAlignment="1">
      <alignment horizontal="left" vertical="center"/>
    </xf>
    <xf numFmtId="184" fontId="3" fillId="0" borderId="11" xfId="0" applyNumberFormat="1" applyFont="1" applyFill="1" applyBorder="1" applyAlignment="1">
      <alignment horizontal="left" vertical="center"/>
    </xf>
    <xf numFmtId="184" fontId="3" fillId="0" borderId="0" xfId="0" applyNumberFormat="1" applyFont="1" applyFill="1" applyBorder="1" applyAlignment="1">
      <alignment horizontal="left" vertical="center"/>
    </xf>
    <xf numFmtId="0" fontId="4" fillId="0" borderId="0" xfId="0" applyFont="1" applyFill="1" applyBorder="1" applyAlignment="1">
      <alignment horizontal="right"/>
    </xf>
    <xf numFmtId="0" fontId="4" fillId="0" borderId="0" xfId="0" applyFont="1" applyFill="1" applyAlignment="1">
      <alignment horizontal="right"/>
    </xf>
    <xf numFmtId="0" fontId="7" fillId="0" borderId="0" xfId="0" applyFont="1" applyFill="1" applyBorder="1" applyAlignment="1">
      <alignment horizontal="left" vertical="center" wrapText="1"/>
    </xf>
    <xf numFmtId="184" fontId="16" fillId="0" borderId="0" xfId="0" applyNumberFormat="1" applyFont="1" applyFill="1" applyAlignment="1">
      <alignment horizontal="right" vertical="center"/>
    </xf>
    <xf numFmtId="0" fontId="1" fillId="0" borderId="0" xfId="0"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14" xfId="0" applyNumberFormat="1" applyFont="1" applyFill="1" applyBorder="1" applyAlignment="1">
      <alignment horizontal="right" vertical="center"/>
    </xf>
    <xf numFmtId="184" fontId="2" fillId="0" borderId="0" xfId="0" applyNumberFormat="1" applyFont="1" applyFill="1" applyBorder="1" applyAlignment="1">
      <alignment horizontal="right" vertical="center"/>
    </xf>
    <xf numFmtId="184" fontId="6" fillId="0" borderId="14" xfId="0" applyNumberFormat="1" applyFont="1" applyFill="1" applyBorder="1" applyAlignment="1">
      <alignment horizontal="right" vertical="center"/>
    </xf>
    <xf numFmtId="0" fontId="2" fillId="0" borderId="15" xfId="0" applyFont="1" applyFill="1" applyBorder="1" applyAlignment="1">
      <alignment horizontal="left" vertical="center"/>
    </xf>
    <xf numFmtId="187" fontId="2" fillId="0" borderId="0" xfId="0" applyNumberFormat="1" applyFont="1" applyFill="1" applyBorder="1" applyAlignment="1">
      <alignment horizontal="right" vertical="center" wrapText="1"/>
    </xf>
    <xf numFmtId="187" fontId="2" fillId="0" borderId="14" xfId="0" applyNumberFormat="1" applyFont="1" applyFill="1" applyBorder="1" applyAlignment="1">
      <alignment horizontal="right" vertical="center" wrapText="1"/>
    </xf>
    <xf numFmtId="184" fontId="2" fillId="0" borderId="14" xfId="0" applyNumberFormat="1" applyFont="1" applyFill="1" applyBorder="1" applyAlignment="1">
      <alignment horizontal="right" vertical="center"/>
    </xf>
    <xf numFmtId="187" fontId="2" fillId="0" borderId="0"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0" fontId="6" fillId="0" borderId="0" xfId="0" applyFont="1" applyFill="1" applyBorder="1" applyAlignment="1">
      <alignment horizontal="right" vertical="center" wrapText="1"/>
    </xf>
    <xf numFmtId="0" fontId="6" fillId="0" borderId="14" xfId="0" applyFont="1" applyFill="1" applyBorder="1" applyAlignment="1">
      <alignment horizontal="right" vertical="center" wrapText="1"/>
    </xf>
    <xf numFmtId="184" fontId="6" fillId="0" borderId="0" xfId="0" applyNumberFormat="1" applyFont="1" applyFill="1" applyBorder="1" applyAlignment="1">
      <alignment horizontal="right" vertical="center" wrapText="1"/>
    </xf>
    <xf numFmtId="0" fontId="6" fillId="0" borderId="16" xfId="0" applyFont="1" applyFill="1" applyBorder="1" applyAlignment="1">
      <alignment horizontal="left" vertical="center"/>
    </xf>
    <xf numFmtId="0" fontId="2" fillId="0" borderId="16" xfId="0" applyFont="1" applyFill="1" applyBorder="1" applyAlignment="1">
      <alignment horizontal="left" vertical="center"/>
    </xf>
    <xf numFmtId="0" fontId="2" fillId="0" borderId="14" xfId="0" applyFont="1" applyFill="1" applyBorder="1" applyAlignment="1">
      <alignment horizontal="right" vertical="center"/>
    </xf>
    <xf numFmtId="184" fontId="2" fillId="0" borderId="13" xfId="0" applyNumberFormat="1" applyFont="1" applyFill="1" applyBorder="1" applyAlignment="1">
      <alignment horizontal="right" vertical="center"/>
    </xf>
    <xf numFmtId="0" fontId="5" fillId="0" borderId="0" xfId="0" applyFont="1" applyFill="1" applyBorder="1" applyAlignment="1">
      <alignment horizontal="left" vertical="top" indent="2"/>
    </xf>
    <xf numFmtId="0" fontId="5" fillId="0" borderId="0" xfId="0" applyFont="1" applyFill="1" applyBorder="1" applyAlignment="1">
      <alignment vertical="top"/>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horizontal="right" vertical="center"/>
    </xf>
    <xf numFmtId="184" fontId="2" fillId="0" borderId="14" xfId="0" applyNumberFormat="1" applyFont="1" applyFill="1" applyBorder="1" applyAlignment="1">
      <alignment horizontal="left" vertical="center"/>
    </xf>
    <xf numFmtId="184" fontId="2" fillId="0" borderId="0" xfId="0" applyNumberFormat="1" applyFont="1" applyFill="1" applyBorder="1" applyAlignment="1">
      <alignment horizontal="left" vertical="center"/>
    </xf>
    <xf numFmtId="184" fontId="6" fillId="0" borderId="14" xfId="0" applyNumberFormat="1" applyFont="1" applyFill="1" applyBorder="1" applyAlignment="1">
      <alignment horizontal="right" vertical="center" wrapText="1"/>
    </xf>
    <xf numFmtId="184" fontId="6" fillId="0" borderId="11" xfId="0" applyNumberFormat="1" applyFont="1" applyFill="1" applyBorder="1" applyAlignment="1">
      <alignment horizontal="left" vertical="center"/>
    </xf>
    <xf numFmtId="3" fontId="6" fillId="0" borderId="11" xfId="0" applyNumberFormat="1" applyFont="1" applyFill="1" applyBorder="1" applyAlignment="1">
      <alignment horizontal="right" vertical="center"/>
    </xf>
    <xf numFmtId="184" fontId="6" fillId="0" borderId="11" xfId="0" applyNumberFormat="1" applyFont="1" applyFill="1" applyBorder="1" applyAlignment="1">
      <alignment horizontal="right" vertical="center"/>
    </xf>
    <xf numFmtId="184" fontId="2" fillId="0" borderId="11" xfId="0" applyNumberFormat="1" applyFont="1" applyFill="1" applyBorder="1" applyAlignment="1">
      <alignment horizontal="right" vertical="center"/>
    </xf>
    <xf numFmtId="0" fontId="8" fillId="0" borderId="0" xfId="0" applyFont="1" applyFill="1" applyBorder="1" applyAlignment="1">
      <alignment vertical="center"/>
    </xf>
    <xf numFmtId="0" fontId="5" fillId="0" borderId="17" xfId="0" applyFont="1" applyFill="1" applyBorder="1" applyAlignment="1">
      <alignment horizontal="right" vertical="center"/>
    </xf>
    <xf numFmtId="184" fontId="2" fillId="0" borderId="0" xfId="0" applyNumberFormat="1" applyFont="1" applyFill="1" applyBorder="1" applyAlignment="1">
      <alignment horizontal="right" vertical="center" wrapText="1"/>
    </xf>
    <xf numFmtId="0" fontId="4" fillId="0" borderId="11" xfId="0" applyFont="1" applyFill="1" applyBorder="1" applyAlignment="1">
      <alignment horizontal="left" vertical="center"/>
    </xf>
    <xf numFmtId="0" fontId="5" fillId="0" borderId="18"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17" xfId="0" applyFont="1" applyFill="1" applyBorder="1" applyAlignment="1">
      <alignment horizontal="right" vertical="center" wrapText="1"/>
    </xf>
    <xf numFmtId="184" fontId="5" fillId="0" borderId="17" xfId="0" applyNumberFormat="1" applyFont="1" applyFill="1" applyBorder="1" applyAlignment="1">
      <alignment horizontal="right" vertical="center"/>
    </xf>
    <xf numFmtId="0" fontId="2" fillId="0" borderId="20" xfId="0" applyFont="1" applyFill="1" applyBorder="1" applyAlignment="1">
      <alignment horizontal="left" vertical="center"/>
    </xf>
    <xf numFmtId="0" fontId="6" fillId="0" borderId="21"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23" xfId="0" applyNumberFormat="1" applyFont="1" applyFill="1" applyBorder="1" applyAlignment="1">
      <alignment horizontal="right" vertical="center"/>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24" xfId="0" applyNumberFormat="1" applyFont="1" applyFill="1" applyBorder="1" applyAlignment="1">
      <alignment horizontal="right" vertical="center"/>
    </xf>
    <xf numFmtId="0" fontId="6" fillId="0" borderId="25" xfId="0" applyFont="1" applyFill="1" applyBorder="1" applyAlignment="1">
      <alignment horizontal="center" vertical="center"/>
    </xf>
    <xf numFmtId="0" fontId="5" fillId="0" borderId="26" xfId="0" applyFont="1" applyFill="1" applyBorder="1" applyAlignment="1">
      <alignment horizontal="center" vertical="center" wrapText="1"/>
    </xf>
    <xf numFmtId="0" fontId="2" fillId="0" borderId="15" xfId="0" applyFont="1" applyFill="1" applyBorder="1" applyAlignment="1">
      <alignment horizontal="left" vertical="top" wrapText="1"/>
    </xf>
    <xf numFmtId="184" fontId="4" fillId="0" borderId="0" xfId="0" applyNumberFormat="1" applyFont="1" applyFill="1" applyAlignment="1">
      <alignment vertical="center"/>
    </xf>
    <xf numFmtId="0" fontId="4" fillId="0" borderId="0" xfId="0" applyFont="1" applyFill="1" applyAlignment="1">
      <alignment horizontal="left" vertical="center"/>
    </xf>
    <xf numFmtId="0" fontId="5" fillId="0" borderId="0" xfId="0" applyFont="1" applyFill="1" applyBorder="1" applyAlignment="1">
      <alignment horizontal="right" vertical="center" wrapText="1"/>
    </xf>
    <xf numFmtId="184" fontId="2" fillId="0" borderId="0" xfId="0" applyNumberFormat="1" applyFont="1" applyFill="1" applyBorder="1" applyAlignment="1">
      <alignment vertical="center"/>
    </xf>
    <xf numFmtId="0" fontId="4" fillId="0" borderId="27" xfId="0" applyFont="1" applyFill="1" applyBorder="1" applyAlignment="1">
      <alignment horizontal="left" vertical="center"/>
    </xf>
    <xf numFmtId="3" fontId="3" fillId="0" borderId="11" xfId="0" applyNumberFormat="1" applyFont="1" applyFill="1" applyBorder="1" applyAlignment="1">
      <alignment horizontal="right" vertical="center"/>
    </xf>
    <xf numFmtId="184" fontId="4" fillId="0" borderId="11" xfId="0" applyNumberFormat="1" applyFont="1" applyFill="1" applyBorder="1" applyAlignment="1">
      <alignment vertical="center"/>
    </xf>
    <xf numFmtId="184" fontId="5" fillId="0" borderId="0" xfId="0" applyNumberFormat="1" applyFont="1" applyFill="1" applyBorder="1" applyAlignment="1">
      <alignment horizontal="left" vertical="center"/>
    </xf>
    <xf numFmtId="3" fontId="5"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184" fontId="12" fillId="0" borderId="0" xfId="0" applyNumberFormat="1" applyFont="1" applyFill="1" applyBorder="1" applyAlignment="1">
      <alignmen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25" xfId="0" applyFont="1" applyFill="1" applyBorder="1" applyAlignment="1">
      <alignment horizontal="left" vertical="center" wrapText="1"/>
    </xf>
    <xf numFmtId="184" fontId="4" fillId="0" borderId="0" xfId="0" applyNumberFormat="1" applyFont="1" applyFill="1" applyBorder="1" applyAlignment="1">
      <alignment horizontal="left" vertical="center"/>
    </xf>
    <xf numFmtId="184" fontId="6" fillId="0" borderId="0" xfId="0" applyNumberFormat="1" applyFont="1" applyFill="1" applyBorder="1" applyAlignment="1">
      <alignment horizontal="left" vertical="center"/>
    </xf>
    <xf numFmtId="3" fontId="6" fillId="0" borderId="0" xfId="0" applyNumberFormat="1" applyFont="1" applyFill="1" applyBorder="1" applyAlignment="1">
      <alignment horizontal="right" vertical="center"/>
    </xf>
    <xf numFmtId="184" fontId="4" fillId="0" borderId="0" xfId="0" applyNumberFormat="1" applyFont="1" applyFill="1" applyBorder="1" applyAlignment="1">
      <alignment vertical="center"/>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3" fillId="0" borderId="0" xfId="55" applyFont="1" applyFill="1" applyAlignment="1">
      <alignment horizontal="left" vertical="center"/>
      <protection/>
    </xf>
    <xf numFmtId="0" fontId="4" fillId="0" borderId="0" xfId="55" applyFont="1" applyFill="1" applyAlignment="1">
      <alignment horizontal="right" vertical="center"/>
      <protection/>
    </xf>
    <xf numFmtId="184"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4"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5"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4" fillId="0" borderId="0" xfId="55" applyFont="1" applyFill="1" applyBorder="1" applyAlignment="1">
      <alignment horizontal="right" vertical="center"/>
      <protection/>
    </xf>
    <xf numFmtId="0" fontId="22" fillId="0" borderId="17" xfId="55" applyFont="1" applyFill="1" applyBorder="1" applyAlignment="1">
      <alignment horizontal="right" vertical="center" wrapText="1"/>
      <protection/>
    </xf>
    <xf numFmtId="184" fontId="22" fillId="0" borderId="17" xfId="55" applyNumberFormat="1"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16" xfId="55" applyFont="1" applyFill="1" applyBorder="1" applyAlignment="1">
      <alignment horizontal="left" vertical="center"/>
      <protection/>
    </xf>
    <xf numFmtId="0" fontId="2" fillId="0" borderId="0" xfId="55" applyFont="1" applyFill="1" applyBorder="1" applyAlignment="1">
      <alignment horizontal="right" vertical="center"/>
      <protection/>
    </xf>
    <xf numFmtId="184"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2" fillId="0" borderId="0" xfId="55" applyFont="1" applyFill="1" applyBorder="1" applyAlignment="1">
      <alignment horizontal="left" vertical="center"/>
      <protection/>
    </xf>
    <xf numFmtId="0" fontId="22" fillId="0" borderId="16" xfId="55" applyFont="1" applyFill="1" applyBorder="1" applyAlignment="1">
      <alignment horizontal="left" vertical="center"/>
      <protection/>
    </xf>
    <xf numFmtId="186" fontId="22" fillId="0" borderId="0" xfId="55" applyNumberFormat="1" applyFont="1" applyFill="1" applyBorder="1" applyAlignment="1">
      <alignment horizontal="right" vertical="center"/>
      <protection/>
    </xf>
    <xf numFmtId="184" fontId="6" fillId="0" borderId="0" xfId="55" applyNumberFormat="1" applyFont="1" applyFill="1" applyBorder="1" applyAlignment="1">
      <alignment horizontal="right" vertical="center"/>
      <protection/>
    </xf>
    <xf numFmtId="184" fontId="22" fillId="0" borderId="0" xfId="55" applyNumberFormat="1" applyFont="1" applyFill="1" applyBorder="1" applyAlignment="1">
      <alignment horizontal="right" vertical="center"/>
      <protection/>
    </xf>
    <xf numFmtId="184" fontId="25" fillId="0" borderId="0" xfId="55" applyNumberFormat="1" applyFont="1" applyFill="1" applyBorder="1" applyAlignment="1">
      <alignment horizontal="right" vertical="center"/>
      <protection/>
    </xf>
    <xf numFmtId="184" fontId="26" fillId="0" borderId="0" xfId="55" applyNumberFormat="1" applyFont="1" applyFill="1" applyBorder="1" applyAlignment="1">
      <alignment horizontal="right" vertical="center"/>
      <protection/>
    </xf>
    <xf numFmtId="184" fontId="27" fillId="0" borderId="0" xfId="55" applyNumberFormat="1" applyFont="1" applyFill="1" applyAlignment="1">
      <alignment horizontal="right" vertical="center"/>
      <protection/>
    </xf>
    <xf numFmtId="184" fontId="11" fillId="0" borderId="0" xfId="55" applyNumberFormat="1" applyFont="1" applyFill="1" applyBorder="1" applyAlignment="1">
      <alignment horizontal="right" vertical="center"/>
      <protection/>
    </xf>
    <xf numFmtId="184" fontId="6" fillId="0" borderId="0" xfId="55" applyNumberFormat="1" applyFont="1" applyFill="1" applyBorder="1">
      <alignment/>
      <protection/>
    </xf>
    <xf numFmtId="184"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0" fontId="11" fillId="0" borderId="16" xfId="55" applyFont="1" applyFill="1" applyBorder="1" applyAlignment="1">
      <alignment horizontal="left" vertical="center" indent="1"/>
      <protection/>
    </xf>
    <xf numFmtId="186" fontId="11" fillId="0" borderId="0" xfId="55" applyNumberFormat="1" applyFont="1" applyFill="1" applyBorder="1" applyAlignment="1">
      <alignment horizontal="right" vertical="center"/>
      <protection/>
    </xf>
    <xf numFmtId="184"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11" fillId="0" borderId="16" xfId="55" applyFont="1" applyFill="1" applyBorder="1" applyAlignment="1">
      <alignment horizontal="left" vertical="center"/>
      <protection/>
    </xf>
    <xf numFmtId="0" fontId="22" fillId="0" borderId="0" xfId="55" applyFont="1" applyFill="1" applyBorder="1" applyAlignment="1">
      <alignment horizontal="left" vertical="center" indent="1"/>
      <protection/>
    </xf>
    <xf numFmtId="0" fontId="22" fillId="0" borderId="16"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16"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11" fillId="0" borderId="16" xfId="55" applyFont="1" applyFill="1" applyBorder="1" applyAlignment="1">
      <alignment horizontal="left" vertical="center" wrapText="1" indent="2"/>
      <protection/>
    </xf>
    <xf numFmtId="0" fontId="22" fillId="0" borderId="0" xfId="55" applyFont="1" applyFill="1" applyBorder="1" applyAlignment="1">
      <alignment horizontal="left" vertical="center" wrapText="1" indent="1"/>
      <protection/>
    </xf>
    <xf numFmtId="0" fontId="22" fillId="0" borderId="16" xfId="55" applyFont="1" applyFill="1" applyBorder="1" applyAlignment="1">
      <alignment horizontal="left" vertical="center" wrapText="1" indent="1"/>
      <protection/>
    </xf>
    <xf numFmtId="0" fontId="22" fillId="0" borderId="11" xfId="55" applyFont="1" applyFill="1" applyBorder="1" applyAlignment="1">
      <alignment horizontal="left" vertical="center" wrapText="1" indent="1"/>
      <protection/>
    </xf>
    <xf numFmtId="0" fontId="22" fillId="0" borderId="20" xfId="55" applyFont="1" applyFill="1" applyBorder="1" applyAlignment="1">
      <alignment horizontal="left" vertical="center" indent="1"/>
      <protection/>
    </xf>
    <xf numFmtId="186" fontId="22" fillId="0" borderId="11" xfId="55" applyNumberFormat="1" applyFont="1" applyFill="1" applyBorder="1" applyAlignment="1">
      <alignment horizontal="right" vertical="center"/>
      <protection/>
    </xf>
    <xf numFmtId="184"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86" fontId="14" fillId="0" borderId="0" xfId="55" applyNumberFormat="1" applyFont="1" applyFill="1" applyBorder="1" applyAlignment="1">
      <alignment horizontal="right" vertical="center"/>
      <protection/>
    </xf>
    <xf numFmtId="186" fontId="6" fillId="0" borderId="0" xfId="55" applyNumberFormat="1" applyFont="1" applyFill="1" applyBorder="1" applyAlignment="1">
      <alignment horizontal="right" vertical="center"/>
      <protection/>
    </xf>
    <xf numFmtId="184" fontId="14"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4" fillId="0" borderId="0" xfId="55" applyFont="1" applyFill="1" applyAlignment="1">
      <alignment horizontal="right" vertical="center"/>
      <protection/>
    </xf>
    <xf numFmtId="184" fontId="14" fillId="0" borderId="0" xfId="55" applyNumberFormat="1" applyFont="1" applyFill="1" applyAlignment="1">
      <alignment horizontal="right" vertical="center"/>
      <protection/>
    </xf>
    <xf numFmtId="0" fontId="15" fillId="0" borderId="0" xfId="55" applyFont="1" applyFill="1" applyAlignment="1">
      <alignment horizontal="left" vertical="center" indent="1"/>
      <protection/>
    </xf>
    <xf numFmtId="0" fontId="14" fillId="0" borderId="0" xfId="55" applyFont="1" applyFill="1" applyAlignment="1">
      <alignment horizontal="left" vertical="center" indent="1"/>
      <protection/>
    </xf>
    <xf numFmtId="0" fontId="15" fillId="0" borderId="0" xfId="55" applyFont="1" applyFill="1" applyBorder="1" applyAlignment="1">
      <alignment horizontal="left" vertical="center"/>
      <protection/>
    </xf>
    <xf numFmtId="0" fontId="14" fillId="0" borderId="0" xfId="55" applyFont="1" applyFill="1" applyBorder="1" applyAlignment="1">
      <alignment horizontal="right" vertical="center"/>
      <protection/>
    </xf>
    <xf numFmtId="0" fontId="14" fillId="0" borderId="11" xfId="55" applyFont="1" applyFill="1" applyBorder="1" applyAlignment="1">
      <alignment horizontal="righ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21" xfId="55" applyFont="1" applyFill="1" applyBorder="1" applyAlignment="1">
      <alignment horizontal="left" vertical="center" wrapText="1"/>
      <protection/>
    </xf>
    <xf numFmtId="0" fontId="22" fillId="0" borderId="26" xfId="55" applyFont="1" applyFill="1" applyBorder="1" applyAlignment="1">
      <alignment horizontal="center" vertical="center" wrapText="1"/>
      <protection/>
    </xf>
    <xf numFmtId="0" fontId="4" fillId="0" borderId="16" xfId="55" applyFont="1" applyFill="1" applyBorder="1" applyAlignment="1">
      <alignment horizontal="left" vertical="center"/>
      <protection/>
    </xf>
    <xf numFmtId="186" fontId="4" fillId="0" borderId="0" xfId="55" applyNumberFormat="1" applyFont="1" applyFill="1" applyBorder="1" applyAlignment="1">
      <alignment horizontal="right" vertical="center"/>
      <protection/>
    </xf>
    <xf numFmtId="184" fontId="4" fillId="0" borderId="0" xfId="55" applyNumberFormat="1" applyFont="1" applyFill="1" applyBorder="1" applyAlignment="1">
      <alignment horizontal="right" vertical="center"/>
      <protection/>
    </xf>
    <xf numFmtId="0" fontId="23" fillId="0" borderId="0" xfId="55" applyFont="1" applyFill="1" applyBorder="1" applyAlignment="1">
      <alignment horizontal="left" vertical="center"/>
      <protection/>
    </xf>
    <xf numFmtId="0" fontId="23" fillId="0" borderId="16"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21"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12" xfId="55" applyFont="1" applyFill="1" applyBorder="1" applyAlignment="1">
      <alignment horizontal="left" vertical="center"/>
      <protection/>
    </xf>
    <xf numFmtId="0" fontId="15" fillId="0" borderId="20" xfId="55" applyFont="1" applyFill="1" applyBorder="1" applyAlignment="1">
      <alignment horizontal="left" vertical="center"/>
      <protection/>
    </xf>
    <xf numFmtId="186" fontId="15" fillId="0" borderId="11" xfId="55" applyNumberFormat="1" applyFont="1" applyFill="1" applyBorder="1" applyAlignment="1">
      <alignment horizontal="right" vertical="center"/>
      <protection/>
    </xf>
    <xf numFmtId="184" fontId="14" fillId="0" borderId="11" xfId="55" applyNumberFormat="1" applyFont="1" applyFill="1" applyBorder="1" applyAlignment="1">
      <alignment horizontal="right" vertical="center"/>
      <protection/>
    </xf>
    <xf numFmtId="0" fontId="2" fillId="0" borderId="11" xfId="55" applyFont="1" applyFill="1" applyBorder="1" applyAlignment="1">
      <alignment horizontal="right" vertical="center"/>
      <protection/>
    </xf>
    <xf numFmtId="186" fontId="15"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0" fontId="0" fillId="0" borderId="16" xfId="55" applyFill="1" applyBorder="1" applyAlignment="1">
      <alignment horizontal="left"/>
      <protection/>
    </xf>
    <xf numFmtId="184" fontId="6" fillId="0" borderId="0" xfId="0" applyNumberFormat="1" applyFont="1" applyFill="1" applyBorder="1" applyAlignment="1">
      <alignment vertical="center"/>
    </xf>
    <xf numFmtId="184" fontId="3" fillId="0" borderId="11" xfId="0" applyNumberFormat="1" applyFont="1" applyFill="1" applyBorder="1" applyAlignment="1">
      <alignment vertical="center"/>
    </xf>
    <xf numFmtId="184" fontId="3" fillId="0" borderId="0" xfId="0" applyNumberFormat="1"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horizontal="right" vertical="center"/>
    </xf>
    <xf numFmtId="184" fontId="16" fillId="0" borderId="0" xfId="0" applyNumberFormat="1" applyFont="1" applyFill="1" applyAlignment="1">
      <alignment vertical="center"/>
    </xf>
    <xf numFmtId="0" fontId="2" fillId="0" borderId="0" xfId="0" applyFont="1" applyFill="1" applyAlignment="1">
      <alignment horizontal="right" vertical="center"/>
    </xf>
    <xf numFmtId="0" fontId="2" fillId="0" borderId="27" xfId="0" applyFont="1" applyFill="1" applyBorder="1" applyAlignment="1">
      <alignment horizontal="left" vertical="center"/>
    </xf>
    <xf numFmtId="184" fontId="2" fillId="0" borderId="11" xfId="0" applyNumberFormat="1" applyFont="1" applyFill="1" applyBorder="1" applyAlignment="1">
      <alignment vertical="center"/>
    </xf>
    <xf numFmtId="0" fontId="27" fillId="0" borderId="0" xfId="0" applyFont="1" applyFill="1" applyAlignment="1">
      <alignment horizontal="right" vertical="center"/>
    </xf>
    <xf numFmtId="0" fontId="0" fillId="0" borderId="0" xfId="0" applyFill="1" applyAlignment="1">
      <alignment/>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191" fontId="6" fillId="0" borderId="0" xfId="55" applyNumberFormat="1" applyFont="1" applyFill="1" applyAlignment="1">
      <alignment horizontal="right" vertical="center"/>
      <protection/>
    </xf>
    <xf numFmtId="1" fontId="2" fillId="0" borderId="0" xfId="55" applyNumberFormat="1" applyFont="1" applyFill="1" applyAlignment="1">
      <alignment horizontal="right" vertical="center"/>
      <protection/>
    </xf>
    <xf numFmtId="0" fontId="5" fillId="0" borderId="11" xfId="0" applyFont="1" applyFill="1" applyBorder="1" applyAlignment="1">
      <alignment horizontal="right" vertical="center"/>
    </xf>
    <xf numFmtId="188" fontId="2" fillId="0" borderId="14" xfId="0" applyNumberFormat="1" applyFont="1" applyFill="1" applyBorder="1" applyAlignment="1">
      <alignment horizontal="right" vertical="center"/>
    </xf>
    <xf numFmtId="0" fontId="2"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0" fillId="0" borderId="0" xfId="0" applyFill="1" applyAlignment="1">
      <alignment vertical="center" wrapText="1"/>
    </xf>
    <xf numFmtId="0" fontId="7" fillId="0" borderId="0" xfId="55" applyFont="1" applyFill="1" applyBorder="1" applyAlignment="1">
      <alignment horizontal="left" wrapText="1"/>
      <protection/>
    </xf>
    <xf numFmtId="0" fontId="7" fillId="0" borderId="0" xfId="55" applyFont="1" applyFill="1" applyBorder="1" applyAlignment="1">
      <alignment horizontal="left" vertical="center" wrapText="1"/>
      <protection/>
    </xf>
    <xf numFmtId="0" fontId="7" fillId="0" borderId="0" xfId="55" applyFont="1" applyFill="1" applyAlignment="1">
      <alignment horizontal="left" vertical="center"/>
      <protection/>
    </xf>
    <xf numFmtId="0" fontId="8" fillId="0" borderId="0" xfId="55" applyFont="1" applyFill="1" applyAlignment="1">
      <alignment horizontal="left" vertical="center" wrapText="1"/>
      <protection/>
    </xf>
    <xf numFmtId="0" fontId="6" fillId="0" borderId="28" xfId="55" applyFont="1" applyFill="1" applyBorder="1" applyAlignment="1">
      <alignment horizontal="left" vertical="center" wrapText="1"/>
      <protection/>
    </xf>
    <xf numFmtId="0" fontId="6" fillId="0" borderId="26" xfId="55" applyFont="1" applyFill="1" applyBorder="1" applyAlignment="1">
      <alignment horizontal="left" vertical="center" wrapText="1"/>
      <protection/>
    </xf>
    <xf numFmtId="186" fontId="8" fillId="0" borderId="0" xfId="55" applyNumberFormat="1" applyFont="1" applyFill="1" applyBorder="1" applyAlignment="1">
      <alignment horizontal="right" vertical="center"/>
      <protection/>
    </xf>
    <xf numFmtId="0" fontId="8" fillId="0" borderId="0" xfId="55" applyFont="1" applyFill="1" applyBorder="1" applyAlignment="1">
      <alignment horizontal="right" vertical="center"/>
      <protection/>
    </xf>
    <xf numFmtId="186" fontId="14" fillId="0" borderId="11" xfId="55" applyNumberFormat="1" applyFont="1" applyFill="1" applyBorder="1" applyAlignment="1">
      <alignment horizontal="right" vertical="center"/>
      <protection/>
    </xf>
    <xf numFmtId="0" fontId="14" fillId="0" borderId="11" xfId="55" applyFont="1" applyFill="1" applyBorder="1" applyAlignment="1">
      <alignment horizontal="right" vertical="center"/>
      <protection/>
    </xf>
    <xf numFmtId="0" fontId="8" fillId="0" borderId="0" xfId="55" applyFont="1" applyFill="1" applyBorder="1" applyAlignment="1">
      <alignment horizontal="justify" vertical="center" wrapText="1"/>
      <protection/>
    </xf>
    <xf numFmtId="0" fontId="7" fillId="0" borderId="0" xfId="55" applyFont="1" applyFill="1" applyBorder="1" applyAlignment="1">
      <alignment horizontal="justify" vertical="center" wrapText="1"/>
      <protection/>
    </xf>
    <xf numFmtId="0" fontId="0" fillId="0" borderId="0" xfId="55" applyFill="1" applyAlignment="1">
      <alignment vertical="center" wrapText="1"/>
      <protection/>
    </xf>
    <xf numFmtId="0" fontId="2" fillId="0" borderId="0" xfId="55" applyFont="1" applyFill="1" applyAlignment="1">
      <alignment horizontal="center" vertical="center" wrapText="1"/>
      <protection/>
    </xf>
    <xf numFmtId="0" fontId="0" fillId="0" borderId="0" xfId="0" applyFill="1" applyAlignment="1">
      <alignment wrapText="1"/>
    </xf>
    <xf numFmtId="0" fontId="8" fillId="0" borderId="0" xfId="0" applyFont="1" applyFill="1" applyBorder="1" applyAlignment="1">
      <alignment horizontal="left" vertical="center" wrapText="1"/>
    </xf>
    <xf numFmtId="0" fontId="0" fillId="0" borderId="0" xfId="0" applyAlignment="1">
      <alignment vertical="center" wrapText="1"/>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T62"/>
  <sheetViews>
    <sheetView showGridLines="0" zoomScale="115" zoomScaleNormal="115" zoomScaleSheetLayoutView="145" zoomScalePageLayoutView="0" workbookViewId="0" topLeftCell="A31">
      <selection activeCell="A1" sqref="A1:S62"/>
    </sheetView>
  </sheetViews>
  <sheetFormatPr defaultColWidth="11.421875" defaultRowHeight="12.75"/>
  <cols>
    <col min="1" max="1" width="24.57421875" style="2" customWidth="1"/>
    <col min="2" max="8" width="6.140625" style="6" hidden="1" customWidth="1"/>
    <col min="9" max="9" width="6.140625" style="1" hidden="1" customWidth="1"/>
    <col min="10" max="18" width="6.140625" style="1" customWidth="1"/>
    <col min="19" max="19" width="6.421875" style="1" customWidth="1"/>
    <col min="20" max="16384" width="11.421875" style="1" customWidth="1"/>
  </cols>
  <sheetData>
    <row r="1" spans="1:8" ht="15" customHeight="1">
      <c r="A1" s="25" t="s">
        <v>92</v>
      </c>
      <c r="B1" s="188"/>
      <c r="C1" s="188"/>
      <c r="D1" s="188"/>
      <c r="E1" s="188"/>
      <c r="F1" s="188"/>
      <c r="G1" s="188"/>
      <c r="H1" s="188"/>
    </row>
    <row r="2" spans="1:8" ht="3.75" customHeight="1">
      <c r="A2" s="25"/>
      <c r="B2" s="188"/>
      <c r="C2" s="188"/>
      <c r="D2" s="188"/>
      <c r="E2" s="188"/>
      <c r="F2" s="188"/>
      <c r="G2" s="188"/>
      <c r="H2" s="188"/>
    </row>
    <row r="3" ht="13.5" customHeight="1">
      <c r="A3" s="85" t="s">
        <v>91</v>
      </c>
    </row>
    <row r="4" ht="13.5" customHeight="1">
      <c r="A4" s="85" t="s">
        <v>158</v>
      </c>
    </row>
    <row r="5" spans="1:16" ht="12" customHeight="1">
      <c r="A5" s="86" t="s">
        <v>147</v>
      </c>
      <c r="B5" s="43"/>
      <c r="C5" s="43"/>
      <c r="D5" s="43"/>
      <c r="E5" s="43"/>
      <c r="G5" s="28"/>
      <c r="H5" s="28"/>
      <c r="I5" s="28"/>
      <c r="J5" s="28"/>
      <c r="K5" s="28"/>
      <c r="L5" s="28"/>
      <c r="M5" s="28"/>
      <c r="N5" s="28"/>
      <c r="O5" s="28"/>
      <c r="P5" s="28"/>
    </row>
    <row r="6" ht="6.75" customHeight="1">
      <c r="B6" s="2"/>
    </row>
    <row r="7" spans="1:19" ht="18" customHeight="1" thickBot="1">
      <c r="A7" s="70" t="s">
        <v>58</v>
      </c>
      <c r="B7" s="64">
        <v>1996</v>
      </c>
      <c r="C7" s="65"/>
      <c r="D7" s="56">
        <v>2002</v>
      </c>
      <c r="E7" s="56">
        <v>2003</v>
      </c>
      <c r="F7" s="56">
        <v>2004</v>
      </c>
      <c r="G7" s="56">
        <v>2005</v>
      </c>
      <c r="H7" s="56">
        <v>2006</v>
      </c>
      <c r="I7" s="56">
        <v>2007</v>
      </c>
      <c r="J7" s="56">
        <v>2008</v>
      </c>
      <c r="K7" s="56">
        <v>2009</v>
      </c>
      <c r="L7" s="56">
        <v>2010</v>
      </c>
      <c r="M7" s="56">
        <v>2011</v>
      </c>
      <c r="N7" s="56">
        <v>2012</v>
      </c>
      <c r="O7" s="56">
        <v>2013</v>
      </c>
      <c r="P7" s="56">
        <v>2014</v>
      </c>
      <c r="Q7" s="56">
        <v>2015</v>
      </c>
      <c r="R7" s="56">
        <v>2016</v>
      </c>
      <c r="S7" s="56" t="s">
        <v>159</v>
      </c>
    </row>
    <row r="8" spans="1:8" ht="4.5" customHeight="1" thickBot="1" thickTop="1">
      <c r="A8" s="39"/>
      <c r="B8" s="69"/>
      <c r="C8" s="66"/>
      <c r="D8" s="26"/>
      <c r="E8" s="1"/>
      <c r="F8" s="1"/>
      <c r="G8" s="1"/>
      <c r="H8" s="1"/>
    </row>
    <row r="9" spans="1:19" ht="17.25" customHeight="1" thickTop="1">
      <c r="A9" s="68" t="s">
        <v>109</v>
      </c>
      <c r="B9" s="13">
        <v>19697</v>
      </c>
      <c r="C9" s="29"/>
      <c r="D9" s="13">
        <v>34595.652268108955</v>
      </c>
      <c r="E9" s="13">
        <v>36621.60856796812</v>
      </c>
      <c r="F9" s="13">
        <v>39752.097556349</v>
      </c>
      <c r="G9" s="13">
        <v>44536.30629927826</v>
      </c>
      <c r="H9" s="13">
        <v>48617.306460580214</v>
      </c>
      <c r="I9" s="13">
        <v>54832.99542501516</v>
      </c>
      <c r="J9" s="13">
        <v>64435.07449635025</v>
      </c>
      <c r="K9" s="13">
        <v>73433.32298421711</v>
      </c>
      <c r="L9" s="13">
        <v>83371.91602577447</v>
      </c>
      <c r="M9" s="13">
        <v>87864.0242164474</v>
      </c>
      <c r="N9" s="13">
        <v>97941.8099394023</v>
      </c>
      <c r="O9" s="13">
        <v>111887</v>
      </c>
      <c r="P9" s="13">
        <v>123546</v>
      </c>
      <c r="Q9" s="13">
        <v>130205</v>
      </c>
      <c r="R9" s="13">
        <v>131460</v>
      </c>
      <c r="S9" s="13">
        <v>140513</v>
      </c>
    </row>
    <row r="10" spans="1:16" ht="6.75" customHeight="1">
      <c r="A10" s="40"/>
      <c r="B10" s="13"/>
      <c r="C10" s="29"/>
      <c r="D10" s="13"/>
      <c r="E10" s="13"/>
      <c r="F10" s="13"/>
      <c r="G10" s="28"/>
      <c r="H10" s="28"/>
      <c r="I10" s="28"/>
      <c r="K10" s="28"/>
      <c r="L10" s="28"/>
      <c r="M10" s="28"/>
      <c r="N10" s="28"/>
      <c r="O10" s="28"/>
      <c r="P10" s="28"/>
    </row>
    <row r="11" spans="1:19" ht="10.5" customHeight="1">
      <c r="A11" s="40" t="s">
        <v>110</v>
      </c>
      <c r="B11" s="28">
        <v>9093</v>
      </c>
      <c r="C11" s="28"/>
      <c r="D11" s="28">
        <v>19206.90005485</v>
      </c>
      <c r="E11" s="28">
        <v>20192.198613329994</v>
      </c>
      <c r="F11" s="28">
        <v>22690.746782439994</v>
      </c>
      <c r="G11" s="28">
        <v>24918.35136309002</v>
      </c>
      <c r="H11" s="28">
        <v>26928.453322160003</v>
      </c>
      <c r="I11" s="28">
        <v>29547.63753512998</v>
      </c>
      <c r="J11" s="28">
        <v>32469.402807550003</v>
      </c>
      <c r="K11" s="28">
        <v>38121.829074360045</v>
      </c>
      <c r="L11" s="28">
        <v>40616.26369559997</v>
      </c>
      <c r="M11" s="28">
        <v>42788.39321678997</v>
      </c>
      <c r="N11" s="28">
        <v>48868.77413653967</v>
      </c>
      <c r="O11" s="28">
        <v>56679.8958333793</v>
      </c>
      <c r="P11" s="28">
        <v>64077.026794329686</v>
      </c>
      <c r="Q11" s="28">
        <v>67131.83922935656</v>
      </c>
      <c r="R11" s="28">
        <v>69193.19259015676</v>
      </c>
      <c r="S11" s="28">
        <v>80609.69011293283</v>
      </c>
    </row>
    <row r="12" spans="1:16" ht="3" customHeight="1">
      <c r="A12" s="40"/>
      <c r="B12" s="31"/>
      <c r="C12" s="32"/>
      <c r="D12" s="57"/>
      <c r="E12" s="57"/>
      <c r="F12" s="57"/>
      <c r="G12" s="28"/>
      <c r="H12" s="28"/>
      <c r="I12" s="28"/>
      <c r="J12" s="28"/>
      <c r="K12" s="28"/>
      <c r="L12" s="28"/>
      <c r="M12" s="28"/>
      <c r="N12" s="28"/>
      <c r="O12" s="28"/>
      <c r="P12" s="28"/>
    </row>
    <row r="13" spans="1:19" ht="10.5" customHeight="1">
      <c r="A13" s="40" t="s">
        <v>82</v>
      </c>
      <c r="B13" s="28">
        <v>6325</v>
      </c>
      <c r="C13" s="28"/>
      <c r="D13" s="28">
        <v>12180.115182120011</v>
      </c>
      <c r="E13" s="28">
        <v>12698.868827259992</v>
      </c>
      <c r="F13" s="28">
        <v>14241.830425350001</v>
      </c>
      <c r="G13" s="28">
        <v>15594.21255084001</v>
      </c>
      <c r="H13" s="28">
        <v>17534.461859770003</v>
      </c>
      <c r="I13" s="28">
        <v>20099.30894336999</v>
      </c>
      <c r="J13" s="28">
        <v>23228.668516859994</v>
      </c>
      <c r="K13" s="28">
        <v>28357.521909530067</v>
      </c>
      <c r="L13" s="28">
        <v>30011.00885541997</v>
      </c>
      <c r="M13" s="28">
        <v>31149.480270919972</v>
      </c>
      <c r="N13" s="28">
        <v>37281.39990607967</v>
      </c>
      <c r="O13" s="28">
        <v>43825.8108995793</v>
      </c>
      <c r="P13" s="28">
        <v>50710.97335504969</v>
      </c>
      <c r="Q13" s="28">
        <v>54529.702024515675</v>
      </c>
      <c r="R13" s="28">
        <v>55744.06200137477</v>
      </c>
      <c r="S13" s="28">
        <v>66328.5114572306</v>
      </c>
    </row>
    <row r="14" spans="1:19" ht="12" customHeight="1">
      <c r="A14" s="30" t="s">
        <v>83</v>
      </c>
      <c r="B14" s="28">
        <v>4336</v>
      </c>
      <c r="C14" s="33"/>
      <c r="D14" s="28">
        <v>4607.44371684</v>
      </c>
      <c r="E14" s="28">
        <v>4789.4145264300005</v>
      </c>
      <c r="F14" s="28">
        <v>5540.446389500001</v>
      </c>
      <c r="G14" s="28">
        <v>6070.16226641</v>
      </c>
      <c r="H14" s="28">
        <v>7114.08428406</v>
      </c>
      <c r="I14" s="28">
        <v>8566.021753519988</v>
      </c>
      <c r="J14" s="28">
        <v>10560.22092156001</v>
      </c>
      <c r="K14" s="28">
        <v>12139.25074242003</v>
      </c>
      <c r="L14" s="28">
        <v>13212.55914191999</v>
      </c>
      <c r="M14" s="28">
        <v>14104.153304510013</v>
      </c>
      <c r="N14" s="28">
        <v>16380.617109970008</v>
      </c>
      <c r="O14" s="28">
        <v>19355.123942889808</v>
      </c>
      <c r="P14" s="28">
        <v>21037.936054479782</v>
      </c>
      <c r="Q14" s="28">
        <v>24605.59941519461</v>
      </c>
      <c r="R14" s="28">
        <v>26772.663899433628</v>
      </c>
      <c r="S14" s="28">
        <v>32914.72680415437</v>
      </c>
    </row>
    <row r="15" spans="1:19" ht="12" customHeight="1">
      <c r="A15" s="30" t="s">
        <v>84</v>
      </c>
      <c r="B15" s="28">
        <v>1989</v>
      </c>
      <c r="C15" s="33"/>
      <c r="D15" s="28">
        <v>7572.67146528001</v>
      </c>
      <c r="E15" s="28">
        <v>7853.362642220003</v>
      </c>
      <c r="F15" s="28">
        <v>8701.38403585</v>
      </c>
      <c r="G15" s="28">
        <v>9524.05028443001</v>
      </c>
      <c r="H15" s="28">
        <v>10420.377575710001</v>
      </c>
      <c r="I15" s="28">
        <v>11533.287189850002</v>
      </c>
      <c r="J15" s="28">
        <v>12668.447595299982</v>
      </c>
      <c r="K15" s="28">
        <v>16218.271167110037</v>
      </c>
      <c r="L15" s="28">
        <v>16798.449713499976</v>
      </c>
      <c r="M15" s="28">
        <v>17045.32696640996</v>
      </c>
      <c r="N15" s="28">
        <v>20900.782796109663</v>
      </c>
      <c r="O15" s="28">
        <v>24470.686956689497</v>
      </c>
      <c r="P15" s="28">
        <v>29673.037300569904</v>
      </c>
      <c r="Q15" s="28">
        <v>29924.102609321064</v>
      </c>
      <c r="R15" s="28">
        <v>28971.398101941144</v>
      </c>
      <c r="S15" s="28">
        <v>33413.78465307624</v>
      </c>
    </row>
    <row r="16" spans="1:16" s="189" customFormat="1" ht="3" customHeight="1">
      <c r="A16" s="30"/>
      <c r="B16" s="34"/>
      <c r="C16" s="35"/>
      <c r="D16" s="28"/>
      <c r="E16" s="28"/>
      <c r="F16" s="28"/>
      <c r="G16" s="28"/>
      <c r="H16" s="28"/>
      <c r="I16" s="28"/>
      <c r="J16" s="28"/>
      <c r="K16" s="28"/>
      <c r="L16" s="28"/>
      <c r="M16" s="28"/>
      <c r="N16" s="28"/>
      <c r="O16" s="28"/>
      <c r="P16" s="28"/>
    </row>
    <row r="17" spans="1:19" s="189" customFormat="1" ht="12" customHeight="1">
      <c r="A17" s="30" t="s">
        <v>85</v>
      </c>
      <c r="B17" s="28">
        <v>2437</v>
      </c>
      <c r="C17" s="33"/>
      <c r="D17" s="28">
        <v>7026.784872729991</v>
      </c>
      <c r="E17" s="28">
        <v>7493.32978607</v>
      </c>
      <c r="F17" s="28">
        <v>8448.916357089991</v>
      </c>
      <c r="G17" s="28">
        <v>9324.13881225001</v>
      </c>
      <c r="H17" s="28">
        <v>9393.99146239</v>
      </c>
      <c r="I17" s="28">
        <v>9448.32859175999</v>
      </c>
      <c r="J17" s="28">
        <v>9240.734290690008</v>
      </c>
      <c r="K17" s="28">
        <v>9764.30716482998</v>
      </c>
      <c r="L17" s="28">
        <v>10605.25484018</v>
      </c>
      <c r="M17" s="28">
        <v>11638.912945869999</v>
      </c>
      <c r="N17" s="28">
        <v>11587.37423046</v>
      </c>
      <c r="O17" s="28">
        <v>12854.0849338</v>
      </c>
      <c r="P17" s="28">
        <v>13366.053439279998</v>
      </c>
      <c r="Q17" s="28">
        <v>12602.137204840876</v>
      </c>
      <c r="R17" s="28">
        <v>13449.130588781985</v>
      </c>
      <c r="S17" s="28">
        <v>14281.178655702224</v>
      </c>
    </row>
    <row r="18" spans="1:16" ht="3.75" customHeight="1">
      <c r="A18" s="30"/>
      <c r="B18" s="28"/>
      <c r="C18" s="33"/>
      <c r="D18" s="28"/>
      <c r="E18" s="28"/>
      <c r="F18" s="28"/>
      <c r="G18" s="28"/>
      <c r="H18" s="28"/>
      <c r="I18" s="28"/>
      <c r="J18" s="28"/>
      <c r="K18" s="28"/>
      <c r="L18" s="28"/>
      <c r="M18" s="28"/>
      <c r="N18" s="28"/>
      <c r="O18" s="28"/>
      <c r="P18" s="28"/>
    </row>
    <row r="19" spans="1:19" ht="12" customHeight="1">
      <c r="A19" s="72" t="s">
        <v>107</v>
      </c>
      <c r="B19" s="28"/>
      <c r="C19" s="28"/>
      <c r="D19" s="28">
        <v>8063.516203720001</v>
      </c>
      <c r="E19" s="28">
        <v>7954.55720763</v>
      </c>
      <c r="F19" s="28">
        <v>9717.287817269986</v>
      </c>
      <c r="G19" s="28">
        <v>10372.024773160005</v>
      </c>
      <c r="H19" s="28">
        <v>11111.630305120001</v>
      </c>
      <c r="I19" s="28">
        <v>12528.688123019998</v>
      </c>
      <c r="J19" s="28">
        <v>12294.613802019992</v>
      </c>
      <c r="K19" s="28">
        <v>14070.698138239988</v>
      </c>
      <c r="L19" s="28">
        <v>15094.511932109966</v>
      </c>
      <c r="M19" s="28">
        <v>16514.95160754988</v>
      </c>
      <c r="N19" s="28">
        <v>19466.0700354199</v>
      </c>
      <c r="O19" s="28">
        <v>22656.823438719766</v>
      </c>
      <c r="P19" s="28">
        <v>26635.637378949905</v>
      </c>
      <c r="Q19" s="28">
        <v>29421.935666097335</v>
      </c>
      <c r="R19" s="28">
        <v>32706.66670118588</v>
      </c>
      <c r="S19" s="28">
        <v>35394.612680780076</v>
      </c>
    </row>
    <row r="20" spans="1:16" ht="12" customHeight="1">
      <c r="A20" s="72" t="s">
        <v>128</v>
      </c>
      <c r="B20" s="28"/>
      <c r="C20" s="28"/>
      <c r="D20" s="28"/>
      <c r="E20" s="28"/>
      <c r="F20" s="28"/>
      <c r="G20" s="28"/>
      <c r="H20" s="28"/>
      <c r="I20" s="28"/>
      <c r="J20" s="28"/>
      <c r="K20" s="28"/>
      <c r="L20" s="28"/>
      <c r="M20" s="28"/>
      <c r="N20" s="28"/>
      <c r="O20" s="28"/>
      <c r="P20" s="28"/>
    </row>
    <row r="21" spans="1:19" ht="2.25" customHeight="1">
      <c r="A21" s="7"/>
      <c r="B21" s="14"/>
      <c r="C21" s="15"/>
      <c r="D21" s="16"/>
      <c r="E21" s="8"/>
      <c r="F21" s="8"/>
      <c r="G21" s="8"/>
      <c r="H21" s="8"/>
      <c r="I21" s="190"/>
      <c r="J21" s="190"/>
      <c r="K21" s="190"/>
      <c r="L21" s="190"/>
      <c r="M21" s="190"/>
      <c r="N21" s="190"/>
      <c r="O21" s="190"/>
      <c r="P21" s="190"/>
      <c r="Q21" s="190"/>
      <c r="R21" s="190"/>
      <c r="S21" s="194"/>
    </row>
    <row r="22" spans="2:4" ht="2.25" customHeight="1">
      <c r="B22" s="89"/>
      <c r="C22" s="5"/>
      <c r="D22" s="5"/>
    </row>
    <row r="23" spans="1:10" ht="8.25" customHeight="1">
      <c r="A23" s="197" t="s">
        <v>95</v>
      </c>
      <c r="B23" s="197"/>
      <c r="C23" s="197"/>
      <c r="D23" s="197"/>
      <c r="E23" s="197"/>
      <c r="F23" s="197"/>
      <c r="G23" s="197"/>
      <c r="H23" s="197"/>
      <c r="I23" s="197"/>
      <c r="J23" s="197"/>
    </row>
    <row r="24" spans="1:17" ht="8.25" customHeight="1">
      <c r="A24" s="198" t="s">
        <v>55</v>
      </c>
      <c r="B24" s="199"/>
      <c r="C24" s="199"/>
      <c r="D24" s="199"/>
      <c r="E24" s="199"/>
      <c r="F24" s="199"/>
      <c r="G24" s="199"/>
      <c r="H24" s="199"/>
      <c r="I24" s="198"/>
      <c r="J24" s="199"/>
      <c r="O24" s="28"/>
      <c r="P24" s="28"/>
      <c r="Q24" s="28"/>
    </row>
    <row r="25" spans="1:17" ht="7.5" customHeight="1">
      <c r="A25" s="197" t="s">
        <v>86</v>
      </c>
      <c r="B25" s="197"/>
      <c r="C25" s="197"/>
      <c r="D25" s="197"/>
      <c r="E25" s="197"/>
      <c r="F25" s="197"/>
      <c r="G25" s="197"/>
      <c r="H25" s="197"/>
      <c r="I25" s="197"/>
      <c r="J25" s="197"/>
      <c r="O25" s="28"/>
      <c r="P25" s="28"/>
      <c r="Q25" s="28"/>
    </row>
    <row r="26" spans="1:17" ht="10.5" customHeight="1">
      <c r="A26" s="23" t="s">
        <v>0</v>
      </c>
      <c r="B26" s="23"/>
      <c r="C26" s="23"/>
      <c r="D26" s="23"/>
      <c r="E26" s="23"/>
      <c r="F26" s="23"/>
      <c r="G26" s="23"/>
      <c r="H26" s="23"/>
      <c r="I26" s="23"/>
      <c r="J26" s="23"/>
      <c r="O26" s="28"/>
      <c r="P26" s="28"/>
      <c r="Q26" s="28"/>
    </row>
    <row r="27" spans="1:17" ht="17.25" customHeight="1">
      <c r="A27" s="199" t="s">
        <v>16</v>
      </c>
      <c r="B27" s="199"/>
      <c r="C27" s="199"/>
      <c r="D27" s="199"/>
      <c r="E27" s="199"/>
      <c r="F27" s="199"/>
      <c r="G27" s="199"/>
      <c r="H27" s="199"/>
      <c r="I27" s="199"/>
      <c r="J27" s="199"/>
      <c r="K27" s="200"/>
      <c r="L27" s="200"/>
      <c r="O27" s="28"/>
      <c r="P27" s="28"/>
      <c r="Q27" s="28"/>
    </row>
    <row r="28" spans="1:17" ht="16.5" customHeight="1">
      <c r="A28" s="199" t="s">
        <v>1</v>
      </c>
      <c r="B28" s="199"/>
      <c r="C28" s="199"/>
      <c r="D28" s="199"/>
      <c r="E28" s="199"/>
      <c r="F28" s="199"/>
      <c r="G28" s="199"/>
      <c r="H28" s="199"/>
      <c r="I28" s="199"/>
      <c r="J28" s="199"/>
      <c r="K28" s="200"/>
      <c r="L28" s="200"/>
      <c r="O28" s="28"/>
      <c r="P28" s="28"/>
      <c r="Q28" s="28"/>
    </row>
    <row r="29" spans="1:17" ht="9" customHeight="1">
      <c r="A29" s="197" t="s">
        <v>2</v>
      </c>
      <c r="B29" s="197"/>
      <c r="C29" s="197"/>
      <c r="D29" s="197"/>
      <c r="E29" s="197"/>
      <c r="F29" s="197"/>
      <c r="G29" s="197"/>
      <c r="H29" s="197"/>
      <c r="I29" s="197"/>
      <c r="J29" s="197"/>
      <c r="O29" s="28"/>
      <c r="P29" s="28"/>
      <c r="Q29" s="28"/>
    </row>
    <row r="30" spans="1:17" ht="17.25" customHeight="1">
      <c r="A30" s="197" t="s">
        <v>108</v>
      </c>
      <c r="B30" s="197"/>
      <c r="C30" s="197"/>
      <c r="D30" s="197"/>
      <c r="E30" s="197"/>
      <c r="F30" s="197"/>
      <c r="G30" s="197"/>
      <c r="H30" s="197"/>
      <c r="I30" s="197"/>
      <c r="J30" s="197"/>
      <c r="K30" s="200"/>
      <c r="L30" s="200"/>
      <c r="M30" s="200"/>
      <c r="N30" s="200"/>
      <c r="O30" s="28"/>
      <c r="P30" s="28"/>
      <c r="Q30" s="28"/>
    </row>
    <row r="31" spans="1:17" ht="7.5" customHeight="1">
      <c r="A31" s="46" t="s">
        <v>145</v>
      </c>
      <c r="B31" s="46"/>
      <c r="C31" s="46"/>
      <c r="D31" s="46"/>
      <c r="E31" s="46"/>
      <c r="F31" s="46"/>
      <c r="G31" s="46"/>
      <c r="H31" s="46"/>
      <c r="I31" s="46"/>
      <c r="J31" s="46"/>
      <c r="O31" s="28"/>
      <c r="P31" s="28"/>
      <c r="Q31" s="28"/>
    </row>
    <row r="32" spans="2:8" ht="12" customHeight="1">
      <c r="B32" s="45"/>
      <c r="C32" s="47"/>
      <c r="D32" s="47"/>
      <c r="E32" s="47"/>
      <c r="F32" s="47"/>
      <c r="G32" s="47"/>
      <c r="H32" s="47"/>
    </row>
    <row r="33" spans="2:8" ht="12" customHeight="1">
      <c r="B33" s="45"/>
      <c r="C33" s="47"/>
      <c r="D33" s="47"/>
      <c r="E33" s="47"/>
      <c r="F33" s="47"/>
      <c r="G33" s="47"/>
      <c r="H33" s="47"/>
    </row>
    <row r="34" spans="2:8" ht="12" customHeight="1">
      <c r="B34" s="45"/>
      <c r="C34" s="47"/>
      <c r="D34" s="47"/>
      <c r="E34" s="47"/>
      <c r="F34" s="47"/>
      <c r="G34" s="47"/>
      <c r="H34" s="47"/>
    </row>
    <row r="35" spans="2:8" ht="12" customHeight="1">
      <c r="B35" s="45"/>
      <c r="C35" s="47"/>
      <c r="D35" s="47"/>
      <c r="E35" s="47"/>
      <c r="F35" s="47"/>
      <c r="G35" s="47"/>
      <c r="H35" s="47"/>
    </row>
    <row r="36" ht="8.25" customHeight="1"/>
    <row r="37" ht="13.5" customHeight="1">
      <c r="A37" s="10" t="s">
        <v>160</v>
      </c>
    </row>
    <row r="38" spans="1:5" ht="13.5" customHeight="1">
      <c r="A38" s="9" t="s">
        <v>148</v>
      </c>
      <c r="B38" s="44"/>
      <c r="C38" s="44"/>
      <c r="D38" s="44"/>
      <c r="E38" s="44"/>
    </row>
    <row r="39" spans="1:4" ht="6.75" customHeight="1">
      <c r="A39" s="58"/>
      <c r="B39" s="2"/>
      <c r="D39" s="17"/>
    </row>
    <row r="40" spans="1:19" ht="16.5" customHeight="1">
      <c r="A40" s="71" t="s">
        <v>59</v>
      </c>
      <c r="B40" s="59">
        <v>1996</v>
      </c>
      <c r="C40" s="60"/>
      <c r="D40" s="61">
        <v>2002</v>
      </c>
      <c r="E40" s="61">
        <v>2003</v>
      </c>
      <c r="F40" s="61">
        <v>2004</v>
      </c>
      <c r="G40" s="61">
        <v>2005</v>
      </c>
      <c r="H40" s="61">
        <v>2006</v>
      </c>
      <c r="I40" s="61">
        <v>2007</v>
      </c>
      <c r="J40" s="62">
        <v>2008</v>
      </c>
      <c r="K40" s="56">
        <v>2009</v>
      </c>
      <c r="L40" s="56">
        <v>2010</v>
      </c>
      <c r="M40" s="56">
        <v>2011</v>
      </c>
      <c r="N40" s="56">
        <v>2012</v>
      </c>
      <c r="O40" s="56">
        <v>2013</v>
      </c>
      <c r="P40" s="56">
        <v>2014</v>
      </c>
      <c r="Q40" s="56">
        <v>2015</v>
      </c>
      <c r="R40" s="56">
        <v>2016</v>
      </c>
      <c r="S40" s="56" t="s">
        <v>159</v>
      </c>
    </row>
    <row r="41" spans="1:8" ht="3" customHeight="1">
      <c r="A41" s="67"/>
      <c r="B41" s="36"/>
      <c r="C41" s="37"/>
      <c r="D41" s="36"/>
      <c r="E41" s="36"/>
      <c r="F41" s="36"/>
      <c r="G41" s="36"/>
      <c r="H41" s="36"/>
    </row>
    <row r="42" spans="1:19" ht="11.25" customHeight="1">
      <c r="A42" s="68" t="s">
        <v>53</v>
      </c>
      <c r="B42" s="36"/>
      <c r="C42" s="38"/>
      <c r="D42" s="13">
        <f>SUM(D44:D57)</f>
        <v>12180.11518211999</v>
      </c>
      <c r="E42" s="13">
        <f>SUM(E44:E57)</f>
        <v>12642.81169964999</v>
      </c>
      <c r="F42" s="13">
        <v>14241.83042529</v>
      </c>
      <c r="G42" s="13">
        <v>15594.212550839988</v>
      </c>
      <c r="H42" s="13">
        <v>17534.461859290008</v>
      </c>
      <c r="I42" s="13">
        <v>20099.308943369997</v>
      </c>
      <c r="J42" s="13">
        <v>23228.668516860027</v>
      </c>
      <c r="K42" s="13">
        <v>28357.521909529933</v>
      </c>
      <c r="L42" s="13">
        <v>30011.00885541997</v>
      </c>
      <c r="M42" s="13">
        <v>31149.48027091982</v>
      </c>
      <c r="N42" s="13">
        <v>37281.39990607963</v>
      </c>
      <c r="O42" s="13">
        <v>43825.81090011</v>
      </c>
      <c r="P42" s="13">
        <v>50710.973355049704</v>
      </c>
      <c r="Q42" s="13">
        <v>54529.702024515536</v>
      </c>
      <c r="R42" s="13">
        <v>55744.062001374405</v>
      </c>
      <c r="S42" s="13">
        <v>66328.51145723264</v>
      </c>
    </row>
    <row r="43" spans="1:16" ht="4.5" customHeight="1">
      <c r="A43" s="39"/>
      <c r="B43" s="26"/>
      <c r="C43" s="27"/>
      <c r="D43" s="13"/>
      <c r="E43" s="28"/>
      <c r="F43" s="28"/>
      <c r="G43" s="28"/>
      <c r="H43" s="28"/>
      <c r="I43" s="28"/>
      <c r="K43" s="28"/>
      <c r="L43" s="28"/>
      <c r="M43" s="28"/>
      <c r="N43" s="28"/>
      <c r="O43" s="28"/>
      <c r="P43" s="28"/>
    </row>
    <row r="44" spans="1:19" ht="11.25" customHeight="1">
      <c r="A44" s="40" t="s">
        <v>52</v>
      </c>
      <c r="B44" s="13"/>
      <c r="C44" s="33"/>
      <c r="D44" s="28">
        <v>17.42223199</v>
      </c>
      <c r="E44" s="28">
        <v>19.25669426</v>
      </c>
      <c r="F44" s="28">
        <v>20.809016540000002</v>
      </c>
      <c r="G44" s="28">
        <v>31.18792175</v>
      </c>
      <c r="H44" s="28">
        <v>29.301328440000002</v>
      </c>
      <c r="I44" s="28">
        <v>67.60659701</v>
      </c>
      <c r="J44" s="28">
        <v>60.06761582</v>
      </c>
      <c r="K44" s="28">
        <v>129.88218275</v>
      </c>
      <c r="L44" s="28">
        <v>69.04880949999999</v>
      </c>
      <c r="M44" s="28">
        <v>60.99834214999997</v>
      </c>
      <c r="N44" s="28">
        <v>407.71999756</v>
      </c>
      <c r="O44" s="28">
        <v>413.55916908000006</v>
      </c>
      <c r="P44" s="28">
        <v>433.4977801300001</v>
      </c>
      <c r="Q44" s="28">
        <v>299.94005219880165</v>
      </c>
      <c r="R44" s="28">
        <v>242.4686376664001</v>
      </c>
      <c r="S44" s="28">
        <v>550.6234091589183</v>
      </c>
    </row>
    <row r="45" spans="1:19" ht="11.25" customHeight="1">
      <c r="A45" s="40" t="s">
        <v>76</v>
      </c>
      <c r="B45" s="13"/>
      <c r="C45" s="33"/>
      <c r="D45" s="28">
        <v>574.78111618</v>
      </c>
      <c r="E45" s="28">
        <v>389.34193435</v>
      </c>
      <c r="F45" s="28">
        <v>461.80782505000013</v>
      </c>
      <c r="G45" s="28">
        <v>435.28293406000006</v>
      </c>
      <c r="H45" s="28">
        <v>800.69067187</v>
      </c>
      <c r="I45" s="28">
        <v>782.91183154</v>
      </c>
      <c r="J45" s="28">
        <v>1027.3009448199991</v>
      </c>
      <c r="K45" s="28">
        <v>1327.414661590002</v>
      </c>
      <c r="L45" s="28">
        <v>1411.3665035299941</v>
      </c>
      <c r="M45" s="28">
        <v>1117.26908695</v>
      </c>
      <c r="N45" s="28">
        <v>1635.796558049999</v>
      </c>
      <c r="O45" s="28">
        <v>1775.80829298</v>
      </c>
      <c r="P45" s="28">
        <v>1936.1972511099998</v>
      </c>
      <c r="Q45" s="28">
        <v>2417.448367419981</v>
      </c>
      <c r="R45" s="28">
        <v>2176.7931928804073</v>
      </c>
      <c r="S45" s="28">
        <v>3213.530014733628</v>
      </c>
    </row>
    <row r="46" spans="1:19" ht="11.25" customHeight="1">
      <c r="A46" s="40" t="s">
        <v>46</v>
      </c>
      <c r="B46" s="31"/>
      <c r="C46" s="33"/>
      <c r="D46" s="28">
        <v>7.609436139999997</v>
      </c>
      <c r="E46" s="28">
        <v>20.047582610000003</v>
      </c>
      <c r="F46" s="57">
        <v>18.8407525</v>
      </c>
      <c r="G46" s="28">
        <v>5.20032515</v>
      </c>
      <c r="H46" s="28">
        <v>36.90945884</v>
      </c>
      <c r="I46" s="28">
        <v>26.934032999999996</v>
      </c>
      <c r="J46" s="28">
        <v>33.92128787</v>
      </c>
      <c r="K46" s="28">
        <v>128.45568759</v>
      </c>
      <c r="L46" s="28">
        <v>150.00080307</v>
      </c>
      <c r="M46" s="28">
        <v>198.09087592999995</v>
      </c>
      <c r="N46" s="28">
        <v>137.47427982999997</v>
      </c>
      <c r="O46" s="28">
        <v>139.94361844</v>
      </c>
      <c r="P46" s="28">
        <v>110.35497667000004</v>
      </c>
      <c r="Q46" s="28">
        <v>64.384674624</v>
      </c>
      <c r="R46" s="28">
        <v>78.230873622</v>
      </c>
      <c r="S46" s="28">
        <v>51.05170903587224</v>
      </c>
    </row>
    <row r="47" spans="1:19" ht="11.25" customHeight="1">
      <c r="A47" s="40" t="s">
        <v>47</v>
      </c>
      <c r="B47" s="28"/>
      <c r="C47" s="33"/>
      <c r="D47" s="28">
        <v>76.69104507000004</v>
      </c>
      <c r="E47" s="28">
        <v>86.1677881</v>
      </c>
      <c r="F47" s="28">
        <v>78.19916030999995</v>
      </c>
      <c r="G47" s="28">
        <v>347.50458022</v>
      </c>
      <c r="H47" s="28">
        <v>369.64947798</v>
      </c>
      <c r="I47" s="28">
        <v>420.7764099300002</v>
      </c>
      <c r="J47" s="28">
        <v>663.4937147499996</v>
      </c>
      <c r="K47" s="28">
        <v>243.2963773200001</v>
      </c>
      <c r="L47" s="28">
        <v>261.84636385</v>
      </c>
      <c r="M47" s="28">
        <v>298.32361889</v>
      </c>
      <c r="N47" s="28">
        <v>442.9365632900004</v>
      </c>
      <c r="O47" s="28">
        <v>721.83904443</v>
      </c>
      <c r="P47" s="28">
        <v>778.3760972200009</v>
      </c>
      <c r="Q47" s="28">
        <v>722.2149583443887</v>
      </c>
      <c r="R47" s="28">
        <v>348.80084254808037</v>
      </c>
      <c r="S47" s="28">
        <v>312.2582943725022</v>
      </c>
    </row>
    <row r="48" spans="1:19" ht="11.25" customHeight="1">
      <c r="A48" s="40" t="s">
        <v>32</v>
      </c>
      <c r="B48" s="28"/>
      <c r="C48" s="33"/>
      <c r="D48" s="28">
        <v>5820.55401292999</v>
      </c>
      <c r="E48" s="28">
        <v>6398.304231119991</v>
      </c>
      <c r="F48" s="28">
        <v>7092.56609341</v>
      </c>
      <c r="G48" s="28">
        <v>7846.68940036999</v>
      </c>
      <c r="H48" s="28">
        <v>8428.09164153</v>
      </c>
      <c r="I48" s="28">
        <v>9246.1466458</v>
      </c>
      <c r="J48" s="28">
        <v>10413.94165142999</v>
      </c>
      <c r="K48" s="28">
        <v>12184.0212834199</v>
      </c>
      <c r="L48" s="28">
        <v>12680.26270506</v>
      </c>
      <c r="M48" s="28">
        <v>13533.34451204</v>
      </c>
      <c r="N48" s="28">
        <v>14828.890424069918</v>
      </c>
      <c r="O48" s="28">
        <v>17111.06948731</v>
      </c>
      <c r="P48" s="28">
        <v>19743.55036299</v>
      </c>
      <c r="Q48" s="28">
        <v>22664.18382571678</v>
      </c>
      <c r="R48" s="28">
        <v>24706.65817706923</v>
      </c>
      <c r="S48" s="28">
        <v>26561.468739786564</v>
      </c>
    </row>
    <row r="49" spans="1:19" ht="11.25" customHeight="1">
      <c r="A49" s="40" t="s">
        <v>48</v>
      </c>
      <c r="B49" s="28"/>
      <c r="C49" s="33"/>
      <c r="D49" s="28">
        <v>87.93636264</v>
      </c>
      <c r="E49" s="28">
        <v>196.67905312</v>
      </c>
      <c r="F49" s="28">
        <v>222.79212128</v>
      </c>
      <c r="G49" s="28">
        <v>285.83491742</v>
      </c>
      <c r="H49" s="28">
        <v>341.10223557</v>
      </c>
      <c r="I49" s="28">
        <v>532.69041311</v>
      </c>
      <c r="J49" s="28">
        <v>566.50930655</v>
      </c>
      <c r="K49" s="28">
        <v>867.00461083</v>
      </c>
      <c r="L49" s="28">
        <v>957.5547995099989</v>
      </c>
      <c r="M49" s="28">
        <v>827.473469620001</v>
      </c>
      <c r="N49" s="28">
        <v>854.714408350001</v>
      </c>
      <c r="O49" s="28">
        <v>788.89548244</v>
      </c>
      <c r="P49" s="28">
        <v>604.1838166599999</v>
      </c>
      <c r="Q49" s="28">
        <v>549.7137693099008</v>
      </c>
      <c r="R49" s="28">
        <v>402.909284869</v>
      </c>
      <c r="S49" s="28">
        <v>493.07184395891136</v>
      </c>
    </row>
    <row r="50" spans="1:19" ht="11.25" customHeight="1">
      <c r="A50" s="40" t="s">
        <v>64</v>
      </c>
      <c r="B50" s="1"/>
      <c r="C50" s="41"/>
      <c r="D50" s="28">
        <v>0.841813</v>
      </c>
      <c r="E50" s="28">
        <v>4.26119171</v>
      </c>
      <c r="F50" s="28">
        <v>5.07883841</v>
      </c>
      <c r="G50" s="28">
        <v>5.83249229</v>
      </c>
      <c r="H50" s="28">
        <v>5.30941828</v>
      </c>
      <c r="I50" s="28">
        <v>6.98962553</v>
      </c>
      <c r="J50" s="28">
        <v>16.13994206</v>
      </c>
      <c r="K50" s="28">
        <v>4.82261233</v>
      </c>
      <c r="L50" s="28">
        <v>18.554985249999998</v>
      </c>
      <c r="M50" s="28">
        <v>13.9594749</v>
      </c>
      <c r="N50" s="28">
        <v>25.31207408</v>
      </c>
      <c r="O50" s="28">
        <v>26.05387691</v>
      </c>
      <c r="P50" s="28">
        <v>23.628577460000002</v>
      </c>
      <c r="Q50" s="28">
        <v>0.93984225</v>
      </c>
      <c r="R50" s="28">
        <v>0.8539687100000001</v>
      </c>
      <c r="S50" s="28">
        <v>25.854111694335934</v>
      </c>
    </row>
    <row r="51" spans="1:20" ht="11.25" customHeight="1">
      <c r="A51" s="40" t="s">
        <v>49</v>
      </c>
      <c r="B51" s="34"/>
      <c r="C51" s="195"/>
      <c r="D51" s="28">
        <v>60.17885417000001</v>
      </c>
      <c r="E51" s="28">
        <v>67.93106211000001</v>
      </c>
      <c r="F51" s="28">
        <v>83.29000877000001</v>
      </c>
      <c r="G51" s="28">
        <v>94.79294381</v>
      </c>
      <c r="H51" s="28">
        <v>80.09315162</v>
      </c>
      <c r="I51" s="28">
        <v>82.88732149000003</v>
      </c>
      <c r="J51" s="28">
        <v>21.544262219999997</v>
      </c>
      <c r="K51" s="28">
        <v>27.5286324</v>
      </c>
      <c r="L51" s="28">
        <v>20.67750764</v>
      </c>
      <c r="M51" s="28">
        <v>30.667436109999983</v>
      </c>
      <c r="N51" s="28">
        <v>67.50884492999995</v>
      </c>
      <c r="O51" s="28">
        <v>94.12226818</v>
      </c>
      <c r="P51" s="28">
        <v>81.12433649999997</v>
      </c>
      <c r="Q51" s="28">
        <v>716.3186492775991</v>
      </c>
      <c r="R51" s="28">
        <v>94.19943949110001</v>
      </c>
      <c r="S51" s="28" t="s">
        <v>157</v>
      </c>
      <c r="T51" s="196"/>
    </row>
    <row r="52" spans="1:20" ht="11.25" customHeight="1">
      <c r="A52" s="40" t="s">
        <v>44</v>
      </c>
      <c r="B52" s="28"/>
      <c r="C52" s="33"/>
      <c r="D52" s="28">
        <v>11.64273322</v>
      </c>
      <c r="E52" s="28">
        <v>3.17276307</v>
      </c>
      <c r="F52" s="28">
        <v>4.41839368</v>
      </c>
      <c r="G52" s="28">
        <v>4.69435584</v>
      </c>
      <c r="H52" s="28">
        <v>29.9947505</v>
      </c>
      <c r="I52" s="28">
        <v>44.35143588</v>
      </c>
      <c r="J52" s="28">
        <v>40.872671159999996</v>
      </c>
      <c r="K52" s="28">
        <v>40.91998441</v>
      </c>
      <c r="L52" s="28">
        <v>19.58353117</v>
      </c>
      <c r="M52" s="28">
        <v>15.90782398</v>
      </c>
      <c r="N52" s="28">
        <v>28.73339097</v>
      </c>
      <c r="O52" s="28">
        <v>56.74481683</v>
      </c>
      <c r="P52" s="28">
        <v>63.11674351999999</v>
      </c>
      <c r="Q52" s="28">
        <v>84.34612930900003</v>
      </c>
      <c r="R52" s="28">
        <v>27.39034097890001</v>
      </c>
      <c r="S52" s="28">
        <v>16.00132093645097</v>
      </c>
      <c r="T52" s="196"/>
    </row>
    <row r="53" spans="1:19" s="6" customFormat="1" ht="10.5" customHeight="1">
      <c r="A53" s="40" t="s">
        <v>31</v>
      </c>
      <c r="B53" s="28"/>
      <c r="C53" s="33"/>
      <c r="D53" s="28">
        <v>1747.87486266</v>
      </c>
      <c r="E53" s="28">
        <v>1623.81836464</v>
      </c>
      <c r="F53" s="28">
        <v>2065.872561670001</v>
      </c>
      <c r="G53" s="28">
        <v>2012.243322829999</v>
      </c>
      <c r="H53" s="28">
        <v>2041.03472502</v>
      </c>
      <c r="I53" s="28">
        <v>2552.9321958200007</v>
      </c>
      <c r="J53" s="28">
        <v>1944.38280564</v>
      </c>
      <c r="K53" s="28">
        <v>2733.199960279998</v>
      </c>
      <c r="L53" s="28">
        <v>3133.497962670002</v>
      </c>
      <c r="M53" s="28">
        <v>2958.44804821002</v>
      </c>
      <c r="N53" s="28">
        <v>3757.2573724300073</v>
      </c>
      <c r="O53" s="28">
        <v>4478.89421623</v>
      </c>
      <c r="P53" s="28">
        <v>5534.06805963</v>
      </c>
      <c r="Q53" s="28">
        <v>5145.171231914731</v>
      </c>
      <c r="R53" s="28">
        <v>5183.650097769975</v>
      </c>
      <c r="S53" s="28">
        <v>5812.905314196423</v>
      </c>
    </row>
    <row r="54" spans="1:19" s="6" customFormat="1" ht="11.25" customHeight="1">
      <c r="A54" s="40" t="s">
        <v>33</v>
      </c>
      <c r="B54" s="28"/>
      <c r="C54" s="33"/>
      <c r="D54" s="28">
        <v>3266.8307535400004</v>
      </c>
      <c r="E54" s="28">
        <v>3232.2655489500003</v>
      </c>
      <c r="F54" s="28">
        <v>3576.5546624</v>
      </c>
      <c r="G54" s="28">
        <v>3890.91168345</v>
      </c>
      <c r="H54" s="28">
        <v>4499.798569910009</v>
      </c>
      <c r="I54" s="28">
        <v>5252.033610119999</v>
      </c>
      <c r="J54" s="28">
        <v>6933.56888051004</v>
      </c>
      <c r="K54" s="28">
        <v>8356.90715061003</v>
      </c>
      <c r="L54" s="28">
        <v>9040.70436853997</v>
      </c>
      <c r="M54" s="28">
        <v>10284.1381214398</v>
      </c>
      <c r="N54" s="28">
        <v>12279.3432271297</v>
      </c>
      <c r="O54" s="28">
        <v>14196.34354691</v>
      </c>
      <c r="P54" s="28">
        <v>16911.69491498969</v>
      </c>
      <c r="Q54" s="28">
        <v>16420.61612246987</v>
      </c>
      <c r="R54" s="28">
        <v>18481.211287239217</v>
      </c>
      <c r="S54" s="28">
        <v>23809.99452068997</v>
      </c>
    </row>
    <row r="55" spans="1:19" s="6" customFormat="1" ht="11.25" customHeight="1">
      <c r="A55" s="40" t="s">
        <v>50</v>
      </c>
      <c r="B55" s="28"/>
      <c r="C55" s="33"/>
      <c r="D55" s="28">
        <v>124.12981866</v>
      </c>
      <c r="E55" s="28">
        <v>168.11013292</v>
      </c>
      <c r="F55" s="28">
        <v>152.65251763999996</v>
      </c>
      <c r="G55" s="28">
        <v>166.15058722000003</v>
      </c>
      <c r="H55" s="28">
        <v>187.80111616000002</v>
      </c>
      <c r="I55" s="28">
        <v>195.10737898000002</v>
      </c>
      <c r="J55" s="28">
        <v>199.67154443</v>
      </c>
      <c r="K55" s="28">
        <v>140.04196448999997</v>
      </c>
      <c r="L55" s="28">
        <v>184.65973771</v>
      </c>
      <c r="M55" s="28">
        <v>97.67719422999993</v>
      </c>
      <c r="N55" s="28">
        <v>106.64403065000002</v>
      </c>
      <c r="O55" s="28">
        <v>97.35115071999998</v>
      </c>
      <c r="P55" s="28">
        <v>110.40936684000005</v>
      </c>
      <c r="Q55" s="28">
        <v>100.10530332948981</v>
      </c>
      <c r="R55" s="28">
        <v>184.3717927773999</v>
      </c>
      <c r="S55" s="28">
        <v>314.54178085231365</v>
      </c>
    </row>
    <row r="56" spans="1:19" ht="11.25" customHeight="1">
      <c r="A56" s="40" t="s">
        <v>43</v>
      </c>
      <c r="B56" s="28"/>
      <c r="C56" s="33"/>
      <c r="D56" s="28">
        <v>315.69504383000003</v>
      </c>
      <c r="E56" s="28">
        <v>347.47057482</v>
      </c>
      <c r="F56" s="28">
        <v>373.47424008</v>
      </c>
      <c r="G56" s="28">
        <v>377.93388222</v>
      </c>
      <c r="H56" s="28">
        <v>579.35354079</v>
      </c>
      <c r="I56" s="28">
        <v>732.1958766100009</v>
      </c>
      <c r="J56" s="28">
        <v>1127.69475512</v>
      </c>
      <c r="K56" s="28">
        <v>1545.442412120002</v>
      </c>
      <c r="L56" s="28">
        <v>1579.8941234400004</v>
      </c>
      <c r="M56" s="28">
        <v>1254.6190922299972</v>
      </c>
      <c r="N56" s="28">
        <v>2173.8403665699993</v>
      </c>
      <c r="O56" s="28">
        <v>2871.7623792300074</v>
      </c>
      <c r="P56" s="28">
        <v>2982.22071568</v>
      </c>
      <c r="Q56" s="28">
        <v>2847.644852217485</v>
      </c>
      <c r="R56" s="28">
        <v>2214.543726538104</v>
      </c>
      <c r="S56" s="28">
        <v>3270.8219604323954</v>
      </c>
    </row>
    <row r="57" spans="1:19" ht="11.25" customHeight="1">
      <c r="A57" s="63" t="s">
        <v>51</v>
      </c>
      <c r="B57" s="54"/>
      <c r="C57" s="42"/>
      <c r="D57" s="54">
        <v>67.92709809</v>
      </c>
      <c r="E57" s="54">
        <v>85.98477787</v>
      </c>
      <c r="F57" s="54">
        <v>85.47423355000001</v>
      </c>
      <c r="G57" s="54">
        <v>89.95320421</v>
      </c>
      <c r="H57" s="54">
        <v>105.33177278</v>
      </c>
      <c r="I57" s="54">
        <v>155.74556855</v>
      </c>
      <c r="J57" s="54">
        <v>179.55913448</v>
      </c>
      <c r="K57" s="54">
        <v>628.5843893900001</v>
      </c>
      <c r="L57" s="54">
        <v>483.3566544799998</v>
      </c>
      <c r="M57" s="54">
        <v>458.56317424000014</v>
      </c>
      <c r="N57" s="54">
        <v>535.2283681700001</v>
      </c>
      <c r="O57" s="54">
        <v>1053.4235504199999</v>
      </c>
      <c r="P57" s="54">
        <v>1398.550355650001</v>
      </c>
      <c r="Q57" s="54">
        <v>2496.67424613351</v>
      </c>
      <c r="R57" s="54">
        <v>1601.9803392145946</v>
      </c>
      <c r="S57" s="54">
        <v>1896.3884373843607</v>
      </c>
    </row>
    <row r="58" spans="1:8" ht="1.5" customHeight="1">
      <c r="A58" s="45"/>
      <c r="B58" s="5"/>
      <c r="C58" s="5"/>
      <c r="D58" s="5"/>
      <c r="E58" s="5"/>
      <c r="G58" s="5"/>
      <c r="H58" s="5"/>
    </row>
    <row r="59" spans="1:8" ht="9" customHeight="1">
      <c r="A59" s="45" t="s">
        <v>95</v>
      </c>
      <c r="B59" s="5"/>
      <c r="C59" s="5"/>
      <c r="D59" s="5"/>
      <c r="E59" s="5"/>
      <c r="F59" s="5"/>
      <c r="G59" s="5"/>
      <c r="H59" s="5"/>
    </row>
    <row r="60" spans="1:19" ht="21.75" customHeight="1">
      <c r="A60" s="216" t="s">
        <v>136</v>
      </c>
      <c r="B60" s="217"/>
      <c r="C60" s="217"/>
      <c r="D60" s="217"/>
      <c r="E60" s="217"/>
      <c r="F60" s="217"/>
      <c r="G60" s="217"/>
      <c r="H60" s="217"/>
      <c r="I60" s="217"/>
      <c r="J60" s="217"/>
      <c r="K60" s="217"/>
      <c r="L60" s="217"/>
      <c r="M60" s="217"/>
      <c r="N60" s="217"/>
      <c r="O60" s="217"/>
      <c r="P60" s="217"/>
      <c r="Q60" s="217"/>
      <c r="R60" s="217"/>
      <c r="S60" s="217"/>
    </row>
    <row r="61" spans="1:2" ht="9.75" customHeight="1">
      <c r="A61" s="46" t="s">
        <v>145</v>
      </c>
      <c r="B61" s="2"/>
    </row>
    <row r="62" spans="1:10" ht="8.25" customHeight="1">
      <c r="A62" s="197"/>
      <c r="B62" s="197"/>
      <c r="C62" s="197"/>
      <c r="D62" s="197"/>
      <c r="E62" s="197"/>
      <c r="F62" s="197"/>
      <c r="G62" s="197"/>
      <c r="H62" s="197"/>
      <c r="I62" s="197"/>
      <c r="J62" s="197"/>
    </row>
  </sheetData>
  <sheetProtection/>
  <mergeCells count="11">
    <mergeCell ref="A60:S60"/>
    <mergeCell ref="T51:T52"/>
    <mergeCell ref="A23:J23"/>
    <mergeCell ref="A62:J62"/>
    <mergeCell ref="A24:H24"/>
    <mergeCell ref="I24:J24"/>
    <mergeCell ref="A29:J29"/>
    <mergeCell ref="A25:J25"/>
    <mergeCell ref="A27:L27"/>
    <mergeCell ref="A28:L28"/>
    <mergeCell ref="A30:N30"/>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Hoja11">
    <tabColor indexed="11"/>
  </sheetPr>
  <dimension ref="A1:S70"/>
  <sheetViews>
    <sheetView showGridLines="0" tabSelected="1" zoomScaleSheetLayoutView="160" workbookViewId="0" topLeftCell="A7">
      <selection activeCell="A1" sqref="A1:S67"/>
    </sheetView>
  </sheetViews>
  <sheetFormatPr defaultColWidth="11.421875" defaultRowHeight="12.75"/>
  <cols>
    <col min="1" max="1" width="21.7109375" style="181" customWidth="1"/>
    <col min="2" max="2" width="0.42578125" style="182" hidden="1" customWidth="1"/>
    <col min="3" max="3" width="0.2890625" style="11" customWidth="1"/>
    <col min="4" max="7" width="6.140625" style="11" hidden="1" customWidth="1"/>
    <col min="8" max="8" width="6.140625" style="183" hidden="1" customWidth="1"/>
    <col min="9" max="9" width="6.140625" style="184" hidden="1" customWidth="1"/>
    <col min="10" max="18" width="6.140625" style="184" customWidth="1"/>
    <col min="19" max="19" width="7.00390625" style="184" customWidth="1"/>
    <col min="20" max="16384" width="11.421875" style="184" customWidth="1"/>
  </cols>
  <sheetData>
    <row r="1" spans="1:9" s="3" customFormat="1" ht="12" customHeight="1">
      <c r="A1" s="87" t="s">
        <v>152</v>
      </c>
      <c r="B1" s="6"/>
      <c r="H1" s="73"/>
      <c r="I1" s="6"/>
    </row>
    <row r="2" spans="1:9" s="3" customFormat="1" ht="12" customHeight="1">
      <c r="A2" s="4" t="s">
        <v>149</v>
      </c>
      <c r="B2" s="6"/>
      <c r="H2" s="73"/>
      <c r="I2" s="6"/>
    </row>
    <row r="3" spans="1:9" s="3" customFormat="1" ht="6" customHeight="1">
      <c r="A3" s="2"/>
      <c r="B3" s="6"/>
      <c r="C3" s="6"/>
      <c r="D3" s="6"/>
      <c r="E3" s="6"/>
      <c r="H3" s="73"/>
      <c r="I3" s="6"/>
    </row>
    <row r="4" spans="1:19" s="3" customFormat="1" ht="15" customHeight="1">
      <c r="A4" s="88" t="s">
        <v>59</v>
      </c>
      <c r="B4" s="75">
        <v>1998</v>
      </c>
      <c r="C4" s="60"/>
      <c r="D4" s="61">
        <v>2002</v>
      </c>
      <c r="E4" s="61">
        <v>2003</v>
      </c>
      <c r="F4" s="61">
        <v>2004</v>
      </c>
      <c r="G4" s="61">
        <v>2005</v>
      </c>
      <c r="H4" s="61">
        <v>2006</v>
      </c>
      <c r="I4" s="61">
        <v>2007</v>
      </c>
      <c r="J4" s="62">
        <v>2008</v>
      </c>
      <c r="K4" s="61">
        <v>2009</v>
      </c>
      <c r="L4" s="61">
        <v>2010</v>
      </c>
      <c r="M4" s="61">
        <v>2011</v>
      </c>
      <c r="N4" s="61">
        <v>2012</v>
      </c>
      <c r="O4" s="61">
        <v>2013</v>
      </c>
      <c r="P4" s="56">
        <v>2014</v>
      </c>
      <c r="Q4" s="56">
        <v>2015</v>
      </c>
      <c r="R4" s="56">
        <v>2016</v>
      </c>
      <c r="S4" s="56" t="s">
        <v>159</v>
      </c>
    </row>
    <row r="5" spans="1:9" s="3" customFormat="1" ht="4.5" customHeight="1">
      <c r="A5" s="40"/>
      <c r="B5" s="49"/>
      <c r="C5" s="48"/>
      <c r="D5" s="49"/>
      <c r="E5" s="1"/>
      <c r="F5" s="1"/>
      <c r="G5" s="1"/>
      <c r="H5" s="76"/>
      <c r="I5" s="6"/>
    </row>
    <row r="6" spans="1:19" s="3" customFormat="1" ht="13.5">
      <c r="A6" s="39" t="s">
        <v>53</v>
      </c>
      <c r="B6" s="13">
        <v>11386</v>
      </c>
      <c r="C6" s="29"/>
      <c r="D6" s="178">
        <f>SUM(D8:D10)</f>
        <v>4607.44371684</v>
      </c>
      <c r="E6" s="178">
        <f>SUM(E8:E10)</f>
        <v>4789.4145264300005</v>
      </c>
      <c r="F6" s="178">
        <v>5540.446389500001</v>
      </c>
      <c r="G6" s="178">
        <v>6070.16226641</v>
      </c>
      <c r="H6" s="178">
        <v>7114.08428406</v>
      </c>
      <c r="I6" s="178">
        <v>8566.021753519988</v>
      </c>
      <c r="J6" s="178">
        <v>10560.22092156001</v>
      </c>
      <c r="K6" s="178">
        <v>12139.25074242003</v>
      </c>
      <c r="L6" s="178">
        <v>13212.55914191999</v>
      </c>
      <c r="M6" s="178">
        <v>14104.153304510013</v>
      </c>
      <c r="N6" s="178">
        <v>16380.617109970008</v>
      </c>
      <c r="O6" s="178">
        <v>19355.12394288998</v>
      </c>
      <c r="P6" s="178">
        <v>21037.936054479993</v>
      </c>
      <c r="Q6" s="178">
        <v>24605.599415194665</v>
      </c>
      <c r="R6" s="178">
        <v>26772.663899433668</v>
      </c>
      <c r="S6" s="178">
        <v>32914.72680415433</v>
      </c>
    </row>
    <row r="7" spans="1:9" s="3" customFormat="1" ht="2.25" customHeight="1">
      <c r="A7" s="39"/>
      <c r="B7" s="38"/>
      <c r="C7" s="50"/>
      <c r="D7" s="38"/>
      <c r="E7" s="38"/>
      <c r="F7" s="38"/>
      <c r="G7" s="28"/>
      <c r="H7" s="76"/>
      <c r="I7" s="5"/>
    </row>
    <row r="8" spans="1:19" s="3" customFormat="1" ht="10.5" customHeight="1">
      <c r="A8" s="40" t="s">
        <v>61</v>
      </c>
      <c r="B8" s="28">
        <v>5365</v>
      </c>
      <c r="C8" s="33"/>
      <c r="D8" s="28">
        <v>563.0447597299998</v>
      </c>
      <c r="E8" s="28">
        <v>703.394759060001</v>
      </c>
      <c r="F8" s="28">
        <v>952.90725563</v>
      </c>
      <c r="G8" s="28">
        <v>895.25857</v>
      </c>
      <c r="H8" s="76">
        <v>922.982753450001</v>
      </c>
      <c r="I8" s="28">
        <v>1423.32957131</v>
      </c>
      <c r="J8" s="76">
        <v>785.33074014</v>
      </c>
      <c r="K8" s="76">
        <v>1630.87238167</v>
      </c>
      <c r="L8" s="76">
        <v>1846.98063227</v>
      </c>
      <c r="M8" s="76">
        <v>1845.5953374400005</v>
      </c>
      <c r="N8" s="76">
        <v>1944.419482430006</v>
      </c>
      <c r="O8" s="76">
        <v>2785.219747339996</v>
      </c>
      <c r="P8" s="76">
        <v>3057.065986540004</v>
      </c>
      <c r="Q8" s="76">
        <v>4106.5067113743835</v>
      </c>
      <c r="R8" s="76">
        <v>4233.329301204208</v>
      </c>
      <c r="S8" s="76">
        <v>4506.882868001526</v>
      </c>
    </row>
    <row r="9" spans="1:19" s="3" customFormat="1" ht="10.5" customHeight="1">
      <c r="A9" s="40" t="s">
        <v>62</v>
      </c>
      <c r="B9" s="28"/>
      <c r="C9" s="33"/>
      <c r="D9" s="28">
        <v>2543.221086010001</v>
      </c>
      <c r="E9" s="28">
        <v>2757.19818499</v>
      </c>
      <c r="F9" s="28">
        <v>2990.19030529</v>
      </c>
      <c r="G9" s="28">
        <v>3261.6843766899997</v>
      </c>
      <c r="H9" s="76">
        <v>3518.90190418</v>
      </c>
      <c r="I9" s="28">
        <v>3936.64320421999</v>
      </c>
      <c r="J9" s="76">
        <v>5049.387513560001</v>
      </c>
      <c r="K9" s="76">
        <v>5285.851663840006</v>
      </c>
      <c r="L9" s="76">
        <v>5409.080566649991</v>
      </c>
      <c r="M9" s="76">
        <v>5606.034276430003</v>
      </c>
      <c r="N9" s="76">
        <v>6352.483277490002</v>
      </c>
      <c r="O9" s="76">
        <v>7690.26087561001</v>
      </c>
      <c r="P9" s="76">
        <v>7984.7533336900005</v>
      </c>
      <c r="Q9" s="76">
        <v>8340.22515671371</v>
      </c>
      <c r="R9" s="76">
        <v>8862.221906624909</v>
      </c>
      <c r="S9" s="76">
        <v>9868.603681433106</v>
      </c>
    </row>
    <row r="10" spans="1:19" s="3" customFormat="1" ht="10.5" customHeight="1">
      <c r="A10" s="40" t="s">
        <v>12</v>
      </c>
      <c r="B10" s="28">
        <v>2059</v>
      </c>
      <c r="C10" s="33"/>
      <c r="D10" s="28">
        <v>1501.1778710999997</v>
      </c>
      <c r="E10" s="28">
        <v>1328.8215823799999</v>
      </c>
      <c r="F10" s="28">
        <v>1597.34882858</v>
      </c>
      <c r="G10" s="28">
        <v>1913.21931972</v>
      </c>
      <c r="H10" s="76">
        <v>2672.199626429999</v>
      </c>
      <c r="I10" s="28">
        <v>3206.048977989999</v>
      </c>
      <c r="J10" s="76">
        <v>4725.50266786001</v>
      </c>
      <c r="K10" s="76">
        <v>5222.526696910023</v>
      </c>
      <c r="L10" s="76">
        <v>5956.497942999999</v>
      </c>
      <c r="M10" s="76">
        <v>6652.52369064001</v>
      </c>
      <c r="N10" s="76">
        <v>8083.71435005</v>
      </c>
      <c r="O10" s="76">
        <v>8879.64331993997</v>
      </c>
      <c r="P10" s="76">
        <v>9996.116734249988</v>
      </c>
      <c r="Q10" s="76">
        <v>12158.867547106574</v>
      </c>
      <c r="R10" s="76">
        <v>13677.11269160455</v>
      </c>
      <c r="S10" s="76">
        <v>18539.2402547197</v>
      </c>
    </row>
    <row r="11" spans="1:19" s="3" customFormat="1" ht="3" customHeight="1">
      <c r="A11" s="77"/>
      <c r="B11" s="20"/>
      <c r="C11" s="18"/>
      <c r="D11" s="19"/>
      <c r="E11" s="19"/>
      <c r="F11" s="19"/>
      <c r="G11" s="19"/>
      <c r="H11" s="179"/>
      <c r="I11" s="8"/>
      <c r="J11" s="8"/>
      <c r="K11" s="8"/>
      <c r="L11" s="8"/>
      <c r="M11" s="8"/>
      <c r="N11" s="8"/>
      <c r="O11" s="8"/>
      <c r="P11" s="8"/>
      <c r="Q11" s="8"/>
      <c r="R11" s="8"/>
      <c r="S11" s="8"/>
    </row>
    <row r="12" spans="1:9" s="3" customFormat="1" ht="9" customHeight="1">
      <c r="A12" s="45" t="s">
        <v>95</v>
      </c>
      <c r="B12" s="20"/>
      <c r="C12" s="20"/>
      <c r="D12" s="20"/>
      <c r="E12" s="20"/>
      <c r="F12" s="20"/>
      <c r="G12" s="20"/>
      <c r="H12" s="180"/>
      <c r="I12" s="6"/>
    </row>
    <row r="13" spans="1:9" s="3" customFormat="1" ht="0.75" customHeight="1">
      <c r="A13" s="45"/>
      <c r="B13" s="20"/>
      <c r="C13" s="20"/>
      <c r="D13" s="20"/>
      <c r="E13" s="20"/>
      <c r="F13" s="20"/>
      <c r="G13" s="20"/>
      <c r="H13" s="180"/>
      <c r="I13" s="6"/>
    </row>
    <row r="14" spans="1:19" s="3" customFormat="1" ht="20.25" customHeight="1">
      <c r="A14" s="216" t="s">
        <v>162</v>
      </c>
      <c r="B14" s="217"/>
      <c r="C14" s="217"/>
      <c r="D14" s="217"/>
      <c r="E14" s="217"/>
      <c r="F14" s="217"/>
      <c r="G14" s="217"/>
      <c r="H14" s="217"/>
      <c r="I14" s="217"/>
      <c r="J14" s="217"/>
      <c r="K14" s="217"/>
      <c r="L14" s="217"/>
      <c r="M14" s="217"/>
      <c r="N14" s="217"/>
      <c r="O14" s="217"/>
      <c r="P14" s="217"/>
      <c r="Q14" s="217"/>
      <c r="R14" s="217"/>
      <c r="S14" s="217"/>
    </row>
    <row r="15" spans="1:9" s="3" customFormat="1" ht="9" customHeight="1">
      <c r="A15" s="45"/>
      <c r="B15" s="20"/>
      <c r="C15" s="20"/>
      <c r="D15" s="20"/>
      <c r="E15" s="20"/>
      <c r="F15" s="20"/>
      <c r="G15" s="20"/>
      <c r="H15" s="180"/>
      <c r="I15" s="6"/>
    </row>
    <row r="16" spans="1:8" s="3" customFormat="1" ht="9" customHeight="1">
      <c r="A16" s="46" t="s">
        <v>145</v>
      </c>
      <c r="B16" s="21"/>
      <c r="C16" s="21"/>
      <c r="D16" s="21"/>
      <c r="E16" s="21"/>
      <c r="F16" s="6"/>
      <c r="G16" s="6"/>
      <c r="H16" s="73"/>
    </row>
    <row r="17" spans="1:8" s="3" customFormat="1" ht="9" customHeight="1">
      <c r="A17" s="46"/>
      <c r="B17" s="21"/>
      <c r="C17" s="21"/>
      <c r="D17" s="21"/>
      <c r="E17" s="21"/>
      <c r="F17" s="6"/>
      <c r="G17" s="6"/>
      <c r="H17" s="73"/>
    </row>
    <row r="18" spans="1:8" s="3" customFormat="1" ht="9" customHeight="1">
      <c r="A18" s="46"/>
      <c r="B18" s="21"/>
      <c r="C18" s="21"/>
      <c r="D18" s="21"/>
      <c r="E18" s="21"/>
      <c r="F18" s="6"/>
      <c r="G18" s="6"/>
      <c r="H18" s="73"/>
    </row>
    <row r="19" spans="1:8" s="3" customFormat="1" ht="9" customHeight="1">
      <c r="A19" s="46"/>
      <c r="B19" s="21"/>
      <c r="C19" s="21"/>
      <c r="D19" s="21"/>
      <c r="E19" s="21"/>
      <c r="F19" s="6"/>
      <c r="G19" s="6"/>
      <c r="H19" s="73"/>
    </row>
    <row r="20" ht="8.25" customHeight="1"/>
    <row r="21" spans="1:8" s="3" customFormat="1" ht="12" customHeight="1">
      <c r="A21" s="87" t="s">
        <v>153</v>
      </c>
      <c r="B21" s="6"/>
      <c r="H21" s="73"/>
    </row>
    <row r="22" spans="1:10" s="3" customFormat="1" ht="12" customHeight="1">
      <c r="A22" s="4" t="s">
        <v>149</v>
      </c>
      <c r="B22" s="6"/>
      <c r="J22" s="1"/>
    </row>
    <row r="23" spans="1:9" s="3" customFormat="1" ht="5.25" customHeight="1">
      <c r="A23" s="2"/>
      <c r="B23" s="6"/>
      <c r="C23" s="6"/>
      <c r="D23" s="6"/>
      <c r="E23" s="6"/>
      <c r="F23" s="6"/>
      <c r="G23" s="6"/>
      <c r="I23" s="6"/>
    </row>
    <row r="24" spans="1:19" s="3" customFormat="1" ht="15" customHeight="1">
      <c r="A24" s="88" t="s">
        <v>59</v>
      </c>
      <c r="B24" s="75">
        <v>1998</v>
      </c>
      <c r="C24" s="60"/>
      <c r="D24" s="61">
        <v>2002</v>
      </c>
      <c r="E24" s="61">
        <v>2003</v>
      </c>
      <c r="F24" s="61">
        <v>2004</v>
      </c>
      <c r="G24" s="61">
        <v>2005</v>
      </c>
      <c r="H24" s="61">
        <v>2006</v>
      </c>
      <c r="I24" s="61">
        <v>2007</v>
      </c>
      <c r="J24" s="62">
        <v>2008</v>
      </c>
      <c r="K24" s="61">
        <v>2009</v>
      </c>
      <c r="L24" s="61">
        <v>2010</v>
      </c>
      <c r="M24" s="61">
        <v>2011</v>
      </c>
      <c r="N24" s="61">
        <v>2012</v>
      </c>
      <c r="O24" s="61">
        <v>2013</v>
      </c>
      <c r="P24" s="56">
        <v>2014</v>
      </c>
      <c r="Q24" s="56">
        <v>2015</v>
      </c>
      <c r="R24" s="56">
        <v>2016</v>
      </c>
      <c r="S24" s="56" t="s">
        <v>159</v>
      </c>
    </row>
    <row r="25" spans="1:9" s="3" customFormat="1" ht="3" customHeight="1">
      <c r="A25" s="40"/>
      <c r="B25" s="49"/>
      <c r="C25" s="48"/>
      <c r="D25" s="49"/>
      <c r="E25" s="1"/>
      <c r="F25" s="1"/>
      <c r="G25" s="1"/>
      <c r="H25" s="76"/>
      <c r="I25" s="6"/>
    </row>
    <row r="26" spans="1:19" s="3" customFormat="1" ht="13.5" customHeight="1">
      <c r="A26" s="39" t="s">
        <v>53</v>
      </c>
      <c r="B26" s="13">
        <v>11386</v>
      </c>
      <c r="C26" s="29"/>
      <c r="D26" s="13">
        <f>SUM(D28:D41)</f>
        <v>7572.70599628</v>
      </c>
      <c r="E26" s="13">
        <f>SUM(E28:E41)</f>
        <v>7853.362642220003</v>
      </c>
      <c r="F26" s="13">
        <v>8701.38403585</v>
      </c>
      <c r="G26" s="13">
        <v>9524.05028443001</v>
      </c>
      <c r="H26" s="13">
        <v>10420.377575710001</v>
      </c>
      <c r="I26" s="13">
        <v>11533.287189850002</v>
      </c>
      <c r="J26" s="13">
        <v>12668.447595299982</v>
      </c>
      <c r="K26" s="13">
        <v>16218.271167110037</v>
      </c>
      <c r="L26" s="13">
        <v>16798.449713499976</v>
      </c>
      <c r="M26" s="13">
        <v>17045.32696640996</v>
      </c>
      <c r="N26" s="13">
        <v>20900.782796109663</v>
      </c>
      <c r="O26" s="13">
        <v>24470.686956690013</v>
      </c>
      <c r="P26" s="13">
        <v>29673.037300569988</v>
      </c>
      <c r="Q26" s="13">
        <v>29924.102609321104</v>
      </c>
      <c r="R26" s="13">
        <v>28971.39810194092</v>
      </c>
      <c r="S26" s="13">
        <v>33413.78465307753</v>
      </c>
    </row>
    <row r="27" spans="1:9" s="3" customFormat="1" ht="3.75" customHeight="1">
      <c r="A27" s="39"/>
      <c r="B27" s="38"/>
      <c r="C27" s="50"/>
      <c r="D27" s="38"/>
      <c r="E27" s="38"/>
      <c r="F27" s="38"/>
      <c r="G27" s="28"/>
      <c r="H27" s="76"/>
      <c r="I27" s="5"/>
    </row>
    <row r="28" spans="1:19" s="3" customFormat="1" ht="10.5" customHeight="1">
      <c r="A28" s="40" t="s">
        <v>52</v>
      </c>
      <c r="B28" s="28">
        <v>5365</v>
      </c>
      <c r="C28" s="33"/>
      <c r="D28" s="28">
        <v>17.21039249</v>
      </c>
      <c r="E28" s="28">
        <v>19.25127992</v>
      </c>
      <c r="F28" s="28">
        <v>20.52215934</v>
      </c>
      <c r="G28" s="28">
        <v>30.97480223</v>
      </c>
      <c r="H28" s="76">
        <v>29.20464562</v>
      </c>
      <c r="I28" s="28">
        <v>66.37838973000001</v>
      </c>
      <c r="J28" s="76">
        <v>52.05706849</v>
      </c>
      <c r="K28" s="76">
        <v>118.58946569</v>
      </c>
      <c r="L28" s="76">
        <v>69.04880949999999</v>
      </c>
      <c r="M28" s="76">
        <v>57.07289474000004</v>
      </c>
      <c r="N28" s="76">
        <v>407.71999756</v>
      </c>
      <c r="O28" s="76">
        <v>407.8944751699997</v>
      </c>
      <c r="P28" s="76">
        <v>429.2292919500002</v>
      </c>
      <c r="Q28" s="76">
        <v>299.94005219880165</v>
      </c>
      <c r="R28" s="76">
        <v>242.4686376664001</v>
      </c>
      <c r="S28" s="76">
        <v>550.6234091589183</v>
      </c>
    </row>
    <row r="29" spans="1:19" s="3" customFormat="1" ht="10.5" customHeight="1">
      <c r="A29" s="40" t="s">
        <v>76</v>
      </c>
      <c r="B29" s="28"/>
      <c r="C29" s="33"/>
      <c r="D29" s="28">
        <v>574.78111618</v>
      </c>
      <c r="E29" s="28">
        <v>389.31877435</v>
      </c>
      <c r="F29" s="28">
        <v>461.2630091100001</v>
      </c>
      <c r="G29" s="28">
        <v>430.14178305</v>
      </c>
      <c r="H29" s="76">
        <v>800.50174307</v>
      </c>
      <c r="I29" s="28">
        <v>782.91183154</v>
      </c>
      <c r="J29" s="76">
        <v>1027.2309453</v>
      </c>
      <c r="K29" s="76">
        <v>1327.274934080002</v>
      </c>
      <c r="L29" s="76">
        <v>1411.3665035299941</v>
      </c>
      <c r="M29" s="76">
        <v>1116.240542179995</v>
      </c>
      <c r="N29" s="76">
        <v>1635.796558049999</v>
      </c>
      <c r="O29" s="76">
        <v>1772.253941009989</v>
      </c>
      <c r="P29" s="76">
        <v>1931.26316596</v>
      </c>
      <c r="Q29" s="76">
        <v>2417.448367419981</v>
      </c>
      <c r="R29" s="76">
        <v>2176.7931928804073</v>
      </c>
      <c r="S29" s="76">
        <v>3213.530014733628</v>
      </c>
    </row>
    <row r="30" spans="1:19" s="3" customFormat="1" ht="10.5" customHeight="1">
      <c r="A30" s="40" t="s">
        <v>46</v>
      </c>
      <c r="B30" s="28"/>
      <c r="C30" s="33"/>
      <c r="D30" s="28">
        <v>7.609436139999997</v>
      </c>
      <c r="E30" s="28">
        <v>20.047582610000003</v>
      </c>
      <c r="F30" s="28">
        <v>18.8407525</v>
      </c>
      <c r="G30" s="28">
        <v>5.20032515</v>
      </c>
      <c r="H30" s="76">
        <v>36.90945883999998</v>
      </c>
      <c r="I30" s="28">
        <v>26.934032999999992</v>
      </c>
      <c r="J30" s="76">
        <v>33.92128787</v>
      </c>
      <c r="K30" s="76">
        <v>128.45568759</v>
      </c>
      <c r="L30" s="76">
        <v>150.00080307</v>
      </c>
      <c r="M30" s="76">
        <v>198.09087592999995</v>
      </c>
      <c r="N30" s="76">
        <v>137.47427982999997</v>
      </c>
      <c r="O30" s="76">
        <v>139.94361846</v>
      </c>
      <c r="P30" s="76">
        <v>110.35497667000004</v>
      </c>
      <c r="Q30" s="76">
        <v>64.384674624</v>
      </c>
      <c r="R30" s="76">
        <v>78.230873622</v>
      </c>
      <c r="S30" s="76">
        <v>51.05170903587224</v>
      </c>
    </row>
    <row r="31" spans="1:19" s="3" customFormat="1" ht="10.5" customHeight="1">
      <c r="A31" s="40" t="s">
        <v>47</v>
      </c>
      <c r="B31" s="28"/>
      <c r="C31" s="33"/>
      <c r="D31" s="28">
        <v>76.69104507000004</v>
      </c>
      <c r="E31" s="28">
        <v>86.1677881</v>
      </c>
      <c r="F31" s="28">
        <v>78.19916030999995</v>
      </c>
      <c r="G31" s="28">
        <v>347.5045802199999</v>
      </c>
      <c r="H31" s="76">
        <v>369.64947798</v>
      </c>
      <c r="I31" s="28">
        <v>420.7764099300002</v>
      </c>
      <c r="J31" s="76">
        <v>663.4937147499996</v>
      </c>
      <c r="K31" s="76">
        <v>243.2940399200001</v>
      </c>
      <c r="L31" s="76">
        <v>261.84636385</v>
      </c>
      <c r="M31" s="76">
        <v>298.30180838999996</v>
      </c>
      <c r="N31" s="76">
        <v>442.9365632900004</v>
      </c>
      <c r="O31" s="76">
        <v>721.7666338099999</v>
      </c>
      <c r="P31" s="76">
        <v>769.33573442</v>
      </c>
      <c r="Q31" s="76">
        <v>722.2149583443887</v>
      </c>
      <c r="R31" s="76">
        <v>348.80084254808037</v>
      </c>
      <c r="S31" s="76">
        <v>312.2582943725022</v>
      </c>
    </row>
    <row r="32" spans="1:19" s="3" customFormat="1" ht="10.5" customHeight="1">
      <c r="A32" s="40" t="s">
        <v>32</v>
      </c>
      <c r="B32" s="28"/>
      <c r="C32" s="33"/>
      <c r="D32" s="28">
        <v>3277.33292692</v>
      </c>
      <c r="E32" s="28">
        <v>3641.10604613</v>
      </c>
      <c r="F32" s="28">
        <v>4102.37578812</v>
      </c>
      <c r="G32" s="28">
        <v>4585.00502368001</v>
      </c>
      <c r="H32" s="76">
        <v>4909.3380665899995</v>
      </c>
      <c r="I32" s="28">
        <v>5310.58782517</v>
      </c>
      <c r="J32" s="76">
        <v>5367.43672531999</v>
      </c>
      <c r="K32" s="76">
        <v>6910.4067436800215</v>
      </c>
      <c r="L32" s="76">
        <v>7271.182138410009</v>
      </c>
      <c r="M32" s="76">
        <v>7927.310235609999</v>
      </c>
      <c r="N32" s="76">
        <v>8476.407146579915</v>
      </c>
      <c r="O32" s="76">
        <v>9420.80861140004</v>
      </c>
      <c r="P32" s="76">
        <v>11758.7970293</v>
      </c>
      <c r="Q32" s="76">
        <v>14323.958669003137</v>
      </c>
      <c r="R32" s="76">
        <v>15844.436270444296</v>
      </c>
      <c r="S32" s="76">
        <v>16692.865058352876</v>
      </c>
    </row>
    <row r="33" spans="1:19" s="3" customFormat="1" ht="10.5" customHeight="1">
      <c r="A33" s="40" t="s">
        <v>48</v>
      </c>
      <c r="B33" s="28"/>
      <c r="C33" s="33"/>
      <c r="D33" s="28">
        <v>87.93636264</v>
      </c>
      <c r="E33" s="28">
        <v>196.57051509</v>
      </c>
      <c r="F33" s="28">
        <v>222.76499503000002</v>
      </c>
      <c r="G33" s="28">
        <v>285.83491742</v>
      </c>
      <c r="H33" s="76">
        <v>341.10223557</v>
      </c>
      <c r="I33" s="28">
        <v>532.69041311</v>
      </c>
      <c r="J33" s="76">
        <v>566.50930655</v>
      </c>
      <c r="K33" s="76">
        <v>866.9846108300001</v>
      </c>
      <c r="L33" s="76">
        <v>957.5547995099989</v>
      </c>
      <c r="M33" s="76">
        <v>827.4734696200011</v>
      </c>
      <c r="N33" s="76">
        <v>854.714408350001</v>
      </c>
      <c r="O33" s="76">
        <v>788.5743680599987</v>
      </c>
      <c r="P33" s="76">
        <v>604.1838166599999</v>
      </c>
      <c r="Q33" s="76">
        <v>549.7137693099008</v>
      </c>
      <c r="R33" s="76">
        <v>402.909284869</v>
      </c>
      <c r="S33" s="76">
        <v>493.07184395891136</v>
      </c>
    </row>
    <row r="34" spans="1:19" s="3" customFormat="1" ht="10.5" customHeight="1">
      <c r="A34" s="40" t="s">
        <v>64</v>
      </c>
      <c r="B34" s="1"/>
      <c r="C34" s="41"/>
      <c r="D34" s="28">
        <v>0.841813</v>
      </c>
      <c r="E34" s="28">
        <v>4.22051771</v>
      </c>
      <c r="F34" s="28">
        <v>5.03315451</v>
      </c>
      <c r="G34" s="28">
        <v>5.82791229</v>
      </c>
      <c r="H34" s="28">
        <v>5.30586828</v>
      </c>
      <c r="I34" s="28">
        <v>6.98962553</v>
      </c>
      <c r="J34" s="76">
        <v>15.539942060000001</v>
      </c>
      <c r="K34" s="76">
        <v>6.77341227</v>
      </c>
      <c r="L34" s="76">
        <v>18.554985249999998</v>
      </c>
      <c r="M34" s="76">
        <v>13.9594749</v>
      </c>
      <c r="N34" s="76">
        <v>25.31207408</v>
      </c>
      <c r="O34" s="76">
        <v>26.053876909999996</v>
      </c>
      <c r="P34" s="76">
        <v>23.628577460000002</v>
      </c>
      <c r="Q34" s="76">
        <v>0.93984225</v>
      </c>
      <c r="R34" s="76">
        <v>0.8539687100000001</v>
      </c>
      <c r="S34" s="76">
        <v>25.854111694335934</v>
      </c>
    </row>
    <row r="35" spans="1:18" s="3" customFormat="1" ht="10.5" customHeight="1">
      <c r="A35" s="40" t="s">
        <v>49</v>
      </c>
      <c r="B35" s="28"/>
      <c r="C35" s="33"/>
      <c r="D35" s="28">
        <v>60.17885417000001</v>
      </c>
      <c r="E35" s="28">
        <v>67.93106211</v>
      </c>
      <c r="F35" s="28">
        <v>83.29000877000001</v>
      </c>
      <c r="G35" s="28">
        <v>94.79294381</v>
      </c>
      <c r="H35" s="76">
        <v>80.09315162</v>
      </c>
      <c r="I35" s="28">
        <v>82.88732149000003</v>
      </c>
      <c r="J35" s="76">
        <v>21.544262219999997</v>
      </c>
      <c r="K35" s="76">
        <v>25.577832460000003</v>
      </c>
      <c r="L35" s="76">
        <v>20.67750764</v>
      </c>
      <c r="M35" s="76">
        <v>30.667436109999983</v>
      </c>
      <c r="N35" s="76">
        <v>67.50884492999995</v>
      </c>
      <c r="O35" s="76">
        <v>94.12226817999999</v>
      </c>
      <c r="P35" s="76">
        <v>81.12433649999997</v>
      </c>
      <c r="Q35" s="76">
        <v>716.3186492775991</v>
      </c>
      <c r="R35" s="76">
        <v>94.19943949110001</v>
      </c>
    </row>
    <row r="36" spans="1:19" s="3" customFormat="1" ht="10.5" customHeight="1">
      <c r="A36" s="40" t="s">
        <v>44</v>
      </c>
      <c r="B36" s="1"/>
      <c r="C36" s="33"/>
      <c r="D36" s="28">
        <v>11.67726422</v>
      </c>
      <c r="E36" s="28">
        <v>3.13823207</v>
      </c>
      <c r="F36" s="28">
        <v>4.41839368</v>
      </c>
      <c r="G36" s="28">
        <v>4.69435584</v>
      </c>
      <c r="H36" s="76">
        <v>29.9947505</v>
      </c>
      <c r="I36" s="28">
        <v>44.35143588</v>
      </c>
      <c r="J36" s="76">
        <v>40.872671159999996</v>
      </c>
      <c r="K36" s="76">
        <v>40.91998441</v>
      </c>
      <c r="L36" s="76">
        <v>19.58353117</v>
      </c>
      <c r="M36" s="76">
        <v>15.907823979999996</v>
      </c>
      <c r="N36" s="76">
        <v>28.73339097</v>
      </c>
      <c r="O36" s="76">
        <v>56.74481682999999</v>
      </c>
      <c r="P36" s="76">
        <v>63.11674351999999</v>
      </c>
      <c r="Q36" s="76">
        <v>84.34612930900003</v>
      </c>
      <c r="R36" s="76">
        <v>27.39034097890001</v>
      </c>
      <c r="S36" s="76">
        <v>16.00132093645097</v>
      </c>
    </row>
    <row r="37" spans="1:19" s="3" customFormat="1" ht="10.5" customHeight="1">
      <c r="A37" s="40" t="s">
        <v>31</v>
      </c>
      <c r="B37" s="28"/>
      <c r="C37" s="33"/>
      <c r="D37" s="28">
        <v>1184.83010293</v>
      </c>
      <c r="E37" s="28">
        <v>920.426765580001</v>
      </c>
      <c r="F37" s="28">
        <v>1113.13816224</v>
      </c>
      <c r="G37" s="28">
        <v>1116.98475283</v>
      </c>
      <c r="H37" s="76">
        <v>1118.05197157</v>
      </c>
      <c r="I37" s="28">
        <v>1129.602624509999</v>
      </c>
      <c r="J37" s="76">
        <v>1159.052065500002</v>
      </c>
      <c r="K37" s="76">
        <v>1102.334078610001</v>
      </c>
      <c r="L37" s="76">
        <v>1286.517330400002</v>
      </c>
      <c r="M37" s="76">
        <v>1112.8527107699963</v>
      </c>
      <c r="N37" s="76">
        <v>1812.8378900000014</v>
      </c>
      <c r="O37" s="76">
        <v>1693.6744686900065</v>
      </c>
      <c r="P37" s="76">
        <v>2477.00207309</v>
      </c>
      <c r="Q37" s="76">
        <v>1038.6645205403233</v>
      </c>
      <c r="R37" s="76">
        <v>950.3207965657683</v>
      </c>
      <c r="S37" s="76">
        <v>1306.0224461948683</v>
      </c>
    </row>
    <row r="38" spans="1:19" s="3" customFormat="1" ht="10.5" customHeight="1">
      <c r="A38" s="40" t="s">
        <v>33</v>
      </c>
      <c r="B38" s="28"/>
      <c r="C38" s="33"/>
      <c r="D38" s="28">
        <v>1765.86472194</v>
      </c>
      <c r="E38" s="28">
        <v>1907.4712955900002</v>
      </c>
      <c r="F38" s="28">
        <v>1986.33765996</v>
      </c>
      <c r="G38" s="28">
        <v>1988.12553044</v>
      </c>
      <c r="H38" s="76">
        <v>1844.57385851</v>
      </c>
      <c r="I38" s="28">
        <v>2069.09659083</v>
      </c>
      <c r="J38" s="76">
        <v>2225.3635829199898</v>
      </c>
      <c r="K38" s="76">
        <v>3141.68445254001</v>
      </c>
      <c r="L38" s="76">
        <v>3084.20642553997</v>
      </c>
      <c r="M38" s="76">
        <v>3637.10583668997</v>
      </c>
      <c r="N38" s="76">
        <v>4195.62887707975</v>
      </c>
      <c r="O38" s="76">
        <v>5328.81492768998</v>
      </c>
      <c r="P38" s="76">
        <v>6937.66478631999</v>
      </c>
      <c r="Q38" s="76">
        <v>4261.748575363487</v>
      </c>
      <c r="R38" s="76">
        <v>4804.098595634863</v>
      </c>
      <c r="S38" s="76">
        <v>5270.754265970094</v>
      </c>
    </row>
    <row r="39" spans="1:19" s="3" customFormat="1" ht="10.5" customHeight="1">
      <c r="A39" s="40" t="s">
        <v>50</v>
      </c>
      <c r="B39" s="28"/>
      <c r="C39" s="33"/>
      <c r="D39" s="28">
        <v>124.12981866</v>
      </c>
      <c r="E39" s="28">
        <v>168.11013292</v>
      </c>
      <c r="F39" s="28">
        <v>152.65251763999996</v>
      </c>
      <c r="G39" s="28">
        <v>166.15058722</v>
      </c>
      <c r="H39" s="76">
        <v>187.80111616</v>
      </c>
      <c r="I39" s="28">
        <v>195.10737898000005</v>
      </c>
      <c r="J39" s="76">
        <v>199.67154443</v>
      </c>
      <c r="K39" s="76">
        <v>140.04196448999997</v>
      </c>
      <c r="L39" s="76">
        <v>184.65973771</v>
      </c>
      <c r="M39" s="76">
        <v>97.67719422999991</v>
      </c>
      <c r="N39" s="76">
        <v>106.64403065000002</v>
      </c>
      <c r="O39" s="76">
        <v>96.94008609999979</v>
      </c>
      <c r="P39" s="76">
        <v>108.87271332999988</v>
      </c>
      <c r="Q39" s="76">
        <v>100.10530332948981</v>
      </c>
      <c r="R39" s="76">
        <v>184.3717927773999</v>
      </c>
      <c r="S39" s="76">
        <v>314.54178085231365</v>
      </c>
    </row>
    <row r="40" spans="1:19" s="3" customFormat="1" ht="10.5" customHeight="1">
      <c r="A40" s="40" t="s">
        <v>43</v>
      </c>
      <c r="B40" s="28"/>
      <c r="C40" s="33"/>
      <c r="D40" s="28">
        <v>315.69504383000003</v>
      </c>
      <c r="E40" s="28">
        <v>347.29664435999996</v>
      </c>
      <c r="F40" s="28">
        <v>373.35442603</v>
      </c>
      <c r="G40" s="28">
        <v>377.92389217000004</v>
      </c>
      <c r="H40" s="76">
        <v>578.80803787</v>
      </c>
      <c r="I40" s="28">
        <v>731.358570970002</v>
      </c>
      <c r="J40" s="76">
        <v>1127.65371624</v>
      </c>
      <c r="K40" s="76">
        <v>1544.947167930002</v>
      </c>
      <c r="L40" s="76">
        <v>1579.8941234400004</v>
      </c>
      <c r="M40" s="76">
        <v>1254.1851543099995</v>
      </c>
      <c r="N40" s="76">
        <v>2173.8403665699993</v>
      </c>
      <c r="O40" s="76">
        <v>2871.584826210008</v>
      </c>
      <c r="P40" s="76">
        <v>2982.024371359999</v>
      </c>
      <c r="Q40" s="76">
        <v>2847.644852217485</v>
      </c>
      <c r="R40" s="76">
        <v>2214.543726538104</v>
      </c>
      <c r="S40" s="76">
        <v>3270.8219604323954</v>
      </c>
    </row>
    <row r="41" spans="1:19" s="3" customFormat="1" ht="10.5" customHeight="1">
      <c r="A41" s="40" t="s">
        <v>51</v>
      </c>
      <c r="B41" s="28">
        <v>2059</v>
      </c>
      <c r="C41" s="33"/>
      <c r="D41" s="28">
        <v>67.92709809</v>
      </c>
      <c r="E41" s="28">
        <v>82.30600568</v>
      </c>
      <c r="F41" s="28">
        <v>79.19384861</v>
      </c>
      <c r="G41" s="28">
        <v>84.88887808</v>
      </c>
      <c r="H41" s="76">
        <v>89.04319353</v>
      </c>
      <c r="I41" s="28">
        <v>133.61473918000002</v>
      </c>
      <c r="J41" s="76">
        <v>168.10076249000002</v>
      </c>
      <c r="K41" s="76">
        <v>620.98679261</v>
      </c>
      <c r="L41" s="76">
        <v>483.3566544799998</v>
      </c>
      <c r="M41" s="76">
        <v>458.4815089500001</v>
      </c>
      <c r="N41" s="76">
        <v>535.2283681700001</v>
      </c>
      <c r="O41" s="76">
        <v>1051.5100381699972</v>
      </c>
      <c r="P41" s="76">
        <v>1396.4396840300008</v>
      </c>
      <c r="Q41" s="76">
        <v>2496.67424613351</v>
      </c>
      <c r="R41" s="76">
        <v>1601.9803392145946</v>
      </c>
      <c r="S41" s="76">
        <v>1896.3884373843607</v>
      </c>
    </row>
    <row r="42" spans="1:19" s="3" customFormat="1" ht="3" customHeight="1">
      <c r="A42" s="185"/>
      <c r="B42" s="90"/>
      <c r="C42" s="42"/>
      <c r="D42" s="51"/>
      <c r="E42" s="52"/>
      <c r="F42" s="52"/>
      <c r="G42" s="53"/>
      <c r="H42" s="186"/>
      <c r="I42" s="8"/>
      <c r="J42" s="8"/>
      <c r="K42" s="8"/>
      <c r="L42" s="8"/>
      <c r="M42" s="8"/>
      <c r="N42" s="8"/>
      <c r="O42" s="8"/>
      <c r="P42" s="8"/>
      <c r="Q42" s="8"/>
      <c r="R42" s="8"/>
      <c r="S42" s="8"/>
    </row>
    <row r="43" spans="1:16" s="3" customFormat="1" ht="9" customHeight="1">
      <c r="A43" s="45" t="s">
        <v>95</v>
      </c>
      <c r="B43" s="90"/>
      <c r="C43" s="28"/>
      <c r="D43" s="90"/>
      <c r="E43" s="91"/>
      <c r="F43" s="91"/>
      <c r="G43" s="13"/>
      <c r="H43" s="76"/>
      <c r="I43" s="6"/>
      <c r="J43" s="6"/>
      <c r="K43" s="6"/>
      <c r="L43" s="6"/>
      <c r="M43" s="6"/>
      <c r="N43" s="6"/>
      <c r="O43" s="6"/>
      <c r="P43" s="6"/>
    </row>
    <row r="44" spans="1:19" s="3" customFormat="1" ht="17.25" customHeight="1">
      <c r="A44" s="216" t="s">
        <v>162</v>
      </c>
      <c r="B44" s="217"/>
      <c r="C44" s="217"/>
      <c r="D44" s="217"/>
      <c r="E44" s="217"/>
      <c r="F44" s="217"/>
      <c r="G44" s="217"/>
      <c r="H44" s="217"/>
      <c r="I44" s="217"/>
      <c r="J44" s="217"/>
      <c r="K44" s="217"/>
      <c r="L44" s="217"/>
      <c r="M44" s="217"/>
      <c r="N44" s="217"/>
      <c r="O44" s="217"/>
      <c r="P44" s="217"/>
      <c r="Q44" s="217"/>
      <c r="R44" s="217"/>
      <c r="S44" s="217"/>
    </row>
    <row r="45" spans="1:9" s="3" customFormat="1" ht="8.25" customHeight="1">
      <c r="A45" s="45"/>
      <c r="B45" s="20"/>
      <c r="C45" s="6"/>
      <c r="D45" s="20"/>
      <c r="E45" s="12"/>
      <c r="F45" s="12"/>
      <c r="G45" s="20"/>
      <c r="H45" s="92"/>
      <c r="I45" s="6"/>
    </row>
    <row r="46" spans="1:9" s="3" customFormat="1" ht="8.25" customHeight="1">
      <c r="A46" s="46" t="s">
        <v>145</v>
      </c>
      <c r="B46" s="55"/>
      <c r="C46" s="55"/>
      <c r="D46" s="55"/>
      <c r="E46" s="55"/>
      <c r="F46" s="55"/>
      <c r="G46" s="55"/>
      <c r="H46" s="55"/>
      <c r="I46" s="55"/>
    </row>
    <row r="47" spans="1:8" s="3" customFormat="1" ht="10.5" customHeight="1">
      <c r="A47" s="46"/>
      <c r="B47" s="21"/>
      <c r="C47" s="22"/>
      <c r="D47" s="22"/>
      <c r="E47" s="22"/>
      <c r="F47" s="6"/>
      <c r="H47" s="73"/>
    </row>
    <row r="48" spans="1:8" s="3" customFormat="1" ht="10.5" customHeight="1">
      <c r="A48" s="46"/>
      <c r="B48" s="21"/>
      <c r="C48" s="22"/>
      <c r="D48" s="22"/>
      <c r="E48" s="22"/>
      <c r="F48" s="6"/>
      <c r="H48" s="73"/>
    </row>
    <row r="49" spans="1:16" s="3" customFormat="1" ht="10.5" customHeight="1">
      <c r="A49" s="46"/>
      <c r="B49" s="21"/>
      <c r="C49" s="22"/>
      <c r="D49" s="22"/>
      <c r="E49" s="22"/>
      <c r="F49" s="6"/>
      <c r="H49" s="73"/>
      <c r="K49" s="187"/>
      <c r="L49" s="187"/>
      <c r="M49" s="187"/>
      <c r="N49" s="187"/>
      <c r="O49" s="187"/>
      <c r="P49" s="187"/>
    </row>
    <row r="50" ht="9.75" customHeight="1"/>
    <row r="51" spans="1:8" s="3" customFormat="1" ht="12" customHeight="1">
      <c r="A51" s="87" t="s">
        <v>154</v>
      </c>
      <c r="B51" s="6"/>
      <c r="H51" s="73"/>
    </row>
    <row r="52" spans="1:16" s="3" customFormat="1" ht="12" customHeight="1">
      <c r="A52" s="4" t="s">
        <v>150</v>
      </c>
      <c r="B52" s="6"/>
      <c r="K52" s="1"/>
      <c r="L52" s="1"/>
      <c r="M52" s="1"/>
      <c r="N52" s="1"/>
      <c r="O52" s="1"/>
      <c r="P52" s="1"/>
    </row>
    <row r="53" spans="1:9" s="3" customFormat="1" ht="5.25" customHeight="1">
      <c r="A53" s="74"/>
      <c r="B53" s="6"/>
      <c r="C53" s="6"/>
      <c r="D53" s="6"/>
      <c r="E53" s="6"/>
      <c r="F53" s="6"/>
      <c r="G53" s="6"/>
      <c r="H53" s="73"/>
      <c r="I53" s="6"/>
    </row>
    <row r="54" spans="1:19" s="3" customFormat="1" ht="15" customHeight="1">
      <c r="A54" s="88" t="s">
        <v>60</v>
      </c>
      <c r="B54" s="75">
        <v>1998</v>
      </c>
      <c r="C54" s="60"/>
      <c r="D54" s="61">
        <v>2002</v>
      </c>
      <c r="E54" s="61">
        <v>2003</v>
      </c>
      <c r="F54" s="61">
        <v>2004</v>
      </c>
      <c r="G54" s="61">
        <v>2005</v>
      </c>
      <c r="H54" s="61">
        <v>2006</v>
      </c>
      <c r="I54" s="61">
        <v>2007</v>
      </c>
      <c r="J54" s="62">
        <v>2008</v>
      </c>
      <c r="K54" s="61">
        <v>2009</v>
      </c>
      <c r="L54" s="61">
        <v>2010</v>
      </c>
      <c r="M54" s="61">
        <v>2011</v>
      </c>
      <c r="N54" s="61">
        <v>2012</v>
      </c>
      <c r="O54" s="61">
        <v>2013</v>
      </c>
      <c r="P54" s="61">
        <v>2014</v>
      </c>
      <c r="Q54" s="56">
        <v>2015</v>
      </c>
      <c r="R54" s="56">
        <v>2016</v>
      </c>
      <c r="S54" s="56" t="s">
        <v>159</v>
      </c>
    </row>
    <row r="55" spans="1:9" s="3" customFormat="1" ht="6" customHeight="1">
      <c r="A55" s="40"/>
      <c r="B55" s="49"/>
      <c r="C55" s="48"/>
      <c r="D55" s="49"/>
      <c r="E55" s="1"/>
      <c r="F55" s="1"/>
      <c r="G55" s="1"/>
      <c r="H55" s="76"/>
      <c r="I55" s="6"/>
    </row>
    <row r="56" spans="1:19" s="3" customFormat="1" ht="12" customHeight="1">
      <c r="A56" s="39" t="s">
        <v>53</v>
      </c>
      <c r="B56" s="13">
        <v>11386</v>
      </c>
      <c r="C56" s="29"/>
      <c r="D56" s="13">
        <f aca="true" t="shared" si="0" ref="D56:K56">SUM(D58:D63)</f>
        <v>8063.516203720001</v>
      </c>
      <c r="E56" s="13">
        <f t="shared" si="0"/>
        <v>7954.55720763</v>
      </c>
      <c r="F56" s="13">
        <f t="shared" si="0"/>
        <v>9717.287817269986</v>
      </c>
      <c r="G56" s="13">
        <f t="shared" si="0"/>
        <v>10372.024773160005</v>
      </c>
      <c r="H56" s="13">
        <f t="shared" si="0"/>
        <v>11111.630305120001</v>
      </c>
      <c r="I56" s="13">
        <f t="shared" si="0"/>
        <v>12528.688123019998</v>
      </c>
      <c r="J56" s="13">
        <f t="shared" si="0"/>
        <v>12294.613802019992</v>
      </c>
      <c r="K56" s="13">
        <f t="shared" si="0"/>
        <v>14070.698138239988</v>
      </c>
      <c r="L56" s="13">
        <f aca="true" t="shared" si="1" ref="L56:Q56">SUM(L58:L63)</f>
        <v>15094.511932109966</v>
      </c>
      <c r="M56" s="13">
        <f t="shared" si="1"/>
        <v>16514.95160754988</v>
      </c>
      <c r="N56" s="13">
        <f t="shared" si="1"/>
        <v>19466.0700354199</v>
      </c>
      <c r="O56" s="13">
        <f t="shared" si="1"/>
        <v>22656.823438719766</v>
      </c>
      <c r="P56" s="13">
        <f t="shared" si="1"/>
        <v>26635.637378949905</v>
      </c>
      <c r="Q56" s="13">
        <f t="shared" si="1"/>
        <v>29421.935666097517</v>
      </c>
      <c r="R56" s="13">
        <f>SUM(R58:R63)</f>
        <v>32706.66670118551</v>
      </c>
      <c r="S56" s="13">
        <f>SUM(S58:S63)</f>
        <v>35394.61268078015</v>
      </c>
    </row>
    <row r="57" spans="1:10" s="3" customFormat="1" ht="4.5" customHeight="1">
      <c r="A57" s="39"/>
      <c r="B57" s="38"/>
      <c r="C57" s="50"/>
      <c r="D57" s="38"/>
      <c r="E57" s="13"/>
      <c r="F57" s="13"/>
      <c r="G57" s="13"/>
      <c r="H57" s="13"/>
      <c r="I57" s="13"/>
      <c r="J57" s="13"/>
    </row>
    <row r="58" spans="1:19" s="3" customFormat="1" ht="10.5" customHeight="1">
      <c r="A58" s="40" t="s">
        <v>13</v>
      </c>
      <c r="B58" s="28">
        <v>5365</v>
      </c>
      <c r="C58" s="33"/>
      <c r="D58" s="28">
        <v>511.1620107899997</v>
      </c>
      <c r="E58" s="28">
        <v>551.8314262600001</v>
      </c>
      <c r="F58" s="28">
        <v>551.4040134099995</v>
      </c>
      <c r="G58" s="28">
        <v>591.3001643399998</v>
      </c>
      <c r="H58" s="76">
        <v>648.1637418000004</v>
      </c>
      <c r="I58" s="28">
        <v>712.79101832</v>
      </c>
      <c r="J58" s="76">
        <v>757.451332799999</v>
      </c>
      <c r="K58" s="76">
        <v>877.354162079998</v>
      </c>
      <c r="L58" s="76">
        <v>965.691988639999</v>
      </c>
      <c r="M58" s="76">
        <v>1076.0368066000021</v>
      </c>
      <c r="N58" s="76">
        <v>1394.908614859999</v>
      </c>
      <c r="O58" s="76">
        <v>1843.79962654</v>
      </c>
      <c r="P58" s="76">
        <v>2099.1174105300015</v>
      </c>
      <c r="Q58" s="28">
        <v>2527.329342381003</v>
      </c>
      <c r="R58" s="28">
        <v>2591.8888578070046</v>
      </c>
      <c r="S58" s="28">
        <v>3152.475191441778</v>
      </c>
    </row>
    <row r="59" spans="1:19" s="3" customFormat="1" ht="10.5" customHeight="1">
      <c r="A59" s="40" t="s">
        <v>14</v>
      </c>
      <c r="B59" s="28"/>
      <c r="C59" s="33"/>
      <c r="D59" s="28">
        <v>2018.0545060700006</v>
      </c>
      <c r="E59" s="28">
        <v>2176.423600649999</v>
      </c>
      <c r="F59" s="28">
        <v>2386.0592999499972</v>
      </c>
      <c r="G59" s="28">
        <v>2580.182475620001</v>
      </c>
      <c r="H59" s="76">
        <v>2746.224752059998</v>
      </c>
      <c r="I59" s="28">
        <v>3069.759335899999</v>
      </c>
      <c r="J59" s="76">
        <v>3392.38693856</v>
      </c>
      <c r="K59" s="76">
        <v>3290.77792653</v>
      </c>
      <c r="L59" s="76">
        <v>3451.75158012999</v>
      </c>
      <c r="M59" s="76">
        <v>3522.4331625299887</v>
      </c>
      <c r="N59" s="76">
        <v>3952.3772134000005</v>
      </c>
      <c r="O59" s="76">
        <v>4891.709526140001</v>
      </c>
      <c r="P59" s="76">
        <v>5037.336346260008</v>
      </c>
      <c r="Q59" s="28">
        <v>5812.895814332689</v>
      </c>
      <c r="R59" s="28">
        <v>6270.333048817898</v>
      </c>
      <c r="S59" s="28">
        <v>6716.128489991406</v>
      </c>
    </row>
    <row r="60" spans="1:19" s="3" customFormat="1" ht="10.5" customHeight="1">
      <c r="A60" s="40" t="s">
        <v>15</v>
      </c>
      <c r="B60" s="28"/>
      <c r="C60" s="33"/>
      <c r="D60" s="28">
        <v>1656.4692014000002</v>
      </c>
      <c r="E60" s="28">
        <v>1819.3969880400005</v>
      </c>
      <c r="F60" s="28">
        <v>2036.7464568199975</v>
      </c>
      <c r="G60" s="28">
        <v>2327.883554910005</v>
      </c>
      <c r="H60" s="76">
        <v>2424.0243377400006</v>
      </c>
      <c r="I60" s="28">
        <v>2579.200960169998</v>
      </c>
      <c r="J60" s="76">
        <v>2657.8128499499944</v>
      </c>
      <c r="K60" s="76">
        <v>2643.4840050899998</v>
      </c>
      <c r="L60" s="76">
        <v>2874.9724450100002</v>
      </c>
      <c r="M60" s="76">
        <v>2810.2395878</v>
      </c>
      <c r="N60" s="76">
        <v>3422.346598849989</v>
      </c>
      <c r="O60" s="76">
        <v>3521.6343239099897</v>
      </c>
      <c r="P60" s="76">
        <v>4170.358921450004</v>
      </c>
      <c r="Q60" s="28">
        <v>5527.984359031219</v>
      </c>
      <c r="R60" s="28">
        <v>6714.9982345765075</v>
      </c>
      <c r="S60" s="28">
        <v>7094.728250347606</v>
      </c>
    </row>
    <row r="61" spans="1:19" s="3" customFormat="1" ht="10.5" customHeight="1">
      <c r="A61" s="40" t="s">
        <v>94</v>
      </c>
      <c r="B61" s="28"/>
      <c r="C61" s="33"/>
      <c r="D61" s="28">
        <v>1294.74979953</v>
      </c>
      <c r="E61" s="28">
        <v>1006.520276680001</v>
      </c>
      <c r="F61" s="28">
        <v>2039.564147890002</v>
      </c>
      <c r="G61" s="28">
        <v>1906.6400305</v>
      </c>
      <c r="H61" s="76">
        <v>2024.9462212800022</v>
      </c>
      <c r="I61" s="28">
        <v>2476.4681015300002</v>
      </c>
      <c r="J61" s="76">
        <v>1882.22259059</v>
      </c>
      <c r="K61" s="76">
        <v>1950.110904489999</v>
      </c>
      <c r="L61" s="76">
        <v>2208.0265383</v>
      </c>
      <c r="M61" s="76">
        <v>2779.8820657000206</v>
      </c>
      <c r="N61" s="76">
        <v>3563.799489230005</v>
      </c>
      <c r="O61" s="76">
        <v>4237.294769099994</v>
      </c>
      <c r="P61" s="76">
        <v>5334.47648926001</v>
      </c>
      <c r="Q61" s="28">
        <v>4987.516779630715</v>
      </c>
      <c r="R61" s="28">
        <v>4964.307949222296</v>
      </c>
      <c r="S61" s="28">
        <v>5568.706303399727</v>
      </c>
    </row>
    <row r="62" spans="1:19" s="3" customFormat="1" ht="10.5" customHeight="1">
      <c r="A62" s="40" t="s">
        <v>39</v>
      </c>
      <c r="B62" s="28"/>
      <c r="C62" s="33"/>
      <c r="D62" s="28">
        <v>582.7722638800002</v>
      </c>
      <c r="E62" s="28">
        <v>289.2340828799996</v>
      </c>
      <c r="F62" s="28">
        <v>283.7211001500001</v>
      </c>
      <c r="G62" s="28">
        <v>312.2737745499999</v>
      </c>
      <c r="H62" s="76">
        <v>377.00175861</v>
      </c>
      <c r="I62" s="28">
        <v>522.75336076</v>
      </c>
      <c r="J62" s="76">
        <v>523.441464279999</v>
      </c>
      <c r="K62" s="76">
        <v>569.933808420001</v>
      </c>
      <c r="L62" s="76">
        <v>505.6763375</v>
      </c>
      <c r="M62" s="76">
        <v>612.0876207500005</v>
      </c>
      <c r="N62" s="76">
        <v>963.7991315600074</v>
      </c>
      <c r="O62" s="76">
        <v>889.236096360002</v>
      </c>
      <c r="P62" s="76">
        <v>1052.92781682</v>
      </c>
      <c r="Q62" s="28">
        <v>1076.1566771731732</v>
      </c>
      <c r="R62" s="28">
        <v>1108.8243325010428</v>
      </c>
      <c r="S62" s="28">
        <v>1244.9744074742339</v>
      </c>
    </row>
    <row r="63" spans="1:19" s="3" customFormat="1" ht="10.5" customHeight="1">
      <c r="A63" s="40" t="s">
        <v>40</v>
      </c>
      <c r="B63" s="28"/>
      <c r="C63" s="33"/>
      <c r="D63" s="28">
        <v>2000.30842205</v>
      </c>
      <c r="E63" s="28">
        <v>2111.1508331200002</v>
      </c>
      <c r="F63" s="28">
        <v>2419.7927990499898</v>
      </c>
      <c r="G63" s="28">
        <v>2653.74477324</v>
      </c>
      <c r="H63" s="76">
        <v>2891.26949363</v>
      </c>
      <c r="I63" s="28">
        <v>3167.7153463400005</v>
      </c>
      <c r="J63" s="76">
        <v>3081.29862584</v>
      </c>
      <c r="K63" s="76">
        <v>4739.03733162999</v>
      </c>
      <c r="L63" s="76">
        <v>5088.3930425299795</v>
      </c>
      <c r="M63" s="76">
        <v>5714.272364169869</v>
      </c>
      <c r="N63" s="76">
        <v>6168.838987519901</v>
      </c>
      <c r="O63" s="76">
        <v>7273.14909666978</v>
      </c>
      <c r="P63" s="76">
        <v>8941.420394629882</v>
      </c>
      <c r="Q63" s="28">
        <v>9490.052693548716</v>
      </c>
      <c r="R63" s="28">
        <v>11056.31427826076</v>
      </c>
      <c r="S63" s="28">
        <v>11617.600038125402</v>
      </c>
    </row>
    <row r="64" spans="1:19" s="3" customFormat="1" ht="3" customHeight="1">
      <c r="A64" s="77"/>
      <c r="B64" s="20"/>
      <c r="C64" s="18"/>
      <c r="D64" s="19"/>
      <c r="E64" s="78"/>
      <c r="F64" s="78"/>
      <c r="G64" s="16"/>
      <c r="H64" s="79"/>
      <c r="I64" s="8"/>
      <c r="J64" s="8"/>
      <c r="K64" s="8"/>
      <c r="L64" s="8"/>
      <c r="M64" s="8"/>
      <c r="N64" s="8"/>
      <c r="O64" s="8"/>
      <c r="P64" s="8"/>
      <c r="Q64" s="8"/>
      <c r="R64" s="8"/>
      <c r="S64" s="8"/>
    </row>
    <row r="65" spans="1:16" s="3" customFormat="1" ht="9" customHeight="1">
      <c r="A65" s="45" t="s">
        <v>95</v>
      </c>
      <c r="B65" s="20"/>
      <c r="C65" s="20"/>
      <c r="D65" s="20"/>
      <c r="E65" s="12"/>
      <c r="F65" s="12"/>
      <c r="G65" s="5"/>
      <c r="H65" s="92"/>
      <c r="I65" s="6"/>
      <c r="J65" s="6"/>
      <c r="K65" s="6"/>
      <c r="L65" s="6"/>
      <c r="M65" s="6"/>
      <c r="N65" s="6"/>
      <c r="O65" s="6"/>
      <c r="P65" s="6"/>
    </row>
    <row r="66" spans="1:9" s="84" customFormat="1" ht="8.25" customHeight="1">
      <c r="A66" s="46" t="s">
        <v>73</v>
      </c>
      <c r="B66" s="80"/>
      <c r="C66" s="80"/>
      <c r="D66" s="80"/>
      <c r="E66" s="81"/>
      <c r="F66" s="81"/>
      <c r="G66" s="82"/>
      <c r="H66" s="83"/>
      <c r="I66" s="82"/>
    </row>
    <row r="67" spans="1:10" s="84" customFormat="1" ht="6.75" customHeight="1">
      <c r="A67" s="46" t="s">
        <v>145</v>
      </c>
      <c r="B67" s="55"/>
      <c r="C67" s="55"/>
      <c r="D67" s="55"/>
      <c r="E67" s="55"/>
      <c r="F67" s="55"/>
      <c r="G67" s="55"/>
      <c r="H67" s="55"/>
      <c r="I67" s="55"/>
      <c r="J67" s="55"/>
    </row>
    <row r="70" spans="3:7" ht="16.5">
      <c r="C70" s="24"/>
      <c r="D70" s="24"/>
      <c r="E70" s="24"/>
      <c r="F70" s="24"/>
      <c r="G70" s="24"/>
    </row>
  </sheetData>
  <sheetProtection/>
  <mergeCells count="2">
    <mergeCell ref="A14:S14"/>
    <mergeCell ref="A44:S44"/>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Hoja14">
    <tabColor indexed="11"/>
  </sheetPr>
  <dimension ref="A1:V165"/>
  <sheetViews>
    <sheetView showGridLines="0" zoomScale="80" zoomScaleNormal="80" zoomScaleSheetLayoutView="130" zoomScalePageLayoutView="0" workbookViewId="0" topLeftCell="B1">
      <pane xSplit="5" topLeftCell="G1" activePane="topRight" state="frozen"/>
      <selection pane="topLeft" activeCell="B1" sqref="B1"/>
      <selection pane="topRight" activeCell="U46" sqref="U46"/>
    </sheetView>
  </sheetViews>
  <sheetFormatPr defaultColWidth="11.421875" defaultRowHeight="12.75"/>
  <cols>
    <col min="1" max="1" width="0.2890625" style="93" hidden="1" customWidth="1"/>
    <col min="2" max="2" width="31.00390625" style="176" customWidth="1"/>
    <col min="3" max="3" width="0.5625" style="176" customWidth="1"/>
    <col min="4" max="4" width="0.13671875" style="148" customWidth="1"/>
    <col min="5" max="5" width="5.7109375" style="148" hidden="1" customWidth="1"/>
    <col min="6" max="6" width="5.28125" style="148" hidden="1" customWidth="1"/>
    <col min="7" max="8" width="6.28125" style="148" bestFit="1" customWidth="1"/>
    <col min="9" max="9" width="6.421875" style="149" bestFit="1" customWidth="1"/>
    <col min="10" max="12" width="6.421875" style="98" bestFit="1" customWidth="1"/>
    <col min="13" max="13" width="6.28125" style="98" bestFit="1" customWidth="1"/>
    <col min="14" max="18" width="6.421875" style="98" bestFit="1" customWidth="1"/>
    <col min="19" max="20" width="8.7109375" style="98" customWidth="1"/>
    <col min="21" max="21" width="9.7109375" style="98" customWidth="1"/>
    <col min="22" max="16384" width="11.421875" style="98" customWidth="1"/>
  </cols>
  <sheetData>
    <row r="1" spans="2:9" ht="12.75" customHeight="1">
      <c r="B1" s="94" t="s">
        <v>93</v>
      </c>
      <c r="C1" s="95"/>
      <c r="D1" s="96"/>
      <c r="E1" s="96"/>
      <c r="F1" s="96"/>
      <c r="G1" s="96"/>
      <c r="H1" s="96"/>
      <c r="I1" s="97"/>
    </row>
    <row r="2" spans="2:9" ht="12.75" customHeight="1">
      <c r="B2" s="99" t="s">
        <v>161</v>
      </c>
      <c r="C2" s="99"/>
      <c r="D2" s="100"/>
      <c r="E2" s="100"/>
      <c r="F2" s="100"/>
      <c r="G2" s="96"/>
      <c r="H2" s="110"/>
      <c r="I2" s="97"/>
    </row>
    <row r="3" spans="2:9" ht="12" customHeight="1">
      <c r="B3" s="101" t="s">
        <v>148</v>
      </c>
      <c r="C3" s="102"/>
      <c r="D3" s="102"/>
      <c r="E3" s="102"/>
      <c r="F3" s="102"/>
      <c r="G3" s="96"/>
      <c r="H3" s="96"/>
      <c r="I3" s="97"/>
    </row>
    <row r="4" spans="2:9" ht="6" customHeight="1">
      <c r="B4" s="103"/>
      <c r="C4" s="103"/>
      <c r="D4" s="104"/>
      <c r="E4" s="105"/>
      <c r="F4" s="105"/>
      <c r="G4" s="96"/>
      <c r="H4" s="96"/>
      <c r="I4" s="97"/>
    </row>
    <row r="5" spans="2:20" ht="21" customHeight="1">
      <c r="B5" s="205" t="s">
        <v>45</v>
      </c>
      <c r="C5" s="206"/>
      <c r="D5" s="106"/>
      <c r="E5" s="106">
        <v>2002</v>
      </c>
      <c r="F5" s="106">
        <v>2003</v>
      </c>
      <c r="G5" s="106">
        <v>2004</v>
      </c>
      <c r="H5" s="106">
        <v>2005</v>
      </c>
      <c r="I5" s="106">
        <v>2006</v>
      </c>
      <c r="J5" s="106">
        <v>2007</v>
      </c>
      <c r="K5" s="107">
        <v>2008</v>
      </c>
      <c r="L5" s="106">
        <v>2009</v>
      </c>
      <c r="M5" s="106">
        <v>2010</v>
      </c>
      <c r="N5" s="106">
        <v>2011</v>
      </c>
      <c r="O5" s="106">
        <v>2012</v>
      </c>
      <c r="P5" s="106">
        <v>2013</v>
      </c>
      <c r="Q5" s="106">
        <v>2014</v>
      </c>
      <c r="R5" s="106">
        <v>2015</v>
      </c>
      <c r="S5" s="106">
        <v>2016</v>
      </c>
      <c r="T5" s="106" t="s">
        <v>159</v>
      </c>
    </row>
    <row r="6" spans="2:9" ht="3.75" customHeight="1">
      <c r="B6" s="108"/>
      <c r="C6" s="109"/>
      <c r="D6" s="110"/>
      <c r="E6" s="110"/>
      <c r="F6" s="110"/>
      <c r="G6" s="110"/>
      <c r="H6" s="110"/>
      <c r="I6" s="111"/>
    </row>
    <row r="7" spans="1:20" s="96" customFormat="1" ht="9.75" customHeight="1">
      <c r="A7" s="112"/>
      <c r="B7" s="113" t="s">
        <v>81</v>
      </c>
      <c r="C7" s="114"/>
      <c r="D7" s="115"/>
      <c r="E7" s="116">
        <f aca="true" t="shared" si="0" ref="E7:O7">+E46+E139</f>
        <v>19206.653054849998</v>
      </c>
      <c r="F7" s="116">
        <f t="shared" si="0"/>
        <v>20136.141485719985</v>
      </c>
      <c r="G7" s="116">
        <f t="shared" si="0"/>
        <v>22690.746782440016</v>
      </c>
      <c r="H7" s="116">
        <f t="shared" si="0"/>
        <v>24918.35136308999</v>
      </c>
      <c r="I7" s="116">
        <f t="shared" si="0"/>
        <v>26928.453322159985</v>
      </c>
      <c r="J7" s="116">
        <f t="shared" si="0"/>
        <v>29547.637535129965</v>
      </c>
      <c r="K7" s="116">
        <f t="shared" si="0"/>
        <v>32469.40280755001</v>
      </c>
      <c r="L7" s="116">
        <f t="shared" si="0"/>
        <v>38121.82907435991</v>
      </c>
      <c r="M7" s="116">
        <f t="shared" si="0"/>
        <v>40616.26369559997</v>
      </c>
      <c r="N7" s="116">
        <f t="shared" si="0"/>
        <v>42788.3932167898</v>
      </c>
      <c r="O7" s="116">
        <f t="shared" si="0"/>
        <v>48868.77413653981</v>
      </c>
      <c r="P7" s="116">
        <f>+P46+P139</f>
        <v>56679.8958333793</v>
      </c>
      <c r="Q7" s="116">
        <f>+Q46+Q139</f>
        <v>64077.02679432989</v>
      </c>
      <c r="R7" s="116">
        <f>+R46+R139</f>
        <v>67131.83922935663</v>
      </c>
      <c r="S7" s="116">
        <f>+S46+S139</f>
        <v>69193.19259015677</v>
      </c>
      <c r="T7" s="116">
        <f>+T46+T139</f>
        <v>80609.87381413623</v>
      </c>
    </row>
    <row r="8" spans="1:11" s="96" customFormat="1" ht="3.75" customHeight="1">
      <c r="A8" s="112"/>
      <c r="B8" s="113"/>
      <c r="C8" s="114"/>
      <c r="D8" s="115"/>
      <c r="E8" s="117"/>
      <c r="F8" s="118"/>
      <c r="G8" s="118"/>
      <c r="H8" s="118"/>
      <c r="I8" s="119"/>
      <c r="J8" s="120"/>
      <c r="K8" s="98"/>
    </row>
    <row r="9" spans="1:11" s="96" customFormat="1" ht="0.75" customHeight="1" hidden="1">
      <c r="A9" s="112"/>
      <c r="B9" s="113"/>
      <c r="C9" s="114"/>
      <c r="D9" s="115"/>
      <c r="E9" s="117"/>
      <c r="F9" s="117"/>
      <c r="G9" s="117"/>
      <c r="H9" s="117"/>
      <c r="I9" s="121"/>
      <c r="J9" s="97"/>
      <c r="K9" s="98"/>
    </row>
    <row r="10" spans="1:11" s="96" customFormat="1" ht="0.75" customHeight="1" hidden="1">
      <c r="A10" s="112"/>
      <c r="B10" s="113"/>
      <c r="C10" s="114"/>
      <c r="D10" s="115"/>
      <c r="E10" s="117"/>
      <c r="F10" s="117"/>
      <c r="G10" s="117"/>
      <c r="H10" s="117"/>
      <c r="I10" s="121"/>
      <c r="J10" s="97"/>
      <c r="K10" s="98"/>
    </row>
    <row r="11" spans="1:11" s="96" customFormat="1" ht="0.75" customHeight="1" hidden="1">
      <c r="A11" s="112"/>
      <c r="B11" s="113"/>
      <c r="C11" s="114"/>
      <c r="D11" s="115"/>
      <c r="E11" s="117"/>
      <c r="F11" s="117"/>
      <c r="G11" s="117"/>
      <c r="H11" s="117"/>
      <c r="I11" s="121"/>
      <c r="J11" s="97"/>
      <c r="K11" s="98"/>
    </row>
    <row r="12" spans="1:11" s="96" customFormat="1" ht="0.75" customHeight="1" hidden="1">
      <c r="A12" s="112"/>
      <c r="B12" s="113"/>
      <c r="C12" s="114"/>
      <c r="D12" s="115"/>
      <c r="E12" s="117"/>
      <c r="F12" s="117"/>
      <c r="G12" s="117"/>
      <c r="H12" s="117"/>
      <c r="I12" s="121"/>
      <c r="J12" s="97"/>
      <c r="K12" s="98"/>
    </row>
    <row r="13" spans="1:11" s="96" customFormat="1" ht="0.75" customHeight="1" hidden="1">
      <c r="A13" s="112"/>
      <c r="B13" s="113"/>
      <c r="C13" s="114"/>
      <c r="D13" s="115"/>
      <c r="E13" s="117"/>
      <c r="F13" s="117"/>
      <c r="G13" s="117"/>
      <c r="H13" s="117"/>
      <c r="I13" s="121"/>
      <c r="J13" s="97"/>
      <c r="K13" s="98"/>
    </row>
    <row r="14" spans="1:11" s="96" customFormat="1" ht="0.75" customHeight="1" hidden="1">
      <c r="A14" s="112"/>
      <c r="B14" s="113"/>
      <c r="C14" s="114"/>
      <c r="D14" s="115"/>
      <c r="E14" s="117"/>
      <c r="F14" s="117"/>
      <c r="G14" s="117"/>
      <c r="H14" s="117"/>
      <c r="I14" s="121"/>
      <c r="J14" s="97"/>
      <c r="K14" s="98"/>
    </row>
    <row r="15" spans="1:11" s="96" customFormat="1" ht="0.75" customHeight="1" hidden="1">
      <c r="A15" s="112"/>
      <c r="B15" s="113"/>
      <c r="C15" s="114"/>
      <c r="D15" s="115"/>
      <c r="E15" s="117"/>
      <c r="F15" s="117"/>
      <c r="G15" s="117"/>
      <c r="H15" s="117"/>
      <c r="I15" s="121"/>
      <c r="J15" s="97"/>
      <c r="K15" s="98"/>
    </row>
    <row r="16" spans="1:11" s="96" customFormat="1" ht="0.75" customHeight="1" hidden="1">
      <c r="A16" s="112"/>
      <c r="B16" s="113"/>
      <c r="C16" s="114"/>
      <c r="D16" s="115"/>
      <c r="E16" s="117"/>
      <c r="F16" s="117"/>
      <c r="G16" s="117"/>
      <c r="H16" s="117"/>
      <c r="I16" s="121"/>
      <c r="J16" s="97"/>
      <c r="K16" s="98"/>
    </row>
    <row r="17" spans="1:11" s="96" customFormat="1" ht="0.75" customHeight="1" hidden="1">
      <c r="A17" s="112"/>
      <c r="B17" s="113"/>
      <c r="C17" s="114"/>
      <c r="D17" s="115"/>
      <c r="E17" s="117"/>
      <c r="F17" s="117"/>
      <c r="G17" s="117"/>
      <c r="H17" s="117"/>
      <c r="I17" s="121"/>
      <c r="J17" s="97"/>
      <c r="K17" s="98"/>
    </row>
    <row r="18" spans="1:11" s="96" customFormat="1" ht="0.75" customHeight="1" hidden="1">
      <c r="A18" s="112"/>
      <c r="B18" s="113"/>
      <c r="C18" s="114"/>
      <c r="D18" s="115"/>
      <c r="E18" s="117"/>
      <c r="F18" s="117"/>
      <c r="G18" s="117"/>
      <c r="H18" s="117"/>
      <c r="I18" s="121"/>
      <c r="J18" s="97"/>
      <c r="K18" s="98"/>
    </row>
    <row r="19" spans="1:11" s="96" customFormat="1" ht="0.75" customHeight="1" hidden="1">
      <c r="A19" s="112"/>
      <c r="B19" s="113"/>
      <c r="C19" s="114"/>
      <c r="D19" s="115"/>
      <c r="E19" s="117"/>
      <c r="F19" s="117"/>
      <c r="G19" s="117"/>
      <c r="H19" s="117"/>
      <c r="I19" s="121"/>
      <c r="J19" s="97"/>
      <c r="K19" s="98"/>
    </row>
    <row r="20" spans="1:11" s="96" customFormat="1" ht="0.75" customHeight="1" hidden="1">
      <c r="A20" s="112"/>
      <c r="B20" s="113"/>
      <c r="C20" s="114"/>
      <c r="D20" s="115"/>
      <c r="E20" s="117"/>
      <c r="F20" s="117"/>
      <c r="G20" s="117"/>
      <c r="H20" s="117"/>
      <c r="I20" s="121"/>
      <c r="J20" s="97"/>
      <c r="K20" s="98"/>
    </row>
    <row r="21" spans="1:11" s="96" customFormat="1" ht="0.75" customHeight="1" hidden="1">
      <c r="A21" s="112"/>
      <c r="B21" s="113"/>
      <c r="C21" s="114"/>
      <c r="D21" s="115"/>
      <c r="E21" s="117"/>
      <c r="F21" s="117"/>
      <c r="G21" s="117"/>
      <c r="H21" s="117"/>
      <c r="I21" s="121"/>
      <c r="J21" s="97"/>
      <c r="K21" s="98"/>
    </row>
    <row r="22" spans="1:11" s="96" customFormat="1" ht="0.75" customHeight="1" hidden="1">
      <c r="A22" s="112"/>
      <c r="B22" s="113"/>
      <c r="C22" s="114"/>
      <c r="D22" s="115"/>
      <c r="E22" s="117"/>
      <c r="F22" s="117"/>
      <c r="G22" s="117"/>
      <c r="H22" s="117"/>
      <c r="I22" s="121"/>
      <c r="J22" s="97"/>
      <c r="K22" s="98"/>
    </row>
    <row r="23" spans="1:11" s="96" customFormat="1" ht="0.75" customHeight="1" hidden="1">
      <c r="A23" s="112"/>
      <c r="B23" s="113"/>
      <c r="C23" s="114"/>
      <c r="D23" s="115"/>
      <c r="E23" s="117"/>
      <c r="F23" s="117"/>
      <c r="G23" s="117"/>
      <c r="H23" s="117"/>
      <c r="I23" s="121"/>
      <c r="J23" s="97"/>
      <c r="K23" s="98"/>
    </row>
    <row r="24" spans="1:11" s="96" customFormat="1" ht="0.75" customHeight="1" hidden="1">
      <c r="A24" s="112"/>
      <c r="B24" s="113"/>
      <c r="C24" s="114"/>
      <c r="D24" s="115"/>
      <c r="E24" s="117"/>
      <c r="F24" s="117"/>
      <c r="G24" s="117"/>
      <c r="H24" s="117"/>
      <c r="I24" s="121"/>
      <c r="J24" s="97"/>
      <c r="K24" s="98"/>
    </row>
    <row r="25" spans="1:11" s="96" customFormat="1" ht="0.75" customHeight="1" hidden="1">
      <c r="A25" s="112"/>
      <c r="B25" s="113"/>
      <c r="C25" s="114"/>
      <c r="D25" s="115"/>
      <c r="E25" s="117"/>
      <c r="F25" s="117"/>
      <c r="G25" s="117"/>
      <c r="H25" s="117"/>
      <c r="I25" s="121"/>
      <c r="J25" s="97"/>
      <c r="K25" s="98"/>
    </row>
    <row r="26" spans="1:11" s="96" customFormat="1" ht="0.75" customHeight="1" hidden="1">
      <c r="A26" s="112"/>
      <c r="B26" s="113"/>
      <c r="C26" s="114"/>
      <c r="D26" s="115"/>
      <c r="E26" s="117"/>
      <c r="F26" s="117"/>
      <c r="G26" s="117"/>
      <c r="H26" s="117"/>
      <c r="I26" s="121"/>
      <c r="J26" s="97"/>
      <c r="K26" s="98"/>
    </row>
    <row r="27" spans="1:11" s="96" customFormat="1" ht="0.75" customHeight="1" hidden="1">
      <c r="A27" s="112"/>
      <c r="B27" s="113"/>
      <c r="C27" s="114"/>
      <c r="D27" s="115"/>
      <c r="E27" s="117"/>
      <c r="F27" s="117"/>
      <c r="G27" s="117"/>
      <c r="H27" s="117"/>
      <c r="I27" s="121"/>
      <c r="J27" s="97"/>
      <c r="K27" s="98"/>
    </row>
    <row r="28" spans="1:11" s="96" customFormat="1" ht="0.75" customHeight="1" hidden="1">
      <c r="A28" s="112"/>
      <c r="B28" s="113"/>
      <c r="C28" s="114"/>
      <c r="D28" s="115"/>
      <c r="E28" s="117"/>
      <c r="F28" s="117"/>
      <c r="G28" s="117"/>
      <c r="H28" s="117"/>
      <c r="I28" s="121"/>
      <c r="J28" s="97"/>
      <c r="K28" s="98"/>
    </row>
    <row r="29" spans="1:11" s="96" customFormat="1" ht="0.75" customHeight="1" hidden="1">
      <c r="A29" s="112"/>
      <c r="B29" s="113"/>
      <c r="C29" s="114"/>
      <c r="D29" s="115"/>
      <c r="E29" s="117"/>
      <c r="F29" s="117"/>
      <c r="G29" s="117"/>
      <c r="H29" s="117"/>
      <c r="I29" s="121"/>
      <c r="J29" s="97"/>
      <c r="K29" s="98"/>
    </row>
    <row r="30" spans="1:11" s="96" customFormat="1" ht="0.75" customHeight="1" hidden="1">
      <c r="A30" s="112"/>
      <c r="B30" s="113"/>
      <c r="C30" s="114"/>
      <c r="D30" s="115"/>
      <c r="E30" s="117"/>
      <c r="F30" s="117"/>
      <c r="G30" s="117"/>
      <c r="H30" s="117"/>
      <c r="I30" s="121"/>
      <c r="J30" s="97"/>
      <c r="K30" s="98"/>
    </row>
    <row r="31" spans="1:11" s="96" customFormat="1" ht="0.75" customHeight="1" hidden="1">
      <c r="A31" s="112"/>
      <c r="B31" s="113"/>
      <c r="C31" s="114"/>
      <c r="D31" s="115"/>
      <c r="E31" s="117"/>
      <c r="F31" s="117"/>
      <c r="G31" s="117"/>
      <c r="H31" s="117"/>
      <c r="I31" s="121"/>
      <c r="J31" s="97"/>
      <c r="K31" s="98"/>
    </row>
    <row r="32" spans="1:11" s="96" customFormat="1" ht="0.75" customHeight="1" hidden="1">
      <c r="A32" s="112"/>
      <c r="B32" s="113"/>
      <c r="C32" s="114"/>
      <c r="D32" s="115"/>
      <c r="E32" s="117"/>
      <c r="F32" s="117"/>
      <c r="G32" s="117"/>
      <c r="H32" s="117"/>
      <c r="I32" s="121"/>
      <c r="J32" s="97"/>
      <c r="K32" s="98"/>
    </row>
    <row r="33" spans="1:11" s="96" customFormat="1" ht="0.75" customHeight="1" hidden="1">
      <c r="A33" s="112"/>
      <c r="B33" s="113"/>
      <c r="C33" s="114"/>
      <c r="D33" s="115"/>
      <c r="E33" s="117"/>
      <c r="F33" s="117"/>
      <c r="G33" s="117"/>
      <c r="H33" s="117"/>
      <c r="I33" s="121"/>
      <c r="J33" s="97"/>
      <c r="K33" s="98"/>
    </row>
    <row r="34" spans="1:11" s="96" customFormat="1" ht="0.75" customHeight="1" hidden="1">
      <c r="A34" s="112"/>
      <c r="B34" s="113"/>
      <c r="C34" s="114"/>
      <c r="D34" s="115"/>
      <c r="E34" s="117"/>
      <c r="F34" s="117"/>
      <c r="G34" s="117"/>
      <c r="H34" s="117"/>
      <c r="I34" s="121"/>
      <c r="J34" s="97"/>
      <c r="K34" s="98"/>
    </row>
    <row r="35" spans="1:11" s="96" customFormat="1" ht="0.75" customHeight="1" hidden="1">
      <c r="A35" s="112"/>
      <c r="B35" s="113"/>
      <c r="C35" s="114"/>
      <c r="D35" s="115"/>
      <c r="E35" s="117"/>
      <c r="F35" s="117"/>
      <c r="G35" s="117"/>
      <c r="H35" s="117"/>
      <c r="I35" s="121"/>
      <c r="J35" s="97"/>
      <c r="K35" s="98"/>
    </row>
    <row r="36" spans="1:11" s="96" customFormat="1" ht="0.75" customHeight="1" hidden="1">
      <c r="A36" s="112"/>
      <c r="B36" s="113"/>
      <c r="C36" s="114"/>
      <c r="D36" s="115"/>
      <c r="E36" s="117"/>
      <c r="F36" s="117"/>
      <c r="G36" s="117"/>
      <c r="H36" s="117"/>
      <c r="I36" s="121"/>
      <c r="J36" s="97"/>
      <c r="K36" s="98"/>
    </row>
    <row r="37" spans="1:11" s="96" customFormat="1" ht="0.75" customHeight="1" hidden="1">
      <c r="A37" s="112"/>
      <c r="B37" s="113"/>
      <c r="C37" s="114"/>
      <c r="D37" s="115"/>
      <c r="E37" s="117"/>
      <c r="F37" s="117"/>
      <c r="G37" s="117"/>
      <c r="H37" s="117"/>
      <c r="I37" s="121"/>
      <c r="J37" s="97"/>
      <c r="K37" s="98"/>
    </row>
    <row r="38" spans="1:11" s="96" customFormat="1" ht="0.75" customHeight="1" hidden="1">
      <c r="A38" s="112"/>
      <c r="B38" s="113"/>
      <c r="C38" s="114"/>
      <c r="D38" s="115"/>
      <c r="E38" s="117"/>
      <c r="F38" s="117"/>
      <c r="G38" s="117"/>
      <c r="H38" s="117"/>
      <c r="I38" s="121"/>
      <c r="J38" s="97"/>
      <c r="K38" s="98"/>
    </row>
    <row r="39" spans="1:11" s="96" customFormat="1" ht="0.75" customHeight="1" hidden="1">
      <c r="A39" s="112"/>
      <c r="B39" s="113"/>
      <c r="C39" s="114"/>
      <c r="D39" s="115"/>
      <c r="E39" s="117"/>
      <c r="F39" s="117"/>
      <c r="G39" s="117"/>
      <c r="H39" s="117"/>
      <c r="I39" s="121"/>
      <c r="J39" s="97"/>
      <c r="K39" s="98"/>
    </row>
    <row r="40" spans="1:11" s="96" customFormat="1" ht="0.75" customHeight="1" hidden="1">
      <c r="A40" s="112"/>
      <c r="B40" s="113"/>
      <c r="C40" s="114"/>
      <c r="D40" s="115"/>
      <c r="E40" s="117"/>
      <c r="F40" s="117"/>
      <c r="G40" s="117"/>
      <c r="H40" s="117"/>
      <c r="I40" s="121"/>
      <c r="J40" s="97"/>
      <c r="K40" s="98"/>
    </row>
    <row r="41" spans="1:11" s="96" customFormat="1" ht="0.75" customHeight="1" hidden="1">
      <c r="A41" s="112"/>
      <c r="B41" s="113"/>
      <c r="C41" s="114"/>
      <c r="D41" s="115"/>
      <c r="E41" s="117"/>
      <c r="F41" s="117"/>
      <c r="G41" s="117"/>
      <c r="H41" s="117"/>
      <c r="I41" s="121"/>
      <c r="J41" s="97"/>
      <c r="K41" s="98"/>
    </row>
    <row r="42" spans="1:11" s="96" customFormat="1" ht="0.75" customHeight="1" hidden="1">
      <c r="A42" s="112"/>
      <c r="B42" s="113"/>
      <c r="C42" s="114"/>
      <c r="D42" s="115"/>
      <c r="E42" s="117"/>
      <c r="F42" s="117"/>
      <c r="G42" s="117"/>
      <c r="H42" s="117"/>
      <c r="I42" s="121"/>
      <c r="J42" s="97"/>
      <c r="K42" s="98"/>
    </row>
    <row r="43" spans="1:11" s="96" customFormat="1" ht="0.75" customHeight="1" hidden="1">
      <c r="A43" s="112"/>
      <c r="B43" s="113"/>
      <c r="C43" s="114"/>
      <c r="D43" s="115"/>
      <c r="E43" s="117"/>
      <c r="F43" s="117"/>
      <c r="G43" s="117"/>
      <c r="H43" s="117"/>
      <c r="I43" s="121"/>
      <c r="J43" s="97"/>
      <c r="K43" s="98"/>
    </row>
    <row r="44" spans="1:11" s="96" customFormat="1" ht="0.75" customHeight="1" hidden="1">
      <c r="A44" s="112"/>
      <c r="B44" s="113"/>
      <c r="C44" s="114"/>
      <c r="D44" s="115"/>
      <c r="E44" s="117"/>
      <c r="F44" s="117"/>
      <c r="G44" s="117"/>
      <c r="H44" s="117"/>
      <c r="I44" s="121"/>
      <c r="J44" s="97"/>
      <c r="K44" s="98"/>
    </row>
    <row r="45" spans="1:11" s="96" customFormat="1" ht="0.75" customHeight="1" hidden="1">
      <c r="A45" s="112"/>
      <c r="B45" s="113"/>
      <c r="C45" s="114"/>
      <c r="D45" s="115"/>
      <c r="E45" s="117"/>
      <c r="F45" s="117"/>
      <c r="G45" s="117"/>
      <c r="H45" s="117"/>
      <c r="I45" s="121"/>
      <c r="J45" s="97"/>
      <c r="K45" s="98"/>
    </row>
    <row r="46" spans="1:21" s="96" customFormat="1" ht="9.75" customHeight="1">
      <c r="A46" s="112"/>
      <c r="B46" s="113" t="s">
        <v>35</v>
      </c>
      <c r="C46" s="114"/>
      <c r="D46" s="115"/>
      <c r="E46" s="122">
        <f aca="true" t="shared" si="1" ref="E46:O46">+E48+E52+E135</f>
        <v>12179.868182120008</v>
      </c>
      <c r="F46" s="122">
        <f t="shared" si="1"/>
        <v>12642.811699649983</v>
      </c>
      <c r="G46" s="122">
        <f t="shared" si="1"/>
        <v>14241.830425350025</v>
      </c>
      <c r="H46" s="122">
        <f t="shared" si="1"/>
        <v>15594.21255083998</v>
      </c>
      <c r="I46" s="122">
        <f t="shared" si="1"/>
        <v>17534.46185976998</v>
      </c>
      <c r="J46" s="122">
        <f t="shared" si="1"/>
        <v>20099.30894336998</v>
      </c>
      <c r="K46" s="122">
        <f t="shared" si="1"/>
        <v>23228.66851686</v>
      </c>
      <c r="L46" s="122">
        <f t="shared" si="1"/>
        <v>28357.52190952993</v>
      </c>
      <c r="M46" s="122">
        <f t="shared" si="1"/>
        <v>30011.00885541997</v>
      </c>
      <c r="N46" s="122">
        <f t="shared" si="1"/>
        <v>31149.480270919805</v>
      </c>
      <c r="O46" s="122">
        <f t="shared" si="1"/>
        <v>37281.39990607981</v>
      </c>
      <c r="P46" s="122">
        <f>+P48+P52+P135</f>
        <v>43825.8108995793</v>
      </c>
      <c r="Q46" s="122">
        <v>50710.97335504989</v>
      </c>
      <c r="R46" s="122">
        <f>+R48+R52+R135</f>
        <v>54529.70202451574</v>
      </c>
      <c r="S46" s="122">
        <f>+S48+S52+S135</f>
        <v>55744.06200137477</v>
      </c>
      <c r="T46" s="122">
        <f>+T48+T52+T135</f>
        <v>66328.695158434</v>
      </c>
      <c r="U46" s="97"/>
    </row>
    <row r="47" spans="2:19" ht="4.5" customHeight="1">
      <c r="B47" s="113"/>
      <c r="C47" s="114"/>
      <c r="D47" s="115"/>
      <c r="E47" s="117"/>
      <c r="F47" s="117"/>
      <c r="G47" s="117"/>
      <c r="H47" s="117"/>
      <c r="I47" s="117"/>
      <c r="J47" s="117"/>
      <c r="K47" s="117"/>
      <c r="L47" s="117"/>
      <c r="M47" s="117"/>
      <c r="N47" s="117"/>
      <c r="O47" s="117"/>
      <c r="P47" s="117"/>
      <c r="Q47" s="117"/>
      <c r="R47" s="117"/>
      <c r="S47" s="117"/>
    </row>
    <row r="48" spans="2:20" ht="9.75" customHeight="1">
      <c r="B48" s="113" t="s">
        <v>10</v>
      </c>
      <c r="C48" s="114"/>
      <c r="D48" s="115"/>
      <c r="E48" s="123">
        <f aca="true" t="shared" si="2" ref="E48:L48">+E49+E50</f>
        <v>7956.3861108</v>
      </c>
      <c r="F48" s="123">
        <f t="shared" si="2"/>
        <v>8741.39441599</v>
      </c>
      <c r="G48" s="123">
        <f t="shared" si="2"/>
        <v>9683.32871401</v>
      </c>
      <c r="H48" s="123">
        <f t="shared" si="2"/>
        <v>10525.37585100001</v>
      </c>
      <c r="I48" s="123">
        <f t="shared" si="2"/>
        <v>11799.912965080011</v>
      </c>
      <c r="J48" s="123">
        <f t="shared" si="2"/>
        <v>12846.78197437</v>
      </c>
      <c r="K48" s="123">
        <f t="shared" si="2"/>
        <v>14953.352451090024</v>
      </c>
      <c r="L48" s="123">
        <f t="shared" si="2"/>
        <v>18124.674575239933</v>
      </c>
      <c r="M48" s="123">
        <f aca="true" t="shared" si="3" ref="M48:S48">+M49+M50</f>
        <v>18839.484823559927</v>
      </c>
      <c r="N48" s="123">
        <f t="shared" si="3"/>
        <v>20401.964980899676</v>
      </c>
      <c r="O48" s="123">
        <f t="shared" si="3"/>
        <v>23992.479542669622</v>
      </c>
      <c r="P48" s="123">
        <f t="shared" si="3"/>
        <v>26641.570607899434</v>
      </c>
      <c r="Q48" s="123">
        <v>31123.642572579563</v>
      </c>
      <c r="R48" s="123">
        <f t="shared" si="3"/>
        <v>35340.263450874874</v>
      </c>
      <c r="S48" s="123">
        <f t="shared" si="3"/>
        <v>38614.833942690784</v>
      </c>
      <c r="T48" s="123">
        <f>T49+T50</f>
        <v>42021.51123990481</v>
      </c>
    </row>
    <row r="49" spans="2:20" ht="9.75" customHeight="1">
      <c r="B49" s="124" t="s">
        <v>3</v>
      </c>
      <c r="C49" s="125"/>
      <c r="D49" s="126"/>
      <c r="E49" s="111">
        <v>5547.764123959981</v>
      </c>
      <c r="F49" s="111">
        <v>6139.36767327999</v>
      </c>
      <c r="G49" s="111">
        <v>6856.29870584</v>
      </c>
      <c r="H49" s="111">
        <v>7527.24713257001</v>
      </c>
      <c r="I49" s="111">
        <v>8063.363907260001</v>
      </c>
      <c r="J49" s="127">
        <v>8687.50291315001</v>
      </c>
      <c r="K49" s="127">
        <v>9605.522814499993</v>
      </c>
      <c r="L49" s="127">
        <v>11010.270746489903</v>
      </c>
      <c r="M49" s="127">
        <v>11293.041257859897</v>
      </c>
      <c r="N49" s="127">
        <v>11960.0134970399</v>
      </c>
      <c r="O49" s="127">
        <v>13688.2393592799</v>
      </c>
      <c r="P49" s="127">
        <v>15522.969023009911</v>
      </c>
      <c r="Q49" s="127">
        <v>17131.915723629914</v>
      </c>
      <c r="R49" s="127">
        <v>20267.38369421784</v>
      </c>
      <c r="S49" s="127">
        <v>22532.42335250913</v>
      </c>
      <c r="T49" s="127">
        <v>23952.947432620582</v>
      </c>
    </row>
    <row r="50" spans="2:20" ht="9.75" customHeight="1">
      <c r="B50" s="124" t="s">
        <v>4</v>
      </c>
      <c r="C50" s="125"/>
      <c r="D50" s="126"/>
      <c r="E50" s="111">
        <v>2408.62198684002</v>
      </c>
      <c r="F50" s="111">
        <v>2602.02674271001</v>
      </c>
      <c r="G50" s="111">
        <v>2827.0300081700007</v>
      </c>
      <c r="H50" s="111">
        <v>2998.12871843</v>
      </c>
      <c r="I50" s="111">
        <v>3736.5490578200106</v>
      </c>
      <c r="J50" s="111">
        <v>4159.27906121999</v>
      </c>
      <c r="K50" s="127">
        <v>5347.8296365900305</v>
      </c>
      <c r="L50" s="127">
        <v>7114.403828750031</v>
      </c>
      <c r="M50" s="127">
        <v>7546.443565700031</v>
      </c>
      <c r="N50" s="127">
        <v>8441.951483859779</v>
      </c>
      <c r="O50" s="127">
        <v>10304.24018338972</v>
      </c>
      <c r="P50" s="127">
        <v>11118.60158488952</v>
      </c>
      <c r="Q50" s="127">
        <v>13991.72684894965</v>
      </c>
      <c r="R50" s="127">
        <v>15072.879756657032</v>
      </c>
      <c r="S50" s="127">
        <v>16082.410590181653</v>
      </c>
      <c r="T50" s="127">
        <v>18068.563807284223</v>
      </c>
    </row>
    <row r="51" spans="2:10" ht="3.75" customHeight="1">
      <c r="B51" s="128"/>
      <c r="C51" s="129"/>
      <c r="D51" s="126"/>
      <c r="E51" s="121"/>
      <c r="F51" s="121"/>
      <c r="G51" s="121"/>
      <c r="H51" s="121"/>
      <c r="I51" s="121"/>
      <c r="J51" s="127"/>
    </row>
    <row r="52" spans="2:20" ht="9.75" customHeight="1">
      <c r="B52" s="113" t="s">
        <v>111</v>
      </c>
      <c r="C52" s="114"/>
      <c r="D52" s="115"/>
      <c r="E52" s="123">
        <v>3139.2793208499997</v>
      </c>
      <c r="F52" s="123">
        <v>3056.62693077</v>
      </c>
      <c r="G52" s="123">
        <v>3160.63068044</v>
      </c>
      <c r="H52" s="123">
        <v>3758.3726993299997</v>
      </c>
      <c r="I52" s="123">
        <v>3884.3984296099998</v>
      </c>
      <c r="J52" s="123">
        <v>4917.570357670001</v>
      </c>
      <c r="K52" s="123">
        <v>6040.3243809099995</v>
      </c>
      <c r="L52" s="123">
        <v>7375.657762750001</v>
      </c>
      <c r="M52" s="123">
        <v>7715.616703979998</v>
      </c>
      <c r="N52" s="123">
        <v>7655.121531640002</v>
      </c>
      <c r="O52" s="123">
        <v>8341.605469600001</v>
      </c>
      <c r="P52" s="123">
        <f>+P55+P62+P68+P74+P78+P82+P87+P95+P98+P100+P117+P121+P125+P133</f>
        <v>10565.264692589997</v>
      </c>
      <c r="Q52" s="123">
        <f>+Q55+Q62+Q68+Q74+Q78+Q82+Q87+Q95+Q98+Q100+Q117+Q121+Q125+Q133</f>
        <v>12814.75768761</v>
      </c>
      <c r="R52" s="123">
        <f>+R55+R62+R68+R74+R78+R82+R87+R95+R98+R100+R117+R121+R125+R133</f>
        <v>11417.673533825411</v>
      </c>
      <c r="S52" s="123">
        <f>+S55+S62+S68+S74+S78+S82+S87+S95+S98+S100+S117+S121+S125+S133</f>
        <v>11296.087023653712</v>
      </c>
      <c r="T52" s="123">
        <f>+T55+T62+T68+T74+T78+T82+T87+T95+T98+T100+T117+T121+T125+T133</f>
        <v>16005.183918529186</v>
      </c>
    </row>
    <row r="53" spans="2:10" ht="2.25" customHeight="1" hidden="1">
      <c r="B53" s="113"/>
      <c r="C53" s="114"/>
      <c r="D53" s="126"/>
      <c r="E53" s="121"/>
      <c r="F53" s="121"/>
      <c r="G53" s="121"/>
      <c r="H53" s="121"/>
      <c r="I53" s="121"/>
      <c r="J53" s="127"/>
    </row>
    <row r="54" spans="2:10" ht="2.25" customHeight="1">
      <c r="B54" s="113"/>
      <c r="C54" s="114"/>
      <c r="D54" s="126"/>
      <c r="E54" s="121"/>
      <c r="F54" s="121"/>
      <c r="G54" s="121"/>
      <c r="H54" s="121"/>
      <c r="I54" s="121"/>
      <c r="J54" s="127"/>
    </row>
    <row r="55" spans="1:20" ht="9.75" customHeight="1">
      <c r="A55" s="93" t="s">
        <v>65</v>
      </c>
      <c r="B55" s="130" t="s">
        <v>36</v>
      </c>
      <c r="C55" s="131"/>
      <c r="D55" s="115"/>
      <c r="E55" s="123">
        <f aca="true" t="shared" si="4" ref="E55:L55">SUM(E56:E60)</f>
        <v>177.87993996</v>
      </c>
      <c r="F55" s="123">
        <f t="shared" si="4"/>
        <v>174.66224739</v>
      </c>
      <c r="G55" s="123">
        <f t="shared" si="4"/>
        <v>164.66955942</v>
      </c>
      <c r="H55" s="123">
        <f t="shared" si="4"/>
        <v>243.1616899</v>
      </c>
      <c r="I55" s="123">
        <f t="shared" si="4"/>
        <v>232.24652136</v>
      </c>
      <c r="J55" s="123">
        <f t="shared" si="4"/>
        <v>137.49333004</v>
      </c>
      <c r="K55" s="123">
        <f t="shared" si="4"/>
        <v>88.75061333</v>
      </c>
      <c r="L55" s="123">
        <f t="shared" si="4"/>
        <v>120.09201963</v>
      </c>
      <c r="M55" s="123">
        <f aca="true" t="shared" si="5" ref="M55:R55">SUM(M56:M60)</f>
        <v>140.76383241</v>
      </c>
      <c r="N55" s="123">
        <f t="shared" si="5"/>
        <v>245.914079</v>
      </c>
      <c r="O55" s="123">
        <f t="shared" si="5"/>
        <v>201.55182379000001</v>
      </c>
      <c r="P55" s="123">
        <f t="shared" si="5"/>
        <v>230.278986</v>
      </c>
      <c r="Q55" s="123">
        <f t="shared" si="5"/>
        <v>482.55451300000004</v>
      </c>
      <c r="R55" s="123">
        <f t="shared" si="5"/>
        <v>811.7494735189998</v>
      </c>
      <c r="S55" s="123">
        <f>SUM(S56:S60)</f>
        <v>896.9532267999999</v>
      </c>
      <c r="T55" s="123">
        <f>SUM(T56:T60)</f>
        <v>865.2283245751184</v>
      </c>
    </row>
    <row r="56" spans="2:20" ht="9.75" customHeight="1">
      <c r="B56" s="132" t="s">
        <v>6</v>
      </c>
      <c r="C56" s="133"/>
      <c r="D56" s="126"/>
      <c r="E56" s="111">
        <v>51.53494484</v>
      </c>
      <c r="F56" s="111">
        <v>57.371530610000015</v>
      </c>
      <c r="G56" s="111">
        <v>54.40005935999999</v>
      </c>
      <c r="H56" s="111">
        <v>42.663452549999995</v>
      </c>
      <c r="I56" s="111">
        <v>48.58218162</v>
      </c>
      <c r="J56" s="127">
        <v>14.76784938</v>
      </c>
      <c r="K56" s="111" t="s">
        <v>54</v>
      </c>
      <c r="L56" s="111" t="s">
        <v>54</v>
      </c>
      <c r="M56" s="111" t="s">
        <v>54</v>
      </c>
      <c r="N56" s="111" t="s">
        <v>54</v>
      </c>
      <c r="O56" s="111" t="s">
        <v>54</v>
      </c>
      <c r="P56" s="111" t="s">
        <v>54</v>
      </c>
      <c r="Q56" s="111" t="s">
        <v>54</v>
      </c>
      <c r="R56" s="111" t="s">
        <v>54</v>
      </c>
      <c r="S56" s="111" t="s">
        <v>54</v>
      </c>
      <c r="T56" s="127" t="s">
        <v>157</v>
      </c>
    </row>
    <row r="57" spans="2:20" ht="9.75" customHeight="1">
      <c r="B57" s="132" t="s">
        <v>22</v>
      </c>
      <c r="C57" s="133"/>
      <c r="D57" s="126"/>
      <c r="E57" s="111">
        <v>113.74118241</v>
      </c>
      <c r="F57" s="111">
        <v>117.23845524000001</v>
      </c>
      <c r="G57" s="111">
        <v>88.9808151</v>
      </c>
      <c r="H57" s="111">
        <v>175.36578159</v>
      </c>
      <c r="I57" s="111">
        <v>143.1253493</v>
      </c>
      <c r="J57" s="127">
        <v>8.47373642</v>
      </c>
      <c r="K57" s="111" t="s">
        <v>54</v>
      </c>
      <c r="L57" s="111" t="s">
        <v>54</v>
      </c>
      <c r="M57" s="111" t="s">
        <v>54</v>
      </c>
      <c r="N57" s="111" t="s">
        <v>54</v>
      </c>
      <c r="O57" s="111" t="s">
        <v>54</v>
      </c>
      <c r="P57" s="111" t="s">
        <v>54</v>
      </c>
      <c r="Q57" s="111" t="s">
        <v>54</v>
      </c>
      <c r="R57" s="111" t="s">
        <v>54</v>
      </c>
      <c r="S57" s="111" t="s">
        <v>54</v>
      </c>
      <c r="T57" s="98" t="s">
        <v>157</v>
      </c>
    </row>
    <row r="58" spans="2:20" ht="9.75" customHeight="1">
      <c r="B58" s="132" t="s">
        <v>77</v>
      </c>
      <c r="C58" s="133"/>
      <c r="D58" s="126"/>
      <c r="E58" s="111">
        <v>12.603812710000001</v>
      </c>
      <c r="F58" s="111">
        <v>0.05226154</v>
      </c>
      <c r="G58" s="111">
        <v>21.28868496</v>
      </c>
      <c r="H58" s="111">
        <v>25.132455760000003</v>
      </c>
      <c r="I58" s="111">
        <v>29.12817793</v>
      </c>
      <c r="J58" s="127">
        <v>33.92365178</v>
      </c>
      <c r="K58" s="127">
        <v>10.3868707</v>
      </c>
      <c r="L58" s="127">
        <v>2.13625463</v>
      </c>
      <c r="M58" s="127">
        <v>1.2695734100000002</v>
      </c>
      <c r="N58" s="111" t="s">
        <v>54</v>
      </c>
      <c r="O58" s="111" t="s">
        <v>54</v>
      </c>
      <c r="P58" s="111" t="s">
        <v>54</v>
      </c>
      <c r="Q58" s="111" t="s">
        <v>54</v>
      </c>
      <c r="R58" s="111" t="s">
        <v>54</v>
      </c>
      <c r="S58" s="111" t="s">
        <v>54</v>
      </c>
      <c r="T58" s="98" t="s">
        <v>157</v>
      </c>
    </row>
    <row r="59" spans="2:20" ht="19.5" customHeight="1">
      <c r="B59" s="134" t="s">
        <v>87</v>
      </c>
      <c r="C59" s="133"/>
      <c r="D59" s="126"/>
      <c r="E59" s="111" t="s">
        <v>54</v>
      </c>
      <c r="F59" s="111" t="s">
        <v>54</v>
      </c>
      <c r="G59" s="111" t="s">
        <v>54</v>
      </c>
      <c r="H59" s="111" t="s">
        <v>54</v>
      </c>
      <c r="I59" s="111">
        <v>11.41081251</v>
      </c>
      <c r="J59" s="127">
        <v>80.32809246</v>
      </c>
      <c r="K59" s="127">
        <v>78.36374262999999</v>
      </c>
      <c r="L59" s="127">
        <v>117.955765</v>
      </c>
      <c r="M59" s="127">
        <v>139.494259</v>
      </c>
      <c r="N59" s="127">
        <v>245.026088</v>
      </c>
      <c r="O59" s="127">
        <v>80.48856079</v>
      </c>
      <c r="P59" s="127">
        <v>13.466111</v>
      </c>
      <c r="Q59" s="127">
        <v>0.788852</v>
      </c>
      <c r="R59" s="127" t="s">
        <v>54</v>
      </c>
      <c r="S59" s="127" t="s">
        <v>54</v>
      </c>
      <c r="T59" s="98" t="s">
        <v>157</v>
      </c>
    </row>
    <row r="60" spans="2:20" ht="19.5" customHeight="1">
      <c r="B60" s="134" t="s">
        <v>112</v>
      </c>
      <c r="C60" s="133"/>
      <c r="D60" s="126"/>
      <c r="E60" s="111" t="s">
        <v>54</v>
      </c>
      <c r="F60" s="111" t="s">
        <v>54</v>
      </c>
      <c r="G60" s="111" t="s">
        <v>54</v>
      </c>
      <c r="H60" s="111" t="s">
        <v>54</v>
      </c>
      <c r="I60" s="111" t="s">
        <v>54</v>
      </c>
      <c r="J60" s="111" t="s">
        <v>54</v>
      </c>
      <c r="K60" s="111" t="s">
        <v>54</v>
      </c>
      <c r="L60" s="111" t="s">
        <v>54</v>
      </c>
      <c r="M60" s="111" t="s">
        <v>54</v>
      </c>
      <c r="N60" s="127">
        <v>0.887991</v>
      </c>
      <c r="O60" s="127">
        <v>121.063263</v>
      </c>
      <c r="P60" s="127">
        <v>216.812875</v>
      </c>
      <c r="Q60" s="127">
        <v>481.765661</v>
      </c>
      <c r="R60" s="127">
        <v>811.7494735189998</v>
      </c>
      <c r="S60" s="127">
        <v>896.9532267999999</v>
      </c>
      <c r="T60" s="127">
        <v>865.2283245751184</v>
      </c>
    </row>
    <row r="61" spans="2:10" ht="0.75" customHeight="1">
      <c r="B61" s="128"/>
      <c r="C61" s="129"/>
      <c r="D61" s="126"/>
      <c r="E61" s="121"/>
      <c r="F61" s="121"/>
      <c r="G61" s="121"/>
      <c r="H61" s="121"/>
      <c r="I61" s="121"/>
      <c r="J61" s="127"/>
    </row>
    <row r="62" spans="1:20" ht="9.75" customHeight="1">
      <c r="A62" s="93" t="s">
        <v>66</v>
      </c>
      <c r="B62" s="130" t="s">
        <v>37</v>
      </c>
      <c r="C62" s="131"/>
      <c r="D62" s="115"/>
      <c r="E62" s="116">
        <f aca="true" t="shared" si="6" ref="E62:O62">SUM(E63:E65)</f>
        <v>250.39332056</v>
      </c>
      <c r="F62" s="116">
        <f t="shared" si="6"/>
        <v>207.67242672999998</v>
      </c>
      <c r="G62" s="116">
        <f t="shared" si="6"/>
        <v>361.04071572999993</v>
      </c>
      <c r="H62" s="116">
        <f t="shared" si="6"/>
        <v>364.41423807000007</v>
      </c>
      <c r="I62" s="116">
        <f t="shared" si="6"/>
        <v>327.57337024000003</v>
      </c>
      <c r="J62" s="116">
        <f t="shared" si="6"/>
        <v>328.29018098</v>
      </c>
      <c r="K62" s="116">
        <f t="shared" si="6"/>
        <v>439.72821246999996</v>
      </c>
      <c r="L62" s="116">
        <f t="shared" si="6"/>
        <v>471.36547523</v>
      </c>
      <c r="M62" s="116">
        <f t="shared" si="6"/>
        <v>533.412151</v>
      </c>
      <c r="N62" s="116">
        <f t="shared" si="6"/>
        <v>642.253111</v>
      </c>
      <c r="O62" s="116">
        <f t="shared" si="6"/>
        <v>702.623968</v>
      </c>
      <c r="P62" s="116">
        <f>SUM(P63:P65)</f>
        <v>1215.310762</v>
      </c>
      <c r="Q62" s="116">
        <f>SUM(Q63:Q65)</f>
        <v>1504.475089</v>
      </c>
      <c r="R62" s="116">
        <f>SUM(R63:R65)</f>
        <v>301.17916263190017</v>
      </c>
      <c r="S62" s="116">
        <f>SUM(S63:S65)</f>
        <v>1586.183298369</v>
      </c>
      <c r="T62" s="116">
        <f>T65</f>
        <v>1746.7905938873637</v>
      </c>
    </row>
    <row r="63" spans="2:17" ht="9.75" customHeight="1" hidden="1">
      <c r="B63" s="132" t="s">
        <v>24</v>
      </c>
      <c r="C63" s="133"/>
      <c r="D63" s="126"/>
      <c r="E63" s="111">
        <v>46.026747</v>
      </c>
      <c r="F63" s="111" t="s">
        <v>54</v>
      </c>
      <c r="G63" s="111" t="s">
        <v>54</v>
      </c>
      <c r="H63" s="111" t="s">
        <v>54</v>
      </c>
      <c r="I63" s="111" t="s">
        <v>54</v>
      </c>
      <c r="J63" s="111" t="s">
        <v>54</v>
      </c>
      <c r="K63" s="111" t="s">
        <v>54</v>
      </c>
      <c r="L63" s="111" t="s">
        <v>54</v>
      </c>
      <c r="M63" s="111" t="s">
        <v>54</v>
      </c>
      <c r="N63" s="111" t="s">
        <v>54</v>
      </c>
      <c r="O63" s="111" t="s">
        <v>54</v>
      </c>
      <c r="P63" s="111" t="s">
        <v>54</v>
      </c>
      <c r="Q63" s="111" t="s">
        <v>54</v>
      </c>
    </row>
    <row r="64" spans="2:17" ht="9.75" customHeight="1" hidden="1">
      <c r="B64" s="132" t="s">
        <v>23</v>
      </c>
      <c r="C64" s="133"/>
      <c r="D64" s="126"/>
      <c r="E64" s="111">
        <v>10.011241</v>
      </c>
      <c r="F64" s="111" t="s">
        <v>54</v>
      </c>
      <c r="G64" s="111" t="s">
        <v>54</v>
      </c>
      <c r="H64" s="111" t="s">
        <v>54</v>
      </c>
      <c r="I64" s="111" t="s">
        <v>54</v>
      </c>
      <c r="J64" s="111" t="s">
        <v>54</v>
      </c>
      <c r="K64" s="111" t="s">
        <v>54</v>
      </c>
      <c r="L64" s="111" t="s">
        <v>54</v>
      </c>
      <c r="M64" s="111" t="s">
        <v>54</v>
      </c>
      <c r="N64" s="111" t="s">
        <v>54</v>
      </c>
      <c r="O64" s="111" t="s">
        <v>54</v>
      </c>
      <c r="P64" s="111" t="s">
        <v>54</v>
      </c>
      <c r="Q64" s="111" t="s">
        <v>54</v>
      </c>
    </row>
    <row r="65" spans="2:20" ht="18.75" customHeight="1">
      <c r="B65" s="134" t="s">
        <v>130</v>
      </c>
      <c r="C65" s="136"/>
      <c r="D65" s="126"/>
      <c r="E65" s="111">
        <v>194.35533256</v>
      </c>
      <c r="F65" s="111">
        <v>207.67242672999998</v>
      </c>
      <c r="G65" s="111">
        <v>361.04071572999993</v>
      </c>
      <c r="H65" s="111">
        <v>364.41423807000007</v>
      </c>
      <c r="I65" s="111">
        <v>327.57337024000003</v>
      </c>
      <c r="J65" s="111">
        <v>328.29018098</v>
      </c>
      <c r="K65" s="111">
        <v>439.72821246999996</v>
      </c>
      <c r="L65" s="111">
        <v>471.36547523</v>
      </c>
      <c r="M65" s="111">
        <v>533.412151</v>
      </c>
      <c r="N65" s="111">
        <v>642.253111</v>
      </c>
      <c r="O65" s="111">
        <v>702.623968</v>
      </c>
      <c r="P65" s="127">
        <v>1215.310762</v>
      </c>
      <c r="Q65" s="127">
        <v>1504.475089</v>
      </c>
      <c r="R65" s="127">
        <v>301.17916263190017</v>
      </c>
      <c r="S65" s="127">
        <v>1586.183298369</v>
      </c>
      <c r="T65" s="127">
        <v>1746.7905938873637</v>
      </c>
    </row>
    <row r="66" spans="2:10" ht="7.5" customHeight="1" hidden="1">
      <c r="B66" s="135" t="s">
        <v>129</v>
      </c>
      <c r="C66" s="177"/>
      <c r="D66" s="126"/>
      <c r="E66" s="111"/>
      <c r="F66" s="111"/>
      <c r="G66" s="111"/>
      <c r="H66" s="111"/>
      <c r="I66" s="111"/>
      <c r="J66" s="111"/>
    </row>
    <row r="67" spans="2:10" ht="2.25" customHeight="1">
      <c r="B67" s="128"/>
      <c r="C67" s="129"/>
      <c r="D67" s="126"/>
      <c r="E67" s="121"/>
      <c r="F67" s="121"/>
      <c r="G67" s="121"/>
      <c r="H67" s="121"/>
      <c r="I67" s="121"/>
      <c r="J67" s="123"/>
    </row>
    <row r="68" spans="1:20" ht="10.5" customHeight="1">
      <c r="A68" s="93" t="s">
        <v>67</v>
      </c>
      <c r="B68" s="130" t="s">
        <v>20</v>
      </c>
      <c r="C68" s="131"/>
      <c r="D68" s="115"/>
      <c r="E68" s="123">
        <f>SUM(E69:E72)</f>
        <v>350.09189034</v>
      </c>
      <c r="F68" s="123">
        <f aca="true" t="shared" si="7" ref="F68:L68">SUM(F69:F72)</f>
        <v>232.05849988</v>
      </c>
      <c r="G68" s="123">
        <f t="shared" si="7"/>
        <v>231.63156671000002</v>
      </c>
      <c r="H68" s="123">
        <f t="shared" si="7"/>
        <v>168.36408911</v>
      </c>
      <c r="I68" s="123">
        <f t="shared" si="7"/>
        <v>301.19035651999997</v>
      </c>
      <c r="J68" s="123">
        <f t="shared" si="7"/>
        <v>154.92780004999997</v>
      </c>
      <c r="K68" s="123">
        <f t="shared" si="7"/>
        <v>200.02906356</v>
      </c>
      <c r="L68" s="123">
        <f t="shared" si="7"/>
        <v>312.6166101799997</v>
      </c>
      <c r="M68" s="123">
        <f aca="true" t="shared" si="8" ref="M68:R68">SUM(M69:M72)</f>
        <v>142.173532</v>
      </c>
      <c r="N68" s="123">
        <f t="shared" si="8"/>
        <v>134.44119</v>
      </c>
      <c r="O68" s="123">
        <f t="shared" si="8"/>
        <v>135.985744</v>
      </c>
      <c r="P68" s="123">
        <f t="shared" si="8"/>
        <v>294.532489</v>
      </c>
      <c r="Q68" s="123">
        <f t="shared" si="8"/>
        <v>354.549625</v>
      </c>
      <c r="R68" s="123">
        <f t="shared" si="8"/>
        <v>454.7515485521986</v>
      </c>
      <c r="S68" s="123">
        <f>SUM(S69:S72)</f>
        <v>441.82701679009983</v>
      </c>
      <c r="T68" s="123">
        <f>SUM(T69:T72)</f>
        <v>722.4412577597589</v>
      </c>
    </row>
    <row r="69" spans="2:20" ht="17.25" customHeight="1">
      <c r="B69" s="134" t="s">
        <v>63</v>
      </c>
      <c r="C69" s="136"/>
      <c r="D69" s="126"/>
      <c r="E69" s="111">
        <v>191.81220918000002</v>
      </c>
      <c r="F69" s="111">
        <v>57.33303130000001</v>
      </c>
      <c r="G69" s="111">
        <v>104.20953408000001</v>
      </c>
      <c r="H69" s="111">
        <v>67.33603483000002</v>
      </c>
      <c r="I69" s="111">
        <v>149.71213552999995</v>
      </c>
      <c r="J69" s="127">
        <v>13.97585763</v>
      </c>
      <c r="K69" s="127">
        <v>42.64051654000001</v>
      </c>
      <c r="L69" s="127">
        <v>42.29721263</v>
      </c>
      <c r="M69" s="111" t="s">
        <v>54</v>
      </c>
      <c r="N69" s="111" t="s">
        <v>54</v>
      </c>
      <c r="O69" s="111" t="s">
        <v>54</v>
      </c>
      <c r="P69" s="111" t="s">
        <v>54</v>
      </c>
      <c r="Q69" s="111" t="s">
        <v>54</v>
      </c>
      <c r="R69" s="111" t="s">
        <v>54</v>
      </c>
      <c r="S69" s="111" t="s">
        <v>54</v>
      </c>
      <c r="T69" s="98" t="s">
        <v>157</v>
      </c>
    </row>
    <row r="70" spans="2:20" ht="10.5" customHeight="1">
      <c r="B70" s="132" t="s">
        <v>25</v>
      </c>
      <c r="C70" s="133"/>
      <c r="D70" s="126"/>
      <c r="E70" s="111">
        <v>131.55449344</v>
      </c>
      <c r="F70" s="111">
        <v>119.84081509</v>
      </c>
      <c r="G70" s="111">
        <v>68.2874652</v>
      </c>
      <c r="H70" s="111">
        <v>50.8218017</v>
      </c>
      <c r="I70" s="111">
        <v>94.41661384</v>
      </c>
      <c r="J70" s="127">
        <v>129.10346349999998</v>
      </c>
      <c r="K70" s="127">
        <v>157.38854701999998</v>
      </c>
      <c r="L70" s="111" t="s">
        <v>54</v>
      </c>
      <c r="M70" s="111" t="s">
        <v>54</v>
      </c>
      <c r="N70" s="111" t="s">
        <v>54</v>
      </c>
      <c r="O70" s="111" t="s">
        <v>54</v>
      </c>
      <c r="P70" s="111" t="s">
        <v>54</v>
      </c>
      <c r="Q70" s="111" t="s">
        <v>54</v>
      </c>
      <c r="R70" s="111" t="s">
        <v>54</v>
      </c>
      <c r="S70" s="111" t="s">
        <v>54</v>
      </c>
      <c r="T70" s="98" t="s">
        <v>157</v>
      </c>
    </row>
    <row r="71" spans="2:20" ht="10.5" customHeight="1">
      <c r="B71" s="132" t="s">
        <v>9</v>
      </c>
      <c r="C71" s="133"/>
      <c r="D71" s="126"/>
      <c r="E71" s="111">
        <v>26.72518771999999</v>
      </c>
      <c r="F71" s="111">
        <v>54.884653489999984</v>
      </c>
      <c r="G71" s="111">
        <v>59.134567430000004</v>
      </c>
      <c r="H71" s="111">
        <v>50.20625258</v>
      </c>
      <c r="I71" s="111">
        <v>57.06160714999999</v>
      </c>
      <c r="J71" s="111">
        <v>11.84847892</v>
      </c>
      <c r="K71" s="111" t="s">
        <v>54</v>
      </c>
      <c r="L71" s="111" t="s">
        <v>54</v>
      </c>
      <c r="M71" s="111" t="s">
        <v>54</v>
      </c>
      <c r="N71" s="111" t="s">
        <v>54</v>
      </c>
      <c r="O71" s="111" t="s">
        <v>54</v>
      </c>
      <c r="P71" s="111" t="s">
        <v>54</v>
      </c>
      <c r="Q71" s="111" t="s">
        <v>54</v>
      </c>
      <c r="R71" s="111" t="s">
        <v>54</v>
      </c>
      <c r="S71" s="111" t="s">
        <v>54</v>
      </c>
      <c r="T71" s="98" t="s">
        <v>157</v>
      </c>
    </row>
    <row r="72" spans="2:20" ht="20.25" customHeight="1">
      <c r="B72" s="134" t="s">
        <v>88</v>
      </c>
      <c r="C72" s="133"/>
      <c r="D72" s="126"/>
      <c r="E72" s="111" t="s">
        <v>54</v>
      </c>
      <c r="F72" s="111" t="s">
        <v>54</v>
      </c>
      <c r="G72" s="111" t="s">
        <v>54</v>
      </c>
      <c r="H72" s="111" t="s">
        <v>54</v>
      </c>
      <c r="I72" s="111" t="s">
        <v>54</v>
      </c>
      <c r="J72" s="111" t="s">
        <v>54</v>
      </c>
      <c r="K72" s="111" t="s">
        <v>54</v>
      </c>
      <c r="L72" s="111">
        <v>270.31939754999974</v>
      </c>
      <c r="M72" s="111">
        <v>142.173532</v>
      </c>
      <c r="N72" s="111">
        <v>134.44119</v>
      </c>
      <c r="O72" s="111">
        <v>135.985744</v>
      </c>
      <c r="P72" s="111">
        <v>294.532489</v>
      </c>
      <c r="Q72" s="111">
        <v>354.549625</v>
      </c>
      <c r="R72" s="111">
        <v>454.7515485521986</v>
      </c>
      <c r="S72" s="111">
        <v>441.82701679009983</v>
      </c>
      <c r="T72" s="127">
        <v>722.4412577597589</v>
      </c>
    </row>
    <row r="73" spans="2:10" ht="2.25" customHeight="1">
      <c r="B73" s="128"/>
      <c r="C73" s="129"/>
      <c r="D73" s="126"/>
      <c r="E73" s="121"/>
      <c r="F73" s="121"/>
      <c r="G73" s="121"/>
      <c r="H73" s="121"/>
      <c r="I73" s="121"/>
      <c r="J73" s="127"/>
    </row>
    <row r="74" spans="1:21" ht="7.5" customHeight="1">
      <c r="A74" s="93" t="s">
        <v>68</v>
      </c>
      <c r="B74" s="130" t="s">
        <v>21</v>
      </c>
      <c r="C74" s="131"/>
      <c r="D74" s="115"/>
      <c r="E74" s="116">
        <f aca="true" t="shared" si="9" ref="E74:L74">SUM(E75:E76)</f>
        <v>368.66437530999997</v>
      </c>
      <c r="F74" s="116">
        <f t="shared" si="9"/>
        <v>20.199059600000002</v>
      </c>
      <c r="G74" s="116">
        <f t="shared" si="9"/>
        <v>32.18378051</v>
      </c>
      <c r="H74" s="116">
        <f t="shared" si="9"/>
        <v>25.95401343</v>
      </c>
      <c r="I74" s="116">
        <f t="shared" si="9"/>
        <v>34.03880109000001</v>
      </c>
      <c r="J74" s="116">
        <f t="shared" si="9"/>
        <v>19.13552001</v>
      </c>
      <c r="K74" s="116">
        <f t="shared" si="9"/>
        <v>13.21632331</v>
      </c>
      <c r="L74" s="116">
        <f t="shared" si="9"/>
        <v>13.822779550000003</v>
      </c>
      <c r="M74" s="116">
        <f aca="true" t="shared" si="10" ref="M74:R74">SUM(M75:M76)</f>
        <v>8.824095</v>
      </c>
      <c r="N74" s="116">
        <f t="shared" si="10"/>
        <v>4.32753</v>
      </c>
      <c r="O74" s="116">
        <f t="shared" si="10"/>
        <v>4.552022</v>
      </c>
      <c r="P74" s="116">
        <f t="shared" si="10"/>
        <v>3.254117</v>
      </c>
      <c r="Q74" s="116">
        <f t="shared" si="10"/>
        <v>0</v>
      </c>
      <c r="R74" s="116">
        <f t="shared" si="10"/>
        <v>0</v>
      </c>
      <c r="S74" s="116">
        <f>SUM(S75:S76)</f>
        <v>0</v>
      </c>
      <c r="T74" s="116">
        <f>T76</f>
        <v>0</v>
      </c>
      <c r="U74" s="116"/>
    </row>
    <row r="75" spans="2:17" ht="18" customHeight="1" hidden="1">
      <c r="B75" s="134" t="s">
        <v>57</v>
      </c>
      <c r="C75" s="136"/>
      <c r="D75" s="126"/>
      <c r="E75" s="111">
        <v>343</v>
      </c>
      <c r="F75" s="111" t="s">
        <v>54</v>
      </c>
      <c r="G75" s="111" t="s">
        <v>54</v>
      </c>
      <c r="H75" s="111" t="s">
        <v>54</v>
      </c>
      <c r="I75" s="111" t="s">
        <v>54</v>
      </c>
      <c r="J75" s="127" t="s">
        <v>54</v>
      </c>
      <c r="K75" s="98" t="s">
        <v>54</v>
      </c>
      <c r="L75" s="98" t="s">
        <v>54</v>
      </c>
      <c r="M75" s="98" t="s">
        <v>54</v>
      </c>
      <c r="N75" s="98" t="s">
        <v>54</v>
      </c>
      <c r="O75" s="98" t="s">
        <v>54</v>
      </c>
      <c r="P75" s="98" t="s">
        <v>54</v>
      </c>
      <c r="Q75" s="98" t="s">
        <v>54</v>
      </c>
    </row>
    <row r="76" spans="2:20" ht="9.75" customHeight="1">
      <c r="B76" s="132" t="s">
        <v>28</v>
      </c>
      <c r="C76" s="133"/>
      <c r="D76" s="126"/>
      <c r="E76" s="111">
        <v>25.664375309999997</v>
      </c>
      <c r="F76" s="111">
        <v>20.199059600000002</v>
      </c>
      <c r="G76" s="111">
        <v>32.18378051</v>
      </c>
      <c r="H76" s="111">
        <v>25.95401343</v>
      </c>
      <c r="I76" s="111">
        <v>34.03880109000001</v>
      </c>
      <c r="J76" s="127">
        <v>19.13552001</v>
      </c>
      <c r="K76" s="127">
        <v>13.21632331</v>
      </c>
      <c r="L76" s="127">
        <v>13.822779550000003</v>
      </c>
      <c r="M76" s="127">
        <v>8.824095</v>
      </c>
      <c r="N76" s="127">
        <v>4.32753</v>
      </c>
      <c r="O76" s="127">
        <v>4.552022</v>
      </c>
      <c r="P76" s="127">
        <v>3.254117</v>
      </c>
      <c r="Q76" s="127">
        <v>0</v>
      </c>
      <c r="R76" s="127">
        <v>0</v>
      </c>
      <c r="S76" s="127">
        <v>0</v>
      </c>
      <c r="T76" s="98">
        <v>0</v>
      </c>
    </row>
    <row r="77" spans="2:10" ht="2.25" customHeight="1">
      <c r="B77" s="124"/>
      <c r="C77" s="125"/>
      <c r="D77" s="126"/>
      <c r="E77" s="111"/>
      <c r="F77" s="111"/>
      <c r="G77" s="111"/>
      <c r="H77" s="111"/>
      <c r="I77" s="111"/>
      <c r="J77" s="127"/>
    </row>
    <row r="78" spans="1:20" ht="9.75" customHeight="1">
      <c r="A78" s="93" t="s">
        <v>69</v>
      </c>
      <c r="B78" s="130" t="s">
        <v>96</v>
      </c>
      <c r="C78" s="131"/>
      <c r="D78" s="115"/>
      <c r="E78" s="116">
        <f aca="true" t="shared" si="11" ref="E78:L78">SUM(E79:E80)</f>
        <v>52.88516199</v>
      </c>
      <c r="F78" s="116">
        <f t="shared" si="11"/>
        <v>159.86519083</v>
      </c>
      <c r="G78" s="116">
        <f t="shared" si="11"/>
        <v>163.54096558000003</v>
      </c>
      <c r="H78" s="116">
        <f t="shared" si="11"/>
        <v>202.16662392000018</v>
      </c>
      <c r="I78" s="116">
        <f t="shared" si="11"/>
        <v>143.57329921</v>
      </c>
      <c r="J78" s="116">
        <f t="shared" si="11"/>
        <v>365.20678791000006</v>
      </c>
      <c r="K78" s="116">
        <f t="shared" si="11"/>
        <v>401.55660054</v>
      </c>
      <c r="L78" s="116">
        <f t="shared" si="11"/>
        <v>637.69208707</v>
      </c>
      <c r="M78" s="116">
        <f aca="true" t="shared" si="12" ref="M78:R78">SUM(M79:M80)</f>
        <v>764.95772902</v>
      </c>
      <c r="N78" s="116">
        <f t="shared" si="12"/>
        <v>679.876073680001</v>
      </c>
      <c r="O78" s="116">
        <f t="shared" si="12"/>
        <v>666.12652674</v>
      </c>
      <c r="P78" s="116">
        <f t="shared" si="12"/>
        <v>551.66544657</v>
      </c>
      <c r="Q78" s="116">
        <f t="shared" si="12"/>
        <v>439.69765168</v>
      </c>
      <c r="R78" s="116">
        <f t="shared" si="12"/>
        <v>417.2292956210004</v>
      </c>
      <c r="S78" s="116">
        <f>SUM(S79:S80)</f>
        <v>256.64916458999994</v>
      </c>
      <c r="T78" s="116">
        <f>SUM(T79:T80)</f>
        <v>362.0389640421752</v>
      </c>
    </row>
    <row r="79" spans="2:20" ht="9.75" customHeight="1">
      <c r="B79" s="132" t="s">
        <v>30</v>
      </c>
      <c r="C79" s="133"/>
      <c r="D79" s="126"/>
      <c r="E79" s="111">
        <v>6.041938349999999</v>
      </c>
      <c r="F79" s="111">
        <v>159.63993083</v>
      </c>
      <c r="G79" s="111">
        <v>161.33504929000003</v>
      </c>
      <c r="H79" s="111">
        <v>193.45038981000016</v>
      </c>
      <c r="I79" s="111">
        <v>130.87950339</v>
      </c>
      <c r="J79" s="127">
        <v>328.82273289000005</v>
      </c>
      <c r="K79" s="127">
        <v>349.45784689</v>
      </c>
      <c r="L79" s="127">
        <v>555.7250085</v>
      </c>
      <c r="M79" s="127">
        <v>664.45964089</v>
      </c>
      <c r="N79" s="127">
        <v>504.322691160001</v>
      </c>
      <c r="O79" s="127">
        <v>654.95875361</v>
      </c>
      <c r="P79" s="127">
        <v>540.2431249</v>
      </c>
      <c r="Q79" s="127">
        <v>436.82028662</v>
      </c>
      <c r="R79" s="127">
        <v>347.8130740400004</v>
      </c>
      <c r="S79" s="127">
        <v>202.0333849499999</v>
      </c>
      <c r="T79" s="127">
        <v>330.28690201824946</v>
      </c>
    </row>
    <row r="80" spans="2:20" ht="9" customHeight="1">
      <c r="B80" s="132" t="s">
        <v>74</v>
      </c>
      <c r="C80" s="133"/>
      <c r="D80" s="126"/>
      <c r="E80" s="111">
        <v>46.843223640000005</v>
      </c>
      <c r="F80" s="111">
        <v>0.22526</v>
      </c>
      <c r="G80" s="111">
        <v>2.2059162900000002</v>
      </c>
      <c r="H80" s="111">
        <v>8.716234110000002</v>
      </c>
      <c r="I80" s="111">
        <v>12.693795820000002</v>
      </c>
      <c r="J80" s="127">
        <v>36.38405502</v>
      </c>
      <c r="K80" s="127">
        <v>52.098753650000006</v>
      </c>
      <c r="L80" s="127">
        <v>81.96707857</v>
      </c>
      <c r="M80" s="127">
        <v>100.49808813000008</v>
      </c>
      <c r="N80" s="127">
        <v>175.55338252</v>
      </c>
      <c r="O80" s="127">
        <v>11.167773129999999</v>
      </c>
      <c r="P80" s="127">
        <v>11.422321670000002</v>
      </c>
      <c r="Q80" s="127">
        <v>2.87736506</v>
      </c>
      <c r="R80" s="127">
        <v>69.41622158099999</v>
      </c>
      <c r="S80" s="127">
        <v>54.615779640000014</v>
      </c>
      <c r="T80" s="127">
        <v>31.75206202392578</v>
      </c>
    </row>
    <row r="81" spans="2:10" ht="2.25" customHeight="1">
      <c r="B81" s="124"/>
      <c r="C81" s="125"/>
      <c r="D81" s="126"/>
      <c r="E81" s="111"/>
      <c r="F81" s="111"/>
      <c r="G81" s="111"/>
      <c r="H81" s="111"/>
      <c r="I81" s="111"/>
      <c r="J81" s="127"/>
    </row>
    <row r="82" spans="1:20" ht="9.75" customHeight="1">
      <c r="A82" s="93" t="s">
        <v>70</v>
      </c>
      <c r="B82" s="130" t="s">
        <v>97</v>
      </c>
      <c r="C82" s="131"/>
      <c r="D82" s="115"/>
      <c r="E82" s="123">
        <f aca="true" t="shared" si="13" ref="E82:L82">SUM(E83:E85)</f>
        <v>204.94150594</v>
      </c>
      <c r="F82" s="123">
        <f t="shared" si="13"/>
        <v>219.53655444000006</v>
      </c>
      <c r="G82" s="123">
        <f t="shared" si="13"/>
        <v>199.81147277999997</v>
      </c>
      <c r="H82" s="123">
        <f t="shared" si="13"/>
        <v>185.87849189999997</v>
      </c>
      <c r="I82" s="123">
        <f t="shared" si="13"/>
        <v>222.89549342</v>
      </c>
      <c r="J82" s="123">
        <f t="shared" si="13"/>
        <v>231.09387923999998</v>
      </c>
      <c r="K82" s="123">
        <f t="shared" si="13"/>
        <v>374.8407842300001</v>
      </c>
      <c r="L82" s="123">
        <f t="shared" si="13"/>
        <v>744.2060999800001</v>
      </c>
      <c r="M82" s="123">
        <f aca="true" t="shared" si="14" ref="M82:S82">SUM(M83:M85)</f>
        <v>703.324774529999</v>
      </c>
      <c r="N82" s="123">
        <f t="shared" si="14"/>
        <v>568.7976104500001</v>
      </c>
      <c r="O82" s="123">
        <f t="shared" si="14"/>
        <v>766.98824473</v>
      </c>
      <c r="P82" s="123">
        <f t="shared" si="14"/>
        <v>926.9450574099986</v>
      </c>
      <c r="Q82" s="123">
        <f t="shared" si="14"/>
        <v>894.8459128899999</v>
      </c>
      <c r="R82" s="123">
        <f t="shared" si="14"/>
        <v>565.3778015838997</v>
      </c>
      <c r="S82" s="123">
        <f t="shared" si="14"/>
        <v>223.60151950099993</v>
      </c>
      <c r="T82" s="123">
        <f>SUM(T83:T85)</f>
        <v>108.78598570455812</v>
      </c>
    </row>
    <row r="83" spans="2:20" ht="9.75" customHeight="1">
      <c r="B83" s="132" t="s">
        <v>89</v>
      </c>
      <c r="C83" s="133"/>
      <c r="D83" s="126"/>
      <c r="E83" s="111">
        <v>64.07102732000003</v>
      </c>
      <c r="F83" s="111">
        <v>140.87464403000007</v>
      </c>
      <c r="G83" s="111">
        <v>112.88277081999999</v>
      </c>
      <c r="H83" s="111">
        <v>107.46978723</v>
      </c>
      <c r="I83" s="111">
        <v>118.83577621</v>
      </c>
      <c r="J83" s="127">
        <v>73.49015103999999</v>
      </c>
      <c r="K83" s="127">
        <v>142.6038673300001</v>
      </c>
      <c r="L83" s="127">
        <v>220.07808374000007</v>
      </c>
      <c r="M83" s="127">
        <v>130.08723970999992</v>
      </c>
      <c r="N83" s="127">
        <v>106.78106375999992</v>
      </c>
      <c r="O83" s="127">
        <v>118.62362241000007</v>
      </c>
      <c r="P83" s="127">
        <v>69.03675871000004</v>
      </c>
      <c r="Q83" s="127">
        <v>187.43320922000004</v>
      </c>
      <c r="R83" s="127">
        <v>120.62701077990005</v>
      </c>
      <c r="S83" s="127">
        <v>88.25498869999998</v>
      </c>
      <c r="T83" s="127">
        <v>58.623838721069305</v>
      </c>
    </row>
    <row r="84" spans="2:20" ht="9.75" customHeight="1">
      <c r="B84" s="132" t="s">
        <v>133</v>
      </c>
      <c r="C84" s="133"/>
      <c r="D84" s="126"/>
      <c r="E84" s="111"/>
      <c r="F84" s="111" t="s">
        <v>54</v>
      </c>
      <c r="G84" s="111" t="s">
        <v>54</v>
      </c>
      <c r="H84" s="111" t="s">
        <v>54</v>
      </c>
      <c r="I84" s="111" t="s">
        <v>54</v>
      </c>
      <c r="J84" s="127">
        <v>22.194725</v>
      </c>
      <c r="K84" s="127">
        <v>33.371654</v>
      </c>
      <c r="L84" s="127">
        <v>73.94227658000004</v>
      </c>
      <c r="M84" s="127">
        <v>95.126748</v>
      </c>
      <c r="N84" s="127">
        <v>140.224849</v>
      </c>
      <c r="O84" s="127">
        <v>106.713295</v>
      </c>
      <c r="P84" s="127">
        <v>93.61335204000001</v>
      </c>
      <c r="Q84" s="127">
        <v>81.320868</v>
      </c>
      <c r="R84" s="127">
        <v>42.55768830300005</v>
      </c>
      <c r="S84" s="127">
        <v>67.31276751099998</v>
      </c>
      <c r="T84" s="127">
        <v>44.01492911584355</v>
      </c>
    </row>
    <row r="85" spans="2:20" ht="9.75" customHeight="1">
      <c r="B85" s="132" t="s">
        <v>29</v>
      </c>
      <c r="C85" s="133"/>
      <c r="D85" s="126"/>
      <c r="E85" s="111">
        <v>140.87047862</v>
      </c>
      <c r="F85" s="111">
        <v>78.66191040999999</v>
      </c>
      <c r="G85" s="111">
        <v>86.92870196</v>
      </c>
      <c r="H85" s="111">
        <v>78.40870466999998</v>
      </c>
      <c r="I85" s="111">
        <v>104.05971721</v>
      </c>
      <c r="J85" s="127">
        <v>135.4090032</v>
      </c>
      <c r="K85" s="127">
        <v>198.8652629</v>
      </c>
      <c r="L85" s="127">
        <v>450.18573965999997</v>
      </c>
      <c r="M85" s="127">
        <v>478.1107868199991</v>
      </c>
      <c r="N85" s="127">
        <v>321.7916976900001</v>
      </c>
      <c r="O85" s="127">
        <v>541.65132732</v>
      </c>
      <c r="P85" s="127">
        <v>764.2949466599986</v>
      </c>
      <c r="Q85" s="127">
        <v>626.0918356699999</v>
      </c>
      <c r="R85" s="127">
        <v>402.19310250099954</v>
      </c>
      <c r="S85" s="127">
        <v>68.03376328999998</v>
      </c>
      <c r="T85" s="127">
        <v>6.147217867645268</v>
      </c>
    </row>
    <row r="86" spans="2:10" ht="3" customHeight="1">
      <c r="B86" s="128"/>
      <c r="C86" s="129"/>
      <c r="D86" s="126"/>
      <c r="E86" s="111"/>
      <c r="F86" s="111"/>
      <c r="G86" s="111"/>
      <c r="H86" s="111"/>
      <c r="I86" s="111"/>
      <c r="J86" s="127"/>
    </row>
    <row r="87" spans="1:20" ht="9.75" customHeight="1">
      <c r="A87" s="93" t="s">
        <v>71</v>
      </c>
      <c r="B87" s="137" t="s">
        <v>98</v>
      </c>
      <c r="C87" s="138"/>
      <c r="D87" s="115"/>
      <c r="E87" s="123">
        <f>SUM(E88:E92)</f>
        <v>242.62188367999997</v>
      </c>
      <c r="F87" s="123">
        <f>SUM(F88:F93)</f>
        <v>178.23042916999998</v>
      </c>
      <c r="G87" s="123">
        <f>SUM(G88:G93)</f>
        <v>153.39909952999992</v>
      </c>
      <c r="H87" s="123">
        <f>SUM(H88:H93)</f>
        <v>283.1172787100001</v>
      </c>
      <c r="I87" s="123">
        <f aca="true" t="shared" si="15" ref="I87:P87">SUM(I88:I93)</f>
        <v>403.6230917300001</v>
      </c>
      <c r="J87" s="123">
        <f t="shared" si="15"/>
        <v>803.22391792</v>
      </c>
      <c r="K87" s="123">
        <f t="shared" si="15"/>
        <v>1280.95793545</v>
      </c>
      <c r="L87" s="123">
        <f t="shared" si="15"/>
        <v>1220.09768263</v>
      </c>
      <c r="M87" s="123">
        <f t="shared" si="15"/>
        <v>1293.32822684</v>
      </c>
      <c r="N87" s="123">
        <f t="shared" si="15"/>
        <v>1458.13329058</v>
      </c>
      <c r="O87" s="123">
        <f t="shared" si="15"/>
        <v>1534.9112957400005</v>
      </c>
      <c r="P87" s="123">
        <f t="shared" si="15"/>
        <v>2005.1448750999998</v>
      </c>
      <c r="Q87" s="123">
        <f>SUM(Q88:Q93)</f>
        <v>2029.1238200399998</v>
      </c>
      <c r="R87" s="123">
        <f>SUM(R88:R93)</f>
        <v>2562.6495640010116</v>
      </c>
      <c r="S87" s="123">
        <f>SUM(S88:S93)</f>
        <v>1564.2528410089983</v>
      </c>
      <c r="T87" s="123">
        <f>SUM(T88:T93)</f>
        <v>5018.304023612354</v>
      </c>
    </row>
    <row r="88" spans="2:20" ht="9.75" customHeight="1">
      <c r="B88" s="134" t="s">
        <v>7</v>
      </c>
      <c r="C88" s="133"/>
      <c r="D88" s="126"/>
      <c r="E88" s="111">
        <v>14.121570860000002</v>
      </c>
      <c r="F88" s="111">
        <v>12.177799039999998</v>
      </c>
      <c r="G88" s="111">
        <v>2.4464378300000003</v>
      </c>
      <c r="H88" s="111">
        <v>8.933776510000001</v>
      </c>
      <c r="I88" s="111" t="s">
        <v>54</v>
      </c>
      <c r="J88" s="111" t="s">
        <v>54</v>
      </c>
      <c r="K88" s="111" t="s">
        <v>54</v>
      </c>
      <c r="L88" s="111" t="s">
        <v>54</v>
      </c>
      <c r="M88" s="111" t="s">
        <v>54</v>
      </c>
      <c r="N88" s="111" t="s">
        <v>54</v>
      </c>
      <c r="O88" s="111" t="s">
        <v>54</v>
      </c>
      <c r="P88" s="111" t="s">
        <v>54</v>
      </c>
      <c r="Q88" s="111" t="s">
        <v>54</v>
      </c>
      <c r="R88" s="111" t="s">
        <v>54</v>
      </c>
      <c r="S88" s="111" t="s">
        <v>54</v>
      </c>
      <c r="T88" s="98" t="s">
        <v>157</v>
      </c>
    </row>
    <row r="89" spans="2:20" ht="9.75" customHeight="1">
      <c r="B89" s="134" t="s">
        <v>75</v>
      </c>
      <c r="C89" s="133"/>
      <c r="D89" s="126"/>
      <c r="E89" s="111">
        <v>2.02570168</v>
      </c>
      <c r="F89" s="111">
        <v>3.4996953000000004</v>
      </c>
      <c r="G89" s="111">
        <v>4.9205853600000005</v>
      </c>
      <c r="H89" s="111">
        <v>0.30990652</v>
      </c>
      <c r="I89" s="111" t="s">
        <v>54</v>
      </c>
      <c r="J89" s="111" t="s">
        <v>54</v>
      </c>
      <c r="K89" s="111" t="s">
        <v>54</v>
      </c>
      <c r="L89" s="111" t="s">
        <v>54</v>
      </c>
      <c r="M89" s="111" t="s">
        <v>54</v>
      </c>
      <c r="N89" s="111" t="s">
        <v>54</v>
      </c>
      <c r="O89" s="111" t="s">
        <v>54</v>
      </c>
      <c r="P89" s="111" t="s">
        <v>54</v>
      </c>
      <c r="Q89" s="111" t="s">
        <v>54</v>
      </c>
      <c r="R89" s="111" t="s">
        <v>54</v>
      </c>
      <c r="S89" s="111" t="s">
        <v>54</v>
      </c>
      <c r="T89" s="98" t="s">
        <v>157</v>
      </c>
    </row>
    <row r="90" spans="2:20" ht="9.75" customHeight="1">
      <c r="B90" s="132" t="s">
        <v>5</v>
      </c>
      <c r="C90" s="133"/>
      <c r="D90" s="126"/>
      <c r="E90" s="111">
        <v>163.62467263999997</v>
      </c>
      <c r="F90" s="111">
        <v>92.62208652</v>
      </c>
      <c r="G90" s="111">
        <v>0.47298616</v>
      </c>
      <c r="H90" s="111">
        <v>0.37723295</v>
      </c>
      <c r="I90" s="111" t="s">
        <v>54</v>
      </c>
      <c r="J90" s="111" t="s">
        <v>54</v>
      </c>
      <c r="K90" s="111" t="s">
        <v>54</v>
      </c>
      <c r="L90" s="111" t="s">
        <v>54</v>
      </c>
      <c r="M90" s="111" t="s">
        <v>54</v>
      </c>
      <c r="N90" s="111" t="s">
        <v>54</v>
      </c>
      <c r="O90" s="111" t="s">
        <v>54</v>
      </c>
      <c r="P90" s="111" t="s">
        <v>54</v>
      </c>
      <c r="Q90" s="111" t="s">
        <v>54</v>
      </c>
      <c r="R90" s="111" t="s">
        <v>54</v>
      </c>
      <c r="S90" s="111" t="s">
        <v>54</v>
      </c>
      <c r="T90" s="98" t="s">
        <v>157</v>
      </c>
    </row>
    <row r="91" spans="2:22" ht="9.75" customHeight="1">
      <c r="B91" s="132" t="s">
        <v>146</v>
      </c>
      <c r="C91" s="133"/>
      <c r="D91" s="126"/>
      <c r="E91" s="111">
        <v>0.26255239</v>
      </c>
      <c r="F91" s="111">
        <v>0.054405089999999996</v>
      </c>
      <c r="G91" s="111">
        <v>0.04325038</v>
      </c>
      <c r="H91" s="111">
        <v>0.08545289</v>
      </c>
      <c r="I91" s="111">
        <v>155.89568772</v>
      </c>
      <c r="J91" s="127">
        <v>538.3031391000001</v>
      </c>
      <c r="K91" s="127">
        <v>754.45029035</v>
      </c>
      <c r="L91" s="127">
        <v>292.8966730199999</v>
      </c>
      <c r="M91" s="127">
        <v>310.04411627</v>
      </c>
      <c r="N91" s="127">
        <v>301.708811</v>
      </c>
      <c r="O91" s="127">
        <v>486.187288</v>
      </c>
      <c r="P91" s="127">
        <v>855.360701</v>
      </c>
      <c r="Q91" s="127">
        <v>1011.250873</v>
      </c>
      <c r="R91" s="127">
        <v>699.0288398500004</v>
      </c>
      <c r="S91" s="127">
        <v>425.9784077169987</v>
      </c>
      <c r="T91" s="127">
        <v>3267.69667366035</v>
      </c>
      <c r="U91" s="214"/>
      <c r="V91" s="214"/>
    </row>
    <row r="92" spans="2:22" ht="9.75" customHeight="1">
      <c r="B92" s="132" t="s">
        <v>27</v>
      </c>
      <c r="C92" s="133"/>
      <c r="D92" s="126"/>
      <c r="E92" s="111">
        <v>62.58738610999998</v>
      </c>
      <c r="F92" s="111">
        <v>69.67850021999998</v>
      </c>
      <c r="G92" s="111">
        <v>122.21745179999992</v>
      </c>
      <c r="H92" s="111">
        <v>240.53590684000008</v>
      </c>
      <c r="I92" s="111">
        <v>232.6800910100001</v>
      </c>
      <c r="J92" s="111">
        <v>226.16122881999988</v>
      </c>
      <c r="K92" s="111">
        <v>391.0063720999998</v>
      </c>
      <c r="L92" s="111">
        <v>478.24117361000015</v>
      </c>
      <c r="M92" s="111">
        <v>650.80453557</v>
      </c>
      <c r="N92" s="111">
        <v>898.22471558</v>
      </c>
      <c r="O92" s="111">
        <v>786.2917877400005</v>
      </c>
      <c r="P92" s="111">
        <v>703.0603858499998</v>
      </c>
      <c r="Q92" s="111">
        <v>404.24210404</v>
      </c>
      <c r="R92" s="111">
        <v>395.84501012101066</v>
      </c>
      <c r="S92" s="111">
        <v>411.341266372</v>
      </c>
      <c r="T92" s="127">
        <v>777.3685211756375</v>
      </c>
      <c r="U92" s="214"/>
      <c r="V92" s="214"/>
    </row>
    <row r="93" spans="2:22" ht="9.75" customHeight="1">
      <c r="B93" s="132" t="s">
        <v>134</v>
      </c>
      <c r="C93" s="133"/>
      <c r="D93" s="126"/>
      <c r="E93" s="111"/>
      <c r="F93" s="111">
        <v>0.197943</v>
      </c>
      <c r="G93" s="111">
        <v>23.298388</v>
      </c>
      <c r="H93" s="111">
        <v>32.875003</v>
      </c>
      <c r="I93" s="111">
        <v>15.047313</v>
      </c>
      <c r="J93" s="111">
        <v>38.75955</v>
      </c>
      <c r="K93" s="111">
        <v>135.501273</v>
      </c>
      <c r="L93" s="111">
        <v>448.959836</v>
      </c>
      <c r="M93" s="111">
        <v>332.479575</v>
      </c>
      <c r="N93" s="111">
        <v>258.199764</v>
      </c>
      <c r="O93" s="111">
        <v>262.43222</v>
      </c>
      <c r="P93" s="111">
        <v>446.72378825</v>
      </c>
      <c r="Q93" s="111">
        <v>613.630843</v>
      </c>
      <c r="R93" s="111">
        <v>1467.7757140300002</v>
      </c>
      <c r="S93" s="111">
        <v>726.9331669199996</v>
      </c>
      <c r="T93" s="127">
        <v>973.2388287763671</v>
      </c>
      <c r="U93" s="214"/>
      <c r="V93" s="214"/>
    </row>
    <row r="94" spans="2:19" ht="12" customHeight="1">
      <c r="B94" s="132"/>
      <c r="C94" s="133"/>
      <c r="D94" s="126"/>
      <c r="E94" s="111"/>
      <c r="F94" s="111"/>
      <c r="G94" s="111"/>
      <c r="H94" s="111"/>
      <c r="I94" s="111"/>
      <c r="J94" s="111"/>
      <c r="K94" s="111"/>
      <c r="L94" s="111"/>
      <c r="M94" s="111"/>
      <c r="N94" s="111"/>
      <c r="O94" s="111"/>
      <c r="P94" s="111"/>
      <c r="Q94" s="111"/>
      <c r="R94" s="111"/>
      <c r="S94" s="111"/>
    </row>
    <row r="95" spans="2:20" ht="9.75" customHeight="1">
      <c r="B95" s="137" t="s">
        <v>126</v>
      </c>
      <c r="C95" s="131"/>
      <c r="D95" s="115"/>
      <c r="E95" s="123">
        <f>+E96</f>
        <v>43.91277131999995</v>
      </c>
      <c r="F95" s="123">
        <f aca="true" t="shared" si="16" ref="F95:S95">+F96</f>
        <v>45.97925104999999</v>
      </c>
      <c r="G95" s="123">
        <f t="shared" si="16"/>
        <v>38.80386209000001</v>
      </c>
      <c r="H95" s="123">
        <f t="shared" si="16"/>
        <v>36.35667582</v>
      </c>
      <c r="I95" s="123">
        <f t="shared" si="16"/>
        <v>71.70857333999997</v>
      </c>
      <c r="J95" s="123">
        <f t="shared" si="16"/>
        <v>141.44721939999994</v>
      </c>
      <c r="K95" s="123">
        <f t="shared" si="16"/>
        <v>449.54189663</v>
      </c>
      <c r="L95" s="123">
        <f t="shared" si="16"/>
        <v>626.5374367100001</v>
      </c>
      <c r="M95" s="123">
        <f t="shared" si="16"/>
        <v>659.851937</v>
      </c>
      <c r="N95" s="123">
        <f t="shared" si="16"/>
        <v>890.298531</v>
      </c>
      <c r="O95" s="123">
        <f t="shared" si="16"/>
        <v>508.099723</v>
      </c>
      <c r="P95" s="123">
        <f t="shared" si="16"/>
        <v>445.232835</v>
      </c>
      <c r="Q95" s="123">
        <f t="shared" si="16"/>
        <v>1112.585399</v>
      </c>
      <c r="R95" s="123">
        <f t="shared" si="16"/>
        <v>1572.5228510599998</v>
      </c>
      <c r="S95" s="123">
        <f t="shared" si="16"/>
        <v>1268.3309142099997</v>
      </c>
      <c r="T95" s="123">
        <f>T96</f>
        <v>1734.5023480055374</v>
      </c>
    </row>
    <row r="96" spans="2:20" ht="9.75" customHeight="1">
      <c r="B96" s="132" t="s">
        <v>26</v>
      </c>
      <c r="C96" s="133"/>
      <c r="D96" s="126"/>
      <c r="E96" s="111">
        <v>43.91277131999995</v>
      </c>
      <c r="F96" s="111">
        <v>45.97925104999999</v>
      </c>
      <c r="G96" s="111">
        <v>38.80386209000001</v>
      </c>
      <c r="H96" s="111">
        <v>36.35667582</v>
      </c>
      <c r="I96" s="111">
        <v>71.70857333999997</v>
      </c>
      <c r="J96" s="127">
        <v>141.44721939999994</v>
      </c>
      <c r="K96" s="127">
        <v>449.54189663</v>
      </c>
      <c r="L96" s="127">
        <v>626.5374367100001</v>
      </c>
      <c r="M96" s="127">
        <v>659.851937</v>
      </c>
      <c r="N96" s="127">
        <v>890.298531</v>
      </c>
      <c r="O96" s="127">
        <v>508.099723</v>
      </c>
      <c r="P96" s="127">
        <v>445.232835</v>
      </c>
      <c r="Q96" s="127">
        <v>1112.585399</v>
      </c>
      <c r="R96" s="127">
        <v>1572.5228510599998</v>
      </c>
      <c r="S96" s="127">
        <v>1268.3309142099997</v>
      </c>
      <c r="T96" s="127">
        <v>1734.5023480055374</v>
      </c>
    </row>
    <row r="97" spans="2:10" ht="3.75" customHeight="1">
      <c r="B97" s="124"/>
      <c r="C97" s="125"/>
      <c r="D97" s="126"/>
      <c r="E97" s="111"/>
      <c r="F97" s="111"/>
      <c r="G97" s="111"/>
      <c r="H97" s="111"/>
      <c r="I97" s="111"/>
      <c r="J97" s="127"/>
    </row>
    <row r="98" spans="2:20" ht="9.75" customHeight="1">
      <c r="B98" s="137" t="s">
        <v>19</v>
      </c>
      <c r="C98" s="131"/>
      <c r="D98" s="115"/>
      <c r="E98" s="116">
        <v>45.020651480000005</v>
      </c>
      <c r="F98" s="116">
        <v>43.77817734999999</v>
      </c>
      <c r="G98" s="116">
        <v>31.87186633</v>
      </c>
      <c r="H98" s="116">
        <v>21.95337165</v>
      </c>
      <c r="I98" s="116">
        <v>22.235146439999998</v>
      </c>
      <c r="J98" s="123">
        <v>61.200636030000005</v>
      </c>
      <c r="K98" s="123">
        <v>75.77868215</v>
      </c>
      <c r="L98" s="123">
        <v>110.10069243999997</v>
      </c>
      <c r="M98" s="123">
        <v>110.034024</v>
      </c>
      <c r="N98" s="123">
        <v>78.357861</v>
      </c>
      <c r="O98" s="123">
        <v>72.762008</v>
      </c>
      <c r="P98" s="123">
        <v>124.623175</v>
      </c>
      <c r="Q98" s="123">
        <v>118.762079</v>
      </c>
      <c r="R98" s="123">
        <v>67.88883903781007</v>
      </c>
      <c r="S98" s="123">
        <v>153.56932312900005</v>
      </c>
      <c r="T98" s="123">
        <v>80.91275716764201</v>
      </c>
    </row>
    <row r="99" spans="2:19" ht="3.75" customHeight="1">
      <c r="B99" s="137"/>
      <c r="C99" s="131"/>
      <c r="D99" s="115"/>
      <c r="E99" s="116"/>
      <c r="F99" s="116"/>
      <c r="G99" s="116"/>
      <c r="H99" s="116"/>
      <c r="I99" s="116"/>
      <c r="J99" s="123"/>
      <c r="K99" s="123"/>
      <c r="L99" s="123"/>
      <c r="M99" s="123"/>
      <c r="N99" s="123"/>
      <c r="O99" s="123"/>
      <c r="P99" s="123"/>
      <c r="Q99" s="123"/>
      <c r="R99" s="123"/>
      <c r="S99" s="123"/>
    </row>
    <row r="100" spans="2:20" ht="9.75" customHeight="1">
      <c r="B100" s="130" t="s">
        <v>113</v>
      </c>
      <c r="C100" s="131"/>
      <c r="D100" s="115"/>
      <c r="E100" s="123">
        <f>SUM(E101:E103)</f>
        <v>85.88647478</v>
      </c>
      <c r="F100" s="123">
        <f>SUM(F101:F104)</f>
        <v>93.04928274999999</v>
      </c>
      <c r="G100" s="123">
        <f>SUM(G101:G104)</f>
        <v>80.39382374</v>
      </c>
      <c r="H100" s="123">
        <f aca="true" t="shared" si="17" ref="H100:P100">SUM(H101:H104)</f>
        <v>79.22135695</v>
      </c>
      <c r="I100" s="123">
        <f t="shared" si="17"/>
        <v>79.621781</v>
      </c>
      <c r="J100" s="123">
        <f t="shared" si="17"/>
        <v>79.46627600000001</v>
      </c>
      <c r="K100" s="123">
        <f t="shared" si="17"/>
        <v>70.759456</v>
      </c>
      <c r="L100" s="123">
        <f t="shared" si="17"/>
        <v>83.710521</v>
      </c>
      <c r="M100" s="123">
        <f t="shared" si="17"/>
        <v>113.381535</v>
      </c>
      <c r="N100" s="123">
        <f t="shared" si="17"/>
        <v>123.95553</v>
      </c>
      <c r="O100" s="123">
        <f t="shared" si="17"/>
        <v>146.21871099999998</v>
      </c>
      <c r="P100" s="123">
        <f t="shared" si="17"/>
        <v>169.409555</v>
      </c>
      <c r="Q100" s="123">
        <f>SUM(Q101:Q104)</f>
        <v>188.55956</v>
      </c>
      <c r="R100" s="123">
        <f>SUM(R101:R104)</f>
        <v>197.5492844965897</v>
      </c>
      <c r="S100" s="123">
        <f>SUM(S101:S104)</f>
        <v>209.23478842005</v>
      </c>
      <c r="T100" s="123">
        <f>SUM(T101:T104)</f>
        <v>265.3821758775459</v>
      </c>
    </row>
    <row r="101" spans="2:20" ht="9.75" customHeight="1">
      <c r="B101" s="132" t="s">
        <v>99</v>
      </c>
      <c r="C101" s="131"/>
      <c r="D101" s="115"/>
      <c r="E101" s="111">
        <v>15.629369020000002</v>
      </c>
      <c r="F101" s="111">
        <v>15.985834489999995</v>
      </c>
      <c r="G101" s="127">
        <v>8.456568219999998</v>
      </c>
      <c r="H101" s="127">
        <v>3.2079494900000003</v>
      </c>
      <c r="I101" s="127" t="s">
        <v>54</v>
      </c>
      <c r="J101" s="127" t="s">
        <v>54</v>
      </c>
      <c r="K101" s="127" t="s">
        <v>54</v>
      </c>
      <c r="L101" s="127" t="s">
        <v>54</v>
      </c>
      <c r="M101" s="127" t="s">
        <v>54</v>
      </c>
      <c r="N101" s="127" t="s">
        <v>54</v>
      </c>
      <c r="O101" s="127" t="s">
        <v>54</v>
      </c>
      <c r="P101" s="127" t="s">
        <v>54</v>
      </c>
      <c r="Q101" s="127" t="s">
        <v>54</v>
      </c>
      <c r="R101" s="127" t="s">
        <v>54</v>
      </c>
      <c r="S101" s="127" t="s">
        <v>54</v>
      </c>
      <c r="T101" s="98" t="s">
        <v>157</v>
      </c>
    </row>
    <row r="102" spans="2:20" ht="9.75" customHeight="1">
      <c r="B102" s="134" t="s">
        <v>100</v>
      </c>
      <c r="C102" s="131"/>
      <c r="D102" s="115"/>
      <c r="E102" s="111">
        <v>15.392162370000001</v>
      </c>
      <c r="F102" s="111">
        <v>13.890093260000002</v>
      </c>
      <c r="G102" s="111">
        <v>8.67530052</v>
      </c>
      <c r="H102" s="111">
        <v>3.47474846</v>
      </c>
      <c r="I102" s="127" t="s">
        <v>54</v>
      </c>
      <c r="J102" s="127" t="s">
        <v>54</v>
      </c>
      <c r="K102" s="127" t="s">
        <v>54</v>
      </c>
      <c r="L102" s="127" t="s">
        <v>54</v>
      </c>
      <c r="M102" s="127" t="s">
        <v>54</v>
      </c>
      <c r="N102" s="127" t="s">
        <v>54</v>
      </c>
      <c r="O102" s="127" t="s">
        <v>54</v>
      </c>
      <c r="P102" s="127" t="s">
        <v>54</v>
      </c>
      <c r="Q102" s="127" t="s">
        <v>54</v>
      </c>
      <c r="R102" s="127" t="s">
        <v>54</v>
      </c>
      <c r="S102" s="127" t="s">
        <v>54</v>
      </c>
      <c r="T102" s="98" t="s">
        <v>157</v>
      </c>
    </row>
    <row r="103" spans="2:20" ht="9.75" customHeight="1">
      <c r="B103" s="134" t="s">
        <v>101</v>
      </c>
      <c r="C103" s="133"/>
      <c r="D103" s="126"/>
      <c r="E103" s="111">
        <v>54.86494338999999</v>
      </c>
      <c r="F103" s="111">
        <v>55.245619</v>
      </c>
      <c r="G103" s="111">
        <v>54.025217</v>
      </c>
      <c r="H103" s="111">
        <v>65.687317</v>
      </c>
      <c r="I103" s="111">
        <v>68.990078</v>
      </c>
      <c r="J103" s="127">
        <v>69.388558</v>
      </c>
      <c r="K103" s="127">
        <v>59.441162</v>
      </c>
      <c r="L103" s="127">
        <v>66.6942</v>
      </c>
      <c r="M103" s="127">
        <v>89.584858</v>
      </c>
      <c r="N103" s="127">
        <v>95.639354</v>
      </c>
      <c r="O103" s="127">
        <v>104.071283</v>
      </c>
      <c r="P103" s="127">
        <v>109.351901</v>
      </c>
      <c r="Q103" s="127">
        <v>112.240779</v>
      </c>
      <c r="R103" s="127">
        <v>114.49434779658966</v>
      </c>
      <c r="S103" s="127">
        <v>117.87518873995009</v>
      </c>
      <c r="T103" s="127">
        <v>126.59809343802229</v>
      </c>
    </row>
    <row r="104" spans="2:20" ht="9.75" customHeight="1">
      <c r="B104" s="132" t="s">
        <v>135</v>
      </c>
      <c r="C104" s="133"/>
      <c r="D104" s="126"/>
      <c r="E104" s="111"/>
      <c r="F104" s="111">
        <v>7.927736</v>
      </c>
      <c r="G104" s="111">
        <v>9.236738</v>
      </c>
      <c r="H104" s="111">
        <v>6.851342</v>
      </c>
      <c r="I104" s="111">
        <v>10.631703</v>
      </c>
      <c r="J104" s="127">
        <v>10.077718</v>
      </c>
      <c r="K104" s="127">
        <v>11.318294</v>
      </c>
      <c r="L104" s="127">
        <v>17.016321</v>
      </c>
      <c r="M104" s="127">
        <v>23.796677</v>
      </c>
      <c r="N104" s="127">
        <v>28.316176</v>
      </c>
      <c r="O104" s="127">
        <v>42.147428</v>
      </c>
      <c r="P104" s="127">
        <v>60.057654</v>
      </c>
      <c r="Q104" s="127">
        <v>76.318781</v>
      </c>
      <c r="R104" s="127">
        <v>83.05493670000004</v>
      </c>
      <c r="S104" s="127">
        <v>91.3595996800999</v>
      </c>
      <c r="T104" s="127">
        <v>138.7840824395236</v>
      </c>
    </row>
    <row r="105" spans="2:10" ht="3" customHeight="1" hidden="1">
      <c r="B105" s="124"/>
      <c r="C105" s="125"/>
      <c r="D105" s="126"/>
      <c r="E105" s="111"/>
      <c r="F105" s="111"/>
      <c r="G105" s="111"/>
      <c r="H105" s="111"/>
      <c r="I105" s="111"/>
      <c r="J105" s="127"/>
    </row>
    <row r="106" spans="2:17" ht="9.75" customHeight="1" hidden="1">
      <c r="B106" s="130" t="s">
        <v>17</v>
      </c>
      <c r="C106" s="131"/>
      <c r="D106" s="126"/>
      <c r="E106" s="111" t="s">
        <v>54</v>
      </c>
      <c r="F106" s="116">
        <v>356</v>
      </c>
      <c r="G106" s="116" t="s">
        <v>54</v>
      </c>
      <c r="H106" s="116" t="s">
        <v>54</v>
      </c>
      <c r="I106" s="116" t="s">
        <v>54</v>
      </c>
      <c r="J106" s="123" t="s">
        <v>54</v>
      </c>
      <c r="K106" s="155" t="s">
        <v>54</v>
      </c>
      <c r="L106" s="155" t="s">
        <v>54</v>
      </c>
      <c r="M106" s="155" t="s">
        <v>54</v>
      </c>
      <c r="N106" s="155" t="s">
        <v>54</v>
      </c>
      <c r="O106" s="155" t="s">
        <v>54</v>
      </c>
      <c r="P106" s="155" t="s">
        <v>54</v>
      </c>
      <c r="Q106" s="155" t="s">
        <v>54</v>
      </c>
    </row>
    <row r="107" spans="2:17" ht="9.75" customHeight="1" hidden="1">
      <c r="B107" s="132" t="s">
        <v>8</v>
      </c>
      <c r="C107" s="133"/>
      <c r="D107" s="126"/>
      <c r="E107" s="111" t="s">
        <v>54</v>
      </c>
      <c r="F107" s="111">
        <v>356</v>
      </c>
      <c r="G107" s="111" t="s">
        <v>54</v>
      </c>
      <c r="H107" s="111" t="s">
        <v>54</v>
      </c>
      <c r="I107" s="111" t="s">
        <v>54</v>
      </c>
      <c r="J107" s="127" t="s">
        <v>54</v>
      </c>
      <c r="K107" s="98" t="s">
        <v>54</v>
      </c>
      <c r="L107" s="98" t="s">
        <v>54</v>
      </c>
      <c r="M107" s="98" t="s">
        <v>54</v>
      </c>
      <c r="N107" s="98" t="s">
        <v>54</v>
      </c>
      <c r="O107" s="98" t="s">
        <v>54</v>
      </c>
      <c r="P107" s="98" t="s">
        <v>54</v>
      </c>
      <c r="Q107" s="98" t="s">
        <v>54</v>
      </c>
    </row>
    <row r="108" spans="2:20" ht="6.75" customHeight="1">
      <c r="B108" s="139"/>
      <c r="C108" s="140"/>
      <c r="D108" s="141"/>
      <c r="E108" s="142"/>
      <c r="F108" s="142"/>
      <c r="G108" s="142"/>
      <c r="H108" s="142"/>
      <c r="I108" s="142"/>
      <c r="J108" s="142"/>
      <c r="K108" s="142"/>
      <c r="L108" s="142"/>
      <c r="M108" s="142"/>
      <c r="N108" s="142"/>
      <c r="O108" s="142"/>
      <c r="P108" s="142"/>
      <c r="Q108" s="142"/>
      <c r="R108" s="142"/>
      <c r="S108" s="142"/>
      <c r="T108" s="142"/>
    </row>
    <row r="109" spans="2:19" ht="12" customHeight="1">
      <c r="B109" s="143"/>
      <c r="C109" s="143"/>
      <c r="D109" s="144"/>
      <c r="E109" s="144"/>
      <c r="F109" s="144"/>
      <c r="G109" s="207"/>
      <c r="H109" s="207"/>
      <c r="I109" s="208"/>
      <c r="L109" s="145"/>
      <c r="M109" s="145"/>
      <c r="N109" s="145"/>
      <c r="O109" s="145"/>
      <c r="P109" s="145"/>
      <c r="Q109" s="145"/>
      <c r="R109" s="145"/>
      <c r="S109" s="145" t="s">
        <v>56</v>
      </c>
    </row>
    <row r="110" spans="2:9" ht="12" customHeight="1">
      <c r="B110" s="143"/>
      <c r="C110" s="143"/>
      <c r="D110" s="144"/>
      <c r="E110" s="144"/>
      <c r="F110" s="144"/>
      <c r="G110" s="144"/>
      <c r="H110" s="144"/>
      <c r="I110" s="146"/>
    </row>
    <row r="111" spans="2:3" ht="12" customHeight="1">
      <c r="B111" s="94" t="s">
        <v>93</v>
      </c>
      <c r="C111" s="147"/>
    </row>
    <row r="112" spans="2:7" ht="12" customHeight="1">
      <c r="B112" s="99" t="s">
        <v>161</v>
      </c>
      <c r="C112" s="150"/>
      <c r="D112" s="151"/>
      <c r="E112" s="151"/>
      <c r="F112" s="151"/>
      <c r="G112" s="110"/>
    </row>
    <row r="113" spans="2:6" ht="12" customHeight="1">
      <c r="B113" s="101" t="s">
        <v>148</v>
      </c>
      <c r="C113" s="151"/>
      <c r="D113" s="151"/>
      <c r="E113" s="151"/>
      <c r="F113" s="151"/>
    </row>
    <row r="114" spans="2:19" ht="11.25" customHeight="1">
      <c r="B114" s="152"/>
      <c r="C114" s="152"/>
      <c r="D114" s="143"/>
      <c r="E114" s="153"/>
      <c r="F114" s="153"/>
      <c r="G114" s="209"/>
      <c r="H114" s="210"/>
      <c r="I114" s="210"/>
      <c r="L114" s="155"/>
      <c r="M114" s="155"/>
      <c r="N114" s="155"/>
      <c r="O114" s="155"/>
      <c r="P114" s="155"/>
      <c r="Q114" s="155"/>
      <c r="R114" s="155"/>
      <c r="S114" s="155" t="s">
        <v>34</v>
      </c>
    </row>
    <row r="115" spans="1:20" ht="15.75" customHeight="1">
      <c r="A115" s="156"/>
      <c r="B115" s="157" t="s">
        <v>45</v>
      </c>
      <c r="C115" s="158"/>
      <c r="D115" s="106"/>
      <c r="E115" s="106">
        <v>2002</v>
      </c>
      <c r="F115" s="106">
        <v>2003</v>
      </c>
      <c r="G115" s="106">
        <v>2004</v>
      </c>
      <c r="H115" s="106">
        <v>2005</v>
      </c>
      <c r="I115" s="106">
        <v>2006</v>
      </c>
      <c r="J115" s="106">
        <v>2007</v>
      </c>
      <c r="K115" s="106">
        <v>2008</v>
      </c>
      <c r="L115" s="106">
        <v>2009</v>
      </c>
      <c r="M115" s="106">
        <v>2010</v>
      </c>
      <c r="N115" s="106">
        <v>2011</v>
      </c>
      <c r="O115" s="106">
        <v>2012</v>
      </c>
      <c r="P115" s="106">
        <v>2013</v>
      </c>
      <c r="Q115" s="106">
        <v>2014</v>
      </c>
      <c r="R115" s="106">
        <v>2015</v>
      </c>
      <c r="S115" s="106">
        <v>2016</v>
      </c>
      <c r="T115" s="106" t="s">
        <v>159</v>
      </c>
    </row>
    <row r="116" spans="1:9" ht="6" customHeight="1">
      <c r="A116" s="156"/>
      <c r="B116" s="104"/>
      <c r="C116" s="159"/>
      <c r="D116" s="160"/>
      <c r="E116" s="160"/>
      <c r="F116" s="160"/>
      <c r="G116" s="160"/>
      <c r="H116" s="105"/>
      <c r="I116" s="161"/>
    </row>
    <row r="117" spans="1:20" ht="9.75" customHeight="1">
      <c r="A117" s="156" t="s">
        <v>72</v>
      </c>
      <c r="B117" s="130" t="s">
        <v>90</v>
      </c>
      <c r="C117" s="131"/>
      <c r="D117" s="126"/>
      <c r="E117" s="123" t="s">
        <v>54</v>
      </c>
      <c r="F117" s="123" t="s">
        <v>54</v>
      </c>
      <c r="G117" s="123">
        <f aca="true" t="shared" si="18" ref="G117:L117">SUM(G118:G119)</f>
        <v>358.66069358999994</v>
      </c>
      <c r="H117" s="123">
        <f t="shared" si="18"/>
        <v>494.336703</v>
      </c>
      <c r="I117" s="123">
        <f t="shared" si="18"/>
        <v>489.29958189999996</v>
      </c>
      <c r="J117" s="123">
        <f t="shared" si="18"/>
        <v>721.50497659</v>
      </c>
      <c r="K117" s="123">
        <f t="shared" si="18"/>
        <v>859.7440977399995</v>
      </c>
      <c r="L117" s="123">
        <f t="shared" si="18"/>
        <v>835.65276368</v>
      </c>
      <c r="M117" s="123">
        <f aca="true" t="shared" si="19" ref="M117:S117">SUM(M118:M119)</f>
        <v>576.2673703899995</v>
      </c>
      <c r="N117" s="123">
        <f t="shared" si="19"/>
        <v>588.7188489299999</v>
      </c>
      <c r="O117" s="123">
        <f t="shared" si="19"/>
        <v>600.4074006000002</v>
      </c>
      <c r="P117" s="123">
        <f t="shared" si="19"/>
        <v>598.3091215399998</v>
      </c>
      <c r="Q117" s="123">
        <f t="shared" si="19"/>
        <v>598.961877</v>
      </c>
      <c r="R117" s="123">
        <f t="shared" si="19"/>
        <v>614.772748381428</v>
      </c>
      <c r="S117" s="123">
        <f t="shared" si="19"/>
        <v>620.8142888937612</v>
      </c>
      <c r="T117" s="123">
        <f>SUM(T118:T119)</f>
        <v>614.45355047266</v>
      </c>
    </row>
    <row r="118" spans="1:20" ht="9.75" customHeight="1">
      <c r="A118" s="156"/>
      <c r="B118" s="134" t="s">
        <v>38</v>
      </c>
      <c r="C118" s="133"/>
      <c r="D118" s="126"/>
      <c r="E118" s="111" t="s">
        <v>54</v>
      </c>
      <c r="F118" s="111" t="s">
        <v>54</v>
      </c>
      <c r="G118" s="111">
        <v>358.66069358999994</v>
      </c>
      <c r="H118" s="111">
        <v>362.983808</v>
      </c>
      <c r="I118" s="111">
        <v>365.93466499</v>
      </c>
      <c r="J118" s="127">
        <v>373.63589389</v>
      </c>
      <c r="K118" s="127">
        <v>383.7519137399995</v>
      </c>
      <c r="L118" s="127">
        <v>387.97447294</v>
      </c>
      <c r="M118" s="127">
        <v>390.0935263099995</v>
      </c>
      <c r="N118" s="127">
        <v>397.842065</v>
      </c>
      <c r="O118" s="127">
        <v>404.8949206000002</v>
      </c>
      <c r="P118" s="127">
        <v>402.7966415399997</v>
      </c>
      <c r="Q118" s="127">
        <v>403.449397</v>
      </c>
      <c r="R118" s="127">
        <v>402.85385125869936</v>
      </c>
      <c r="S118" s="127">
        <v>402.5410248576717</v>
      </c>
      <c r="T118" s="127">
        <v>401.7331508461184</v>
      </c>
    </row>
    <row r="119" spans="1:20" ht="9.75" customHeight="1">
      <c r="A119" s="156"/>
      <c r="B119" s="134" t="s">
        <v>102</v>
      </c>
      <c r="C119" s="133"/>
      <c r="D119" s="126"/>
      <c r="E119" s="111" t="s">
        <v>54</v>
      </c>
      <c r="F119" s="111" t="s">
        <v>54</v>
      </c>
      <c r="G119" s="111" t="s">
        <v>54</v>
      </c>
      <c r="H119" s="111">
        <v>131.352895</v>
      </c>
      <c r="I119" s="111">
        <v>123.36491690999999</v>
      </c>
      <c r="J119" s="127">
        <v>347.8690827</v>
      </c>
      <c r="K119" s="127">
        <v>475.992184</v>
      </c>
      <c r="L119" s="127">
        <v>447.67829074</v>
      </c>
      <c r="M119" s="127">
        <v>186.17384407999998</v>
      </c>
      <c r="N119" s="127">
        <v>190.87678393</v>
      </c>
      <c r="O119" s="127">
        <v>195.51248</v>
      </c>
      <c r="P119" s="127">
        <v>195.51248</v>
      </c>
      <c r="Q119" s="127">
        <v>195.51248</v>
      </c>
      <c r="R119" s="127">
        <v>211.9188971227286</v>
      </c>
      <c r="S119" s="127">
        <v>218.27326403608947</v>
      </c>
      <c r="T119" s="127">
        <v>212.72039962654165</v>
      </c>
    </row>
    <row r="120" spans="1:10" ht="4.5" customHeight="1">
      <c r="A120" s="156"/>
      <c r="B120" s="124"/>
      <c r="C120" s="125"/>
      <c r="D120" s="126"/>
      <c r="E120" s="111"/>
      <c r="F120" s="111"/>
      <c r="G120" s="111"/>
      <c r="H120" s="111"/>
      <c r="I120" s="111"/>
      <c r="J120" s="127"/>
    </row>
    <row r="121" spans="1:20" ht="9.75" customHeight="1">
      <c r="A121" s="156" t="s">
        <v>41</v>
      </c>
      <c r="B121" s="130" t="s">
        <v>18</v>
      </c>
      <c r="C121" s="131"/>
      <c r="D121" s="126"/>
      <c r="E121" s="123">
        <f>SUM(E122:E122)</f>
        <v>113.14470163999998</v>
      </c>
      <c r="F121" s="123">
        <f aca="true" t="shared" si="20" ref="F121:P121">SUM(F122:F123)</f>
        <v>166.54466806999994</v>
      </c>
      <c r="G121" s="123">
        <f t="shared" si="20"/>
        <v>151.71288820999993</v>
      </c>
      <c r="H121" s="123">
        <f t="shared" si="20"/>
        <v>165.09787019</v>
      </c>
      <c r="I121" s="123">
        <f t="shared" si="20"/>
        <v>187.80111599000003</v>
      </c>
      <c r="J121" s="123">
        <f t="shared" si="20"/>
        <v>212.48439917000002</v>
      </c>
      <c r="K121" s="123">
        <f t="shared" si="20"/>
        <v>213.62780769999998</v>
      </c>
      <c r="L121" s="123">
        <f t="shared" si="20"/>
        <v>153.19679742</v>
      </c>
      <c r="M121" s="123">
        <f t="shared" si="20"/>
        <v>212.44529</v>
      </c>
      <c r="N121" s="123">
        <f t="shared" si="20"/>
        <v>116.541406</v>
      </c>
      <c r="O121" s="123">
        <f t="shared" si="20"/>
        <v>199.308173</v>
      </c>
      <c r="P121" s="123">
        <f t="shared" si="20"/>
        <v>132.25595419999993</v>
      </c>
      <c r="Q121" s="123">
        <f>SUM(Q122:Q123)</f>
        <v>200.044601</v>
      </c>
      <c r="R121" s="123">
        <f>SUM(R122:R123)</f>
        <v>154.3999351324001</v>
      </c>
      <c r="S121" s="123">
        <f>SUM(S122:S123)</f>
        <v>389.5207176142998</v>
      </c>
      <c r="T121" s="123">
        <f>SUM(T122:T123)</f>
        <v>406.2579875214412</v>
      </c>
    </row>
    <row r="122" spans="1:20" ht="16.5" customHeight="1">
      <c r="A122" s="156"/>
      <c r="B122" s="134" t="s">
        <v>131</v>
      </c>
      <c r="C122" s="133"/>
      <c r="D122" s="126"/>
      <c r="E122" s="111">
        <v>113.14470163999998</v>
      </c>
      <c r="F122" s="111">
        <v>157.20389606999996</v>
      </c>
      <c r="G122" s="111">
        <v>141.73496120999994</v>
      </c>
      <c r="H122" s="111">
        <v>154.47963719</v>
      </c>
      <c r="I122" s="111">
        <v>183.76017899</v>
      </c>
      <c r="J122" s="127">
        <v>198.83808817000002</v>
      </c>
      <c r="K122" s="127">
        <v>194.40426269999998</v>
      </c>
      <c r="L122" s="127">
        <v>104.15719742</v>
      </c>
      <c r="M122" s="127">
        <v>152.29663</v>
      </c>
      <c r="N122" s="127">
        <v>73.746196</v>
      </c>
      <c r="O122" s="127">
        <v>142.384578</v>
      </c>
      <c r="P122" s="127">
        <v>88.234222</v>
      </c>
      <c r="Q122" s="127">
        <v>148.015786</v>
      </c>
      <c r="R122" s="127">
        <v>81.3264604719001</v>
      </c>
      <c r="S122" s="127">
        <v>279.62806267499974</v>
      </c>
      <c r="T122" s="127">
        <v>155.3618589636522</v>
      </c>
    </row>
    <row r="123" spans="1:20" ht="19.5" customHeight="1">
      <c r="A123" s="156"/>
      <c r="B123" s="134" t="s">
        <v>151</v>
      </c>
      <c r="C123" s="133"/>
      <c r="D123" s="126"/>
      <c r="E123" s="111"/>
      <c r="F123" s="111">
        <v>9.340772</v>
      </c>
      <c r="G123" s="111">
        <v>9.977927</v>
      </c>
      <c r="H123" s="111">
        <v>10.618233</v>
      </c>
      <c r="I123" s="111">
        <v>4.040937</v>
      </c>
      <c r="J123" s="127">
        <v>13.646311</v>
      </c>
      <c r="K123" s="127">
        <v>19.223545</v>
      </c>
      <c r="L123" s="127">
        <v>49.0396</v>
      </c>
      <c r="M123" s="127">
        <v>60.14866</v>
      </c>
      <c r="N123" s="127">
        <v>42.79521</v>
      </c>
      <c r="O123" s="127">
        <v>56.923595</v>
      </c>
      <c r="P123" s="127">
        <v>44.02173219999993</v>
      </c>
      <c r="Q123" s="127">
        <v>52.028815</v>
      </c>
      <c r="R123" s="127">
        <v>73.07347466049998</v>
      </c>
      <c r="S123" s="127">
        <v>109.8926549393001</v>
      </c>
      <c r="T123" s="127">
        <v>250.89612855778898</v>
      </c>
    </row>
    <row r="124" spans="1:10" ht="4.5" customHeight="1">
      <c r="A124" s="156"/>
      <c r="B124" s="124"/>
      <c r="C124" s="125"/>
      <c r="D124" s="126"/>
      <c r="E124" s="111"/>
      <c r="F124" s="111"/>
      <c r="G124" s="111"/>
      <c r="H124" s="111"/>
      <c r="I124" s="111"/>
      <c r="J124" s="127"/>
    </row>
    <row r="125" spans="1:20" ht="9.75" customHeight="1">
      <c r="A125" s="156" t="s">
        <v>42</v>
      </c>
      <c r="B125" s="130" t="s">
        <v>114</v>
      </c>
      <c r="C125" s="131"/>
      <c r="D125" s="126"/>
      <c r="E125" s="123" t="s">
        <v>54</v>
      </c>
      <c r="F125" s="123">
        <f aca="true" t="shared" si="21" ref="F125:P125">SUM(F126:F131)</f>
        <v>780.1004089500001</v>
      </c>
      <c r="G125" s="123">
        <f t="shared" si="21"/>
        <v>896.33962167</v>
      </c>
      <c r="H125" s="123">
        <f t="shared" si="21"/>
        <v>1169.61280339</v>
      </c>
      <c r="I125" s="123">
        <f t="shared" si="21"/>
        <v>1260.7793286699998</v>
      </c>
      <c r="J125" s="123">
        <f t="shared" si="21"/>
        <v>1382.3922511200003</v>
      </c>
      <c r="K125" s="123">
        <f t="shared" si="21"/>
        <v>1302.36585072</v>
      </c>
      <c r="L125" s="123">
        <f t="shared" si="21"/>
        <v>1611.0641646500005</v>
      </c>
      <c r="M125" s="123">
        <f t="shared" si="21"/>
        <v>1870.2664719999998</v>
      </c>
      <c r="N125" s="123">
        <f t="shared" si="21"/>
        <v>1686.3880649999999</v>
      </c>
      <c r="O125" s="123">
        <f t="shared" si="21"/>
        <v>2372.122477</v>
      </c>
      <c r="P125" s="123">
        <f t="shared" si="21"/>
        <v>2955.71367577</v>
      </c>
      <c r="Q125" s="123">
        <f>SUM(Q126:Q131)</f>
        <v>3873.6664809999997</v>
      </c>
      <c r="R125" s="123">
        <f>SUM(R126:R131)</f>
        <v>3697.603029808174</v>
      </c>
      <c r="S125" s="123">
        <f>SUM(S126:S131)</f>
        <v>3685.149924327504</v>
      </c>
      <c r="T125" s="123">
        <f>SUM(T126:T131)</f>
        <v>4080.085949903033</v>
      </c>
    </row>
    <row r="126" spans="1:20" ht="9.75" customHeight="1">
      <c r="A126" s="156"/>
      <c r="B126" s="132" t="s">
        <v>115</v>
      </c>
      <c r="C126" s="125"/>
      <c r="D126" s="126"/>
      <c r="E126" s="111" t="s">
        <v>54</v>
      </c>
      <c r="F126" s="111" t="s">
        <v>54</v>
      </c>
      <c r="G126" s="111" t="s">
        <v>54</v>
      </c>
      <c r="H126" s="111">
        <v>115.63619233</v>
      </c>
      <c r="I126" s="111">
        <v>173.29323426999997</v>
      </c>
      <c r="J126" s="127">
        <v>497.3374160700001</v>
      </c>
      <c r="K126" s="127">
        <v>535.17220537</v>
      </c>
      <c r="L126" s="127">
        <v>571.8696864400001</v>
      </c>
      <c r="M126" s="127">
        <v>612.93008</v>
      </c>
      <c r="N126" s="127">
        <v>627.182517</v>
      </c>
      <c r="O126" s="127">
        <v>697.302346</v>
      </c>
      <c r="P126" s="127">
        <v>890.54999228</v>
      </c>
      <c r="Q126" s="127">
        <v>1090.56478</v>
      </c>
      <c r="R126" s="127">
        <v>1067.2542914470803</v>
      </c>
      <c r="S126" s="127">
        <v>978.7364706621007</v>
      </c>
      <c r="T126" s="193">
        <v>1023.0363273229993</v>
      </c>
    </row>
    <row r="127" spans="1:20" ht="9.75" customHeight="1">
      <c r="A127" s="156"/>
      <c r="B127" s="132" t="s">
        <v>116</v>
      </c>
      <c r="C127" s="125"/>
      <c r="D127" s="126"/>
      <c r="E127" s="111" t="s">
        <v>54</v>
      </c>
      <c r="F127" s="111" t="s">
        <v>54</v>
      </c>
      <c r="G127" s="111" t="s">
        <v>54</v>
      </c>
      <c r="H127" s="111" t="s">
        <v>54</v>
      </c>
      <c r="I127" s="111" t="s">
        <v>54</v>
      </c>
      <c r="J127" s="111" t="s">
        <v>54</v>
      </c>
      <c r="K127" s="111" t="s">
        <v>54</v>
      </c>
      <c r="L127" s="111" t="s">
        <v>54</v>
      </c>
      <c r="M127" s="127">
        <v>0.620067</v>
      </c>
      <c r="N127" s="127">
        <v>23.523652</v>
      </c>
      <c r="O127" s="127">
        <v>256.885336</v>
      </c>
      <c r="P127" s="127">
        <v>451.442082</v>
      </c>
      <c r="Q127" s="127">
        <v>669.380555</v>
      </c>
      <c r="R127" s="127">
        <v>758.0168001523003</v>
      </c>
      <c r="S127" s="127">
        <v>800.7071195208998</v>
      </c>
      <c r="T127" s="193">
        <v>882.409112407563</v>
      </c>
    </row>
    <row r="128" spans="1:20" ht="9.75" customHeight="1">
      <c r="A128" s="156"/>
      <c r="B128" s="132" t="s">
        <v>117</v>
      </c>
      <c r="C128" s="131"/>
      <c r="D128" s="115"/>
      <c r="E128" s="111">
        <v>348.59182214</v>
      </c>
      <c r="F128" s="111">
        <v>285.63035847</v>
      </c>
      <c r="G128" s="127">
        <v>382.61319524</v>
      </c>
      <c r="H128" s="127">
        <v>489.5498397299999</v>
      </c>
      <c r="I128" s="127">
        <v>550.02359997</v>
      </c>
      <c r="J128" s="127">
        <v>238.1738185</v>
      </c>
      <c r="K128" s="127">
        <v>103.23307197</v>
      </c>
      <c r="L128" s="127">
        <v>348.6303908800002</v>
      </c>
      <c r="M128" s="127">
        <v>446.15303200000005</v>
      </c>
      <c r="N128" s="127">
        <v>277.933363</v>
      </c>
      <c r="O128" s="127">
        <v>619.847901</v>
      </c>
      <c r="P128" s="127">
        <v>339.3074714900002</v>
      </c>
      <c r="Q128" s="127">
        <v>883.389508</v>
      </c>
      <c r="R128" s="127">
        <v>363.4728861810002</v>
      </c>
      <c r="S128" s="127">
        <v>174.55481785699996</v>
      </c>
      <c r="T128" s="193">
        <v>344.2245612994216</v>
      </c>
    </row>
    <row r="129" spans="1:20" ht="9.75" customHeight="1">
      <c r="A129" s="156"/>
      <c r="B129" s="132" t="s">
        <v>137</v>
      </c>
      <c r="C129" s="131"/>
      <c r="D129" s="115"/>
      <c r="E129" s="111">
        <v>243.39347233</v>
      </c>
      <c r="F129" s="111">
        <v>458.39618095000014</v>
      </c>
      <c r="G129" s="127">
        <v>474.70085185000005</v>
      </c>
      <c r="H129" s="127">
        <v>515.20430143</v>
      </c>
      <c r="I129" s="127">
        <v>488.81219844000003</v>
      </c>
      <c r="J129" s="127">
        <v>592.2621863100001</v>
      </c>
      <c r="K129" s="127">
        <v>620.5787531899999</v>
      </c>
      <c r="L129" s="127">
        <v>635.8416450300002</v>
      </c>
      <c r="M129" s="127">
        <v>737.8379799999999</v>
      </c>
      <c r="N129" s="127">
        <v>679.526363</v>
      </c>
      <c r="O129" s="127">
        <v>628.277528</v>
      </c>
      <c r="P129" s="111" t="s">
        <v>54</v>
      </c>
      <c r="Q129" s="111" t="s">
        <v>54</v>
      </c>
      <c r="R129" s="111" t="s">
        <v>54</v>
      </c>
      <c r="S129" s="111" t="s">
        <v>54</v>
      </c>
      <c r="T129" s="193" t="s">
        <v>157</v>
      </c>
    </row>
    <row r="130" spans="1:20" ht="9.75" customHeight="1">
      <c r="A130" s="156"/>
      <c r="B130" s="132" t="s">
        <v>139</v>
      </c>
      <c r="C130" s="133"/>
      <c r="D130" s="126"/>
      <c r="E130" s="111">
        <v>30.01023490999999</v>
      </c>
      <c r="F130" s="111">
        <v>36.07386953</v>
      </c>
      <c r="G130" s="111">
        <v>39.02557458</v>
      </c>
      <c r="H130" s="111">
        <v>49.2224699</v>
      </c>
      <c r="I130" s="111">
        <v>48.65029599</v>
      </c>
      <c r="J130" s="127">
        <v>54.618830239999994</v>
      </c>
      <c r="K130" s="127">
        <v>43.38182019</v>
      </c>
      <c r="L130" s="127">
        <v>54.7224423</v>
      </c>
      <c r="M130" s="127">
        <v>72.725313</v>
      </c>
      <c r="N130" s="127">
        <v>78.22217</v>
      </c>
      <c r="O130" s="127">
        <v>168.7572</v>
      </c>
      <c r="P130" s="127">
        <v>181.324874</v>
      </c>
      <c r="Q130" s="127">
        <v>254.565764</v>
      </c>
      <c r="R130" s="127">
        <v>291.76836810780037</v>
      </c>
      <c r="S130" s="127">
        <v>333.74083777510003</v>
      </c>
      <c r="T130" s="193">
        <v>369.26474064414447</v>
      </c>
    </row>
    <row r="131" spans="1:20" ht="9.75" customHeight="1">
      <c r="A131" s="156"/>
      <c r="B131" s="132" t="s">
        <v>132</v>
      </c>
      <c r="C131" s="133"/>
      <c r="D131" s="126"/>
      <c r="E131" s="111"/>
      <c r="F131" s="111" t="s">
        <v>54</v>
      </c>
      <c r="G131" s="111" t="s">
        <v>54</v>
      </c>
      <c r="H131" s="111" t="s">
        <v>54</v>
      </c>
      <c r="I131" s="111" t="s">
        <v>54</v>
      </c>
      <c r="J131" s="111" t="s">
        <v>54</v>
      </c>
      <c r="K131" s="111" t="s">
        <v>54</v>
      </c>
      <c r="L131" s="111" t="s">
        <v>54</v>
      </c>
      <c r="M131" s="111" t="s">
        <v>54</v>
      </c>
      <c r="N131" s="111" t="s">
        <v>54</v>
      </c>
      <c r="O131" s="111">
        <v>1.052166</v>
      </c>
      <c r="P131" s="127">
        <v>1093.089256</v>
      </c>
      <c r="Q131" s="127">
        <v>975.765874</v>
      </c>
      <c r="R131" s="127">
        <v>1217.0906839199927</v>
      </c>
      <c r="S131" s="127">
        <v>1397.4106785124031</v>
      </c>
      <c r="T131" s="193">
        <v>1461.1512082289046</v>
      </c>
    </row>
    <row r="132" spans="1:19" ht="4.5" customHeight="1">
      <c r="A132" s="156"/>
      <c r="B132" s="132"/>
      <c r="C132" s="133"/>
      <c r="D132" s="126"/>
      <c r="E132" s="111"/>
      <c r="F132" s="111"/>
      <c r="G132" s="111"/>
      <c r="H132" s="111"/>
      <c r="I132" s="111"/>
      <c r="J132" s="127"/>
      <c r="K132" s="127"/>
      <c r="L132" s="127"/>
      <c r="M132" s="127"/>
      <c r="N132" s="127"/>
      <c r="O132" s="127"/>
      <c r="P132" s="127"/>
      <c r="Q132" s="127"/>
      <c r="R132" s="127"/>
      <c r="S132" s="127"/>
    </row>
    <row r="133" spans="1:20" ht="9.75" customHeight="1">
      <c r="A133" s="156"/>
      <c r="B133" s="130" t="s">
        <v>155</v>
      </c>
      <c r="C133" s="125"/>
      <c r="D133" s="126"/>
      <c r="E133" s="116">
        <v>581.8411144700001</v>
      </c>
      <c r="F133" s="116">
        <v>378.95073455999994</v>
      </c>
      <c r="G133" s="116">
        <v>296.57076455000004</v>
      </c>
      <c r="H133" s="116">
        <v>318.73749329000003</v>
      </c>
      <c r="I133" s="123">
        <v>107.87300268999999</v>
      </c>
      <c r="J133" s="123">
        <v>279.7031832099999</v>
      </c>
      <c r="K133" s="123">
        <v>270.12632697000004</v>
      </c>
      <c r="L133" s="123">
        <v>435.5330553</v>
      </c>
      <c r="M133" s="123">
        <v>587.6424757900003</v>
      </c>
      <c r="N133" s="123">
        <v>437.118405</v>
      </c>
      <c r="O133" s="123">
        <v>430.999518</v>
      </c>
      <c r="P133" s="123">
        <v>912.588643</v>
      </c>
      <c r="Q133" s="123">
        <v>1016.931079</v>
      </c>
      <c r="R133" s="123">
        <v>0</v>
      </c>
      <c r="S133" s="192">
        <v>0</v>
      </c>
      <c r="T133" s="123">
        <v>0</v>
      </c>
    </row>
    <row r="134" spans="1:19" ht="4.5" customHeight="1">
      <c r="A134" s="156"/>
      <c r="B134" s="130"/>
      <c r="C134" s="125"/>
      <c r="D134" s="126"/>
      <c r="E134" s="116"/>
      <c r="F134" s="116"/>
      <c r="G134" s="116"/>
      <c r="H134" s="116"/>
      <c r="I134" s="123"/>
      <c r="J134" s="123"/>
      <c r="K134" s="123"/>
      <c r="L134" s="123"/>
      <c r="M134" s="123"/>
      <c r="N134" s="123"/>
      <c r="O134" s="123"/>
      <c r="P134" s="123"/>
      <c r="Q134" s="123"/>
      <c r="R134" s="123"/>
      <c r="S134" s="123"/>
    </row>
    <row r="135" spans="1:21" ht="9.75" customHeight="1">
      <c r="A135" s="156"/>
      <c r="B135" s="113" t="s">
        <v>140</v>
      </c>
      <c r="C135" s="114"/>
      <c r="D135" s="115"/>
      <c r="E135" s="116">
        <v>1084.2027504700088</v>
      </c>
      <c r="F135" s="116">
        <v>844.7903528899827</v>
      </c>
      <c r="G135" s="116">
        <v>1397.8710309000235</v>
      </c>
      <c r="H135" s="116">
        <v>1310.4640005099711</v>
      </c>
      <c r="I135" s="123">
        <v>1850.15046507997</v>
      </c>
      <c r="J135" s="123">
        <v>2334.956611329979</v>
      </c>
      <c r="K135" s="123">
        <v>2234.991684859978</v>
      </c>
      <c r="L135" s="123">
        <v>2857.189571539996</v>
      </c>
      <c r="M135" s="123">
        <v>3455.907327880044</v>
      </c>
      <c r="N135" s="123">
        <v>3092.393758380129</v>
      </c>
      <c r="O135" s="123">
        <v>4947.31489381019</v>
      </c>
      <c r="P135" s="123">
        <v>6618.97559908987</v>
      </c>
      <c r="Q135" s="123">
        <v>6772.573094860332</v>
      </c>
      <c r="R135" s="123">
        <v>7771.765039815456</v>
      </c>
      <c r="S135" s="123">
        <v>5833.141035030278</v>
      </c>
      <c r="T135" s="123">
        <v>8302</v>
      </c>
      <c r="U135" s="127"/>
    </row>
    <row r="136" spans="1:10" ht="11.25" customHeight="1">
      <c r="A136" s="156"/>
      <c r="B136" s="124"/>
      <c r="C136" s="125"/>
      <c r="D136" s="126"/>
      <c r="E136" s="111"/>
      <c r="F136" s="111"/>
      <c r="G136" s="111"/>
      <c r="H136" s="111"/>
      <c r="I136" s="111"/>
      <c r="J136" s="127"/>
    </row>
    <row r="137" spans="1:10" ht="3" customHeight="1" hidden="1">
      <c r="A137" s="156"/>
      <c r="B137" s="162"/>
      <c r="C137" s="163"/>
      <c r="D137" s="164"/>
      <c r="E137" s="111"/>
      <c r="F137" s="111"/>
      <c r="G137" s="111"/>
      <c r="H137" s="111"/>
      <c r="I137" s="111"/>
      <c r="J137" s="127"/>
    </row>
    <row r="138" spans="1:11" s="166" customFormat="1" ht="2.25" customHeight="1">
      <c r="A138" s="165"/>
      <c r="B138" s="124"/>
      <c r="C138" s="125"/>
      <c r="D138" s="126"/>
      <c r="E138" s="111"/>
      <c r="F138" s="111"/>
      <c r="G138" s="111"/>
      <c r="H138" s="111"/>
      <c r="I138" s="111"/>
      <c r="J138" s="127"/>
      <c r="K138" s="98"/>
    </row>
    <row r="139" spans="1:20" s="166" customFormat="1" ht="9.75" customHeight="1">
      <c r="A139" s="165"/>
      <c r="B139" s="130" t="s">
        <v>141</v>
      </c>
      <c r="C139" s="131"/>
      <c r="D139" s="115"/>
      <c r="E139" s="123">
        <f aca="true" t="shared" si="22" ref="E139:J139">SUM(E140:E142)</f>
        <v>7026.784872729991</v>
      </c>
      <c r="F139" s="123">
        <f t="shared" si="22"/>
        <v>7493.32978607</v>
      </c>
      <c r="G139" s="123">
        <f t="shared" si="22"/>
        <v>8448.916357089991</v>
      </c>
      <c r="H139" s="123">
        <f t="shared" si="22"/>
        <v>9324.138812250008</v>
      </c>
      <c r="I139" s="123">
        <f t="shared" si="22"/>
        <v>9393.991462390002</v>
      </c>
      <c r="J139" s="123">
        <f t="shared" si="22"/>
        <v>9448.328591759988</v>
      </c>
      <c r="K139" s="123">
        <f aca="true" t="shared" si="23" ref="K139:R139">SUM(K140:K142)</f>
        <v>9240.734290690008</v>
      </c>
      <c r="L139" s="123">
        <f t="shared" si="23"/>
        <v>9764.30716482998</v>
      </c>
      <c r="M139" s="123">
        <f t="shared" si="23"/>
        <v>10605.25484018</v>
      </c>
      <c r="N139" s="123">
        <f t="shared" si="23"/>
        <v>11638.912945869999</v>
      </c>
      <c r="O139" s="123">
        <f t="shared" si="23"/>
        <v>11587.374230459998</v>
      </c>
      <c r="P139" s="123">
        <f t="shared" si="23"/>
        <v>12854.0849338</v>
      </c>
      <c r="Q139" s="123">
        <f t="shared" si="23"/>
        <v>13366.053439279998</v>
      </c>
      <c r="R139" s="123">
        <f t="shared" si="23"/>
        <v>12602.137204840892</v>
      </c>
      <c r="S139" s="123">
        <f>SUM(S140:S142)</f>
        <v>13449.130588782005</v>
      </c>
      <c r="T139" s="123">
        <f>SUM(T140:T142)</f>
        <v>14281.178655702231</v>
      </c>
    </row>
    <row r="140" spans="1:20" s="166" customFormat="1" ht="9.75" customHeight="1">
      <c r="A140" s="165"/>
      <c r="B140" s="132" t="s">
        <v>78</v>
      </c>
      <c r="C140" s="133"/>
      <c r="D140" s="126"/>
      <c r="E140" s="111">
        <v>1631.50493507</v>
      </c>
      <c r="F140" s="111">
        <v>1676.64206901</v>
      </c>
      <c r="G140" s="111">
        <v>1697.23321797</v>
      </c>
      <c r="H140" s="111">
        <v>1803.1022734899993</v>
      </c>
      <c r="I140" s="111">
        <v>1778.7957601099997</v>
      </c>
      <c r="J140" s="111">
        <v>1790.8745847500002</v>
      </c>
      <c r="K140" s="111">
        <v>1788.862962379999</v>
      </c>
      <c r="L140" s="111">
        <v>1866.1452936399999</v>
      </c>
      <c r="M140" s="111">
        <v>1856.288142309999</v>
      </c>
      <c r="N140" s="111">
        <v>1914.7942853999998</v>
      </c>
      <c r="O140" s="111">
        <v>1924.9210729600002</v>
      </c>
      <c r="P140" s="111">
        <v>1961.7964395300007</v>
      </c>
      <c r="Q140" s="111">
        <v>2205.9873851099997</v>
      </c>
      <c r="R140" s="111">
        <v>2045.7380922099978</v>
      </c>
      <c r="S140" s="111">
        <v>2157.7110126710013</v>
      </c>
      <c r="T140" s="111">
        <v>2174.156399060906</v>
      </c>
    </row>
    <row r="141" spans="1:20" s="166" customFormat="1" ht="9.75" customHeight="1">
      <c r="A141" s="165"/>
      <c r="B141" s="132" t="s">
        <v>79</v>
      </c>
      <c r="C141" s="133"/>
      <c r="D141" s="126"/>
      <c r="E141" s="111">
        <v>285.76417854</v>
      </c>
      <c r="F141" s="111">
        <v>284.8366927</v>
      </c>
      <c r="G141" s="111">
        <v>287.43346671</v>
      </c>
      <c r="H141" s="111">
        <v>341.60549061</v>
      </c>
      <c r="I141" s="111">
        <v>332.73953961</v>
      </c>
      <c r="J141" s="111">
        <v>341.39999401</v>
      </c>
      <c r="K141" s="111">
        <v>330.43502778</v>
      </c>
      <c r="L141" s="111">
        <v>351.1212403100001</v>
      </c>
      <c r="M141" s="111">
        <v>344.77538631999977</v>
      </c>
      <c r="N141" s="111">
        <v>392.61078463000007</v>
      </c>
      <c r="O141" s="111">
        <v>458.41384712000007</v>
      </c>
      <c r="P141" s="111">
        <v>452.47508036</v>
      </c>
      <c r="Q141" s="111">
        <v>641.6043012600003</v>
      </c>
      <c r="R141" s="111">
        <v>385.61318042299985</v>
      </c>
      <c r="S141" s="111">
        <v>408.90492136800043</v>
      </c>
      <c r="T141" s="111">
        <v>416.1034901749875</v>
      </c>
    </row>
    <row r="142" spans="1:20" s="166" customFormat="1" ht="9.75" customHeight="1">
      <c r="A142" s="165"/>
      <c r="B142" s="132" t="s">
        <v>80</v>
      </c>
      <c r="C142" s="133"/>
      <c r="D142" s="126"/>
      <c r="E142" s="111">
        <v>5109.51575911999</v>
      </c>
      <c r="F142" s="111">
        <v>5531.85102436</v>
      </c>
      <c r="G142" s="111">
        <v>6464.24967240999</v>
      </c>
      <c r="H142" s="111">
        <v>7179.43104815001</v>
      </c>
      <c r="I142" s="111">
        <v>7282.456162670002</v>
      </c>
      <c r="J142" s="111">
        <v>7316.054012999988</v>
      </c>
      <c r="K142" s="111">
        <v>7121.436300530009</v>
      </c>
      <c r="L142" s="111">
        <v>7547.040630879979</v>
      </c>
      <c r="M142" s="111">
        <v>8404.191311550001</v>
      </c>
      <c r="N142" s="111">
        <v>9331.50787584</v>
      </c>
      <c r="O142" s="111">
        <v>9204.039310379998</v>
      </c>
      <c r="P142" s="111">
        <v>10439.81341391</v>
      </c>
      <c r="Q142" s="111">
        <v>10518.461752909998</v>
      </c>
      <c r="R142" s="111">
        <v>10170.785932207895</v>
      </c>
      <c r="S142" s="111">
        <v>10882.514654743003</v>
      </c>
      <c r="T142" s="111">
        <v>11690.918766466339</v>
      </c>
    </row>
    <row r="143" spans="1:20" ht="5.25" customHeight="1">
      <c r="A143" s="156"/>
      <c r="B143" s="167"/>
      <c r="C143" s="168"/>
      <c r="D143" s="169"/>
      <c r="E143" s="169"/>
      <c r="F143" s="169"/>
      <c r="G143" s="169"/>
      <c r="H143" s="154"/>
      <c r="I143" s="170"/>
      <c r="J143" s="171"/>
      <c r="K143" s="171"/>
      <c r="L143" s="171"/>
      <c r="M143" s="171"/>
      <c r="N143" s="171"/>
      <c r="O143" s="171"/>
      <c r="P143" s="171"/>
      <c r="Q143" s="171"/>
      <c r="R143" s="171"/>
      <c r="S143" s="171"/>
      <c r="T143" s="171"/>
    </row>
    <row r="144" spans="1:10" ht="3" customHeight="1">
      <c r="A144" s="156"/>
      <c r="B144" s="152"/>
      <c r="C144" s="152"/>
      <c r="D144" s="172"/>
      <c r="E144" s="172"/>
      <c r="F144" s="172"/>
      <c r="G144" s="172"/>
      <c r="H144" s="153"/>
      <c r="I144" s="146"/>
      <c r="J144" s="110"/>
    </row>
    <row r="145" spans="1:10" ht="8.25" customHeight="1">
      <c r="A145" s="156"/>
      <c r="B145" s="173" t="s">
        <v>95</v>
      </c>
      <c r="C145" s="152"/>
      <c r="D145" s="172"/>
      <c r="E145" s="172"/>
      <c r="F145" s="172"/>
      <c r="G145" s="172"/>
      <c r="H145" s="153"/>
      <c r="I145" s="146"/>
      <c r="J145" s="110"/>
    </row>
    <row r="146" spans="1:13" ht="17.25" customHeight="1">
      <c r="A146" s="156"/>
      <c r="B146" s="211" t="s">
        <v>103</v>
      </c>
      <c r="C146" s="212"/>
      <c r="D146" s="212"/>
      <c r="E146" s="212"/>
      <c r="F146" s="212"/>
      <c r="G146" s="212"/>
      <c r="H146" s="212"/>
      <c r="I146" s="212"/>
      <c r="J146" s="212"/>
      <c r="K146" s="212"/>
      <c r="L146" s="213"/>
      <c r="M146" s="213"/>
    </row>
    <row r="147" spans="2:15" ht="9" customHeight="1">
      <c r="B147" s="201" t="s">
        <v>125</v>
      </c>
      <c r="C147" s="201"/>
      <c r="D147" s="201"/>
      <c r="E147" s="201"/>
      <c r="F147" s="201"/>
      <c r="G147" s="201"/>
      <c r="H147" s="201"/>
      <c r="I147" s="201"/>
      <c r="J147" s="201"/>
      <c r="K147" s="201"/>
      <c r="L147" s="215"/>
      <c r="M147" s="215"/>
      <c r="N147" s="215"/>
      <c r="O147" s="215"/>
    </row>
    <row r="148" spans="2:11" ht="9" customHeight="1">
      <c r="B148" s="201" t="s">
        <v>104</v>
      </c>
      <c r="C148" s="201"/>
      <c r="D148" s="201"/>
      <c r="E148" s="201"/>
      <c r="F148" s="201"/>
      <c r="G148" s="201"/>
      <c r="H148" s="201"/>
      <c r="I148" s="201"/>
      <c r="J148" s="201"/>
      <c r="K148" s="201"/>
    </row>
    <row r="149" spans="2:11" ht="9" customHeight="1">
      <c r="B149" s="173" t="s">
        <v>105</v>
      </c>
      <c r="C149" s="173"/>
      <c r="D149" s="173"/>
      <c r="E149" s="173"/>
      <c r="F149" s="173"/>
      <c r="G149" s="173"/>
      <c r="H149" s="173"/>
      <c r="I149" s="173"/>
      <c r="J149" s="173"/>
      <c r="K149" s="173"/>
    </row>
    <row r="150" spans="2:11" ht="9" customHeight="1">
      <c r="B150" s="173" t="s">
        <v>127</v>
      </c>
      <c r="C150" s="173"/>
      <c r="D150" s="173"/>
      <c r="E150" s="173"/>
      <c r="F150" s="173"/>
      <c r="G150" s="173"/>
      <c r="H150" s="173"/>
      <c r="I150" s="173"/>
      <c r="J150" s="173"/>
      <c r="K150" s="173"/>
    </row>
    <row r="151" spans="2:11" ht="9" customHeight="1">
      <c r="B151" s="173" t="s">
        <v>106</v>
      </c>
      <c r="C151" s="174"/>
      <c r="D151" s="174"/>
      <c r="E151" s="174"/>
      <c r="F151" s="174"/>
      <c r="G151" s="174"/>
      <c r="H151" s="174"/>
      <c r="I151" s="174"/>
      <c r="J151" s="174"/>
      <c r="K151" s="174"/>
    </row>
    <row r="152" spans="2:11" ht="9" customHeight="1">
      <c r="B152" s="173" t="s">
        <v>121</v>
      </c>
      <c r="C152" s="174"/>
      <c r="D152" s="174"/>
      <c r="E152" s="174"/>
      <c r="F152" s="174"/>
      <c r="G152" s="174"/>
      <c r="H152" s="174"/>
      <c r="I152" s="174"/>
      <c r="J152" s="174"/>
      <c r="K152" s="174"/>
    </row>
    <row r="153" spans="2:11" ht="9" customHeight="1">
      <c r="B153" s="173" t="s">
        <v>118</v>
      </c>
      <c r="C153" s="174"/>
      <c r="D153" s="174"/>
      <c r="E153" s="174"/>
      <c r="F153" s="174"/>
      <c r="G153" s="174"/>
      <c r="H153" s="174"/>
      <c r="I153" s="174"/>
      <c r="J153" s="174"/>
      <c r="K153" s="174"/>
    </row>
    <row r="154" spans="2:11" ht="9" customHeight="1">
      <c r="B154" s="173" t="s">
        <v>119</v>
      </c>
      <c r="C154" s="174"/>
      <c r="D154" s="174"/>
      <c r="E154" s="174"/>
      <c r="F154" s="174"/>
      <c r="G154" s="174"/>
      <c r="H154" s="174"/>
      <c r="I154" s="174"/>
      <c r="J154" s="174"/>
      <c r="K154" s="174"/>
    </row>
    <row r="155" spans="2:11" ht="9" customHeight="1">
      <c r="B155" s="173" t="s">
        <v>120</v>
      </c>
      <c r="C155" s="174"/>
      <c r="D155" s="174"/>
      <c r="E155" s="174"/>
      <c r="F155" s="174"/>
      <c r="G155" s="174"/>
      <c r="H155" s="174"/>
      <c r="I155" s="174"/>
      <c r="J155" s="174"/>
      <c r="K155" s="174"/>
    </row>
    <row r="156" spans="2:11" ht="9" customHeight="1">
      <c r="B156" s="173" t="s">
        <v>122</v>
      </c>
      <c r="C156" s="174"/>
      <c r="D156" s="174"/>
      <c r="E156" s="174"/>
      <c r="F156" s="174"/>
      <c r="G156" s="174"/>
      <c r="H156" s="174"/>
      <c r="I156" s="174"/>
      <c r="J156" s="174"/>
      <c r="K156" s="174"/>
    </row>
    <row r="157" spans="2:11" ht="9" customHeight="1">
      <c r="B157" s="173" t="s">
        <v>123</v>
      </c>
      <c r="C157" s="174"/>
      <c r="D157" s="174"/>
      <c r="E157" s="174"/>
      <c r="F157" s="174"/>
      <c r="G157" s="174"/>
      <c r="H157" s="174"/>
      <c r="I157" s="174"/>
      <c r="J157" s="174"/>
      <c r="K157" s="174"/>
    </row>
    <row r="158" spans="2:11" ht="9" customHeight="1">
      <c r="B158" s="173" t="s">
        <v>138</v>
      </c>
      <c r="C158" s="174"/>
      <c r="D158" s="174"/>
      <c r="E158" s="174"/>
      <c r="F158" s="174"/>
      <c r="G158" s="174"/>
      <c r="H158" s="174"/>
      <c r="I158" s="174"/>
      <c r="J158" s="174"/>
      <c r="K158" s="174"/>
    </row>
    <row r="159" spans="2:11" ht="9" customHeight="1">
      <c r="B159" s="173" t="s">
        <v>142</v>
      </c>
      <c r="C159" s="174"/>
      <c r="D159" s="174"/>
      <c r="E159" s="174"/>
      <c r="F159" s="174"/>
      <c r="G159" s="174"/>
      <c r="H159" s="174"/>
      <c r="I159" s="174"/>
      <c r="J159" s="174"/>
      <c r="K159" s="174"/>
    </row>
    <row r="160" spans="2:11" ht="9" customHeight="1">
      <c r="B160" s="173" t="s">
        <v>124</v>
      </c>
      <c r="C160" s="174"/>
      <c r="D160" s="174"/>
      <c r="E160" s="174"/>
      <c r="F160" s="174"/>
      <c r="G160" s="174"/>
      <c r="H160" s="174"/>
      <c r="I160" s="174"/>
      <c r="J160" s="174"/>
      <c r="K160" s="174"/>
    </row>
    <row r="161" spans="2:11" ht="9" customHeight="1">
      <c r="B161" s="202" t="s">
        <v>143</v>
      </c>
      <c r="C161" s="202"/>
      <c r="D161" s="202"/>
      <c r="E161" s="202"/>
      <c r="F161" s="202"/>
      <c r="G161" s="202"/>
      <c r="H161" s="202"/>
      <c r="I161" s="202"/>
      <c r="J161" s="202"/>
      <c r="K161" s="202"/>
    </row>
    <row r="162" spans="2:11" ht="9" customHeight="1">
      <c r="B162" s="203" t="s">
        <v>144</v>
      </c>
      <c r="C162" s="203"/>
      <c r="D162" s="203"/>
      <c r="E162" s="203"/>
      <c r="F162" s="203"/>
      <c r="G162" s="203"/>
      <c r="H162" s="203"/>
      <c r="I162" s="203"/>
      <c r="J162" s="203"/>
      <c r="K162" s="174"/>
    </row>
    <row r="163" spans="2:11" ht="9" customHeight="1">
      <c r="B163" s="191" t="s">
        <v>156</v>
      </c>
      <c r="C163" s="191"/>
      <c r="D163" s="191"/>
      <c r="E163" s="191"/>
      <c r="F163" s="191"/>
      <c r="G163" s="191"/>
      <c r="H163" s="191"/>
      <c r="I163" s="191"/>
      <c r="J163" s="191"/>
      <c r="K163" s="174"/>
    </row>
    <row r="164" spans="1:17" s="110" customFormat="1" ht="9" customHeight="1">
      <c r="A164" s="104" t="s">
        <v>11</v>
      </c>
      <c r="B164" s="204" t="s">
        <v>145</v>
      </c>
      <c r="C164" s="204"/>
      <c r="D164" s="204"/>
      <c r="E164" s="204"/>
      <c r="F164" s="204"/>
      <c r="G164" s="204"/>
      <c r="H164" s="204"/>
      <c r="I164" s="204"/>
      <c r="J164" s="204"/>
      <c r="L164" s="175"/>
      <c r="M164" s="175"/>
      <c r="N164" s="175"/>
      <c r="O164" s="175"/>
      <c r="P164" s="175"/>
      <c r="Q164" s="175"/>
    </row>
    <row r="165" spans="2:3" ht="13.5" customHeight="1">
      <c r="B165" s="147"/>
      <c r="C165" s="147"/>
    </row>
    <row r="166" ht="15" customHeight="1"/>
  </sheetData>
  <sheetProtection/>
  <mergeCells count="10">
    <mergeCell ref="U91:V93"/>
    <mergeCell ref="B147:O147"/>
    <mergeCell ref="B148:K148"/>
    <mergeCell ref="B161:K161"/>
    <mergeCell ref="B162:J162"/>
    <mergeCell ref="B164:J164"/>
    <mergeCell ref="B5:C5"/>
    <mergeCell ref="G109:I109"/>
    <mergeCell ref="G114:I114"/>
    <mergeCell ref="B146:M146"/>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Castañeda Veliz, Carlos Celso</cp:lastModifiedBy>
  <cp:lastPrinted>2017-05-10T16:20:18Z</cp:lastPrinted>
  <dcterms:created xsi:type="dcterms:W3CDTF">2003-11-04T19:26:06Z</dcterms:created>
  <dcterms:modified xsi:type="dcterms:W3CDTF">2018-05-09T20:21:59Z</dcterms:modified>
  <cp:category/>
  <cp:version/>
  <cp:contentType/>
  <cp:contentStatus/>
</cp:coreProperties>
</file>